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ebeccaM\Desktop\"/>
    </mc:Choice>
  </mc:AlternateContent>
  <xr:revisionPtr revIDLastSave="0" documentId="8_{F0BEED36-69E0-49EA-A7A4-19B9097F37DC}" xr6:coauthVersionLast="47" xr6:coauthVersionMax="47" xr10:uidLastSave="{00000000-0000-0000-0000-000000000000}"/>
  <bookViews>
    <workbookView xWindow="-110" yWindow="-110" windowWidth="19420" windowHeight="10420" tabRatio="930" firstSheet="9" activeTab="14" xr2:uid="{00000000-000D-0000-FFFF-FFFF00000000}"/>
  </bookViews>
  <sheets>
    <sheet name="OVERVIEW" sheetId="29" r:id="rId1"/>
    <sheet name="Mardome Trade Weights" sheetId="10" r:id="rId2"/>
    <sheet name="Trade Kerb Only" sheetId="18" state="veryHidden" r:id="rId3"/>
    <sheet name="Ultra Weights" sheetId="23" state="hidden" r:id="rId4"/>
    <sheet name="Glass weights" sheetId="6" state="hidden" r:id="rId5"/>
    <sheet name="Ultra Price" sheetId="11" state="hidden" r:id="rId6"/>
    <sheet name="Ultra Kerb Only" sheetId="19" state="veryHidden" r:id="rId7"/>
    <sheet name="GRP Soaker" sheetId="20" state="veryHidden" r:id="rId8"/>
    <sheet name="Brett Martin Flat Glass Weights" sheetId="25" r:id="rId9"/>
    <sheet name="Mardome Reflex Weights" sheetId="12" r:id="rId10"/>
    <sheet name="Circular Price" sheetId="13" state="veryHidden" r:id="rId11"/>
    <sheet name="Mardome Smoke Vent Weights" sheetId="21" r:id="rId12"/>
    <sheet name="Mardome Circular Weights" sheetId="26" r:id="rId13"/>
    <sheet name="BM Circular Glass Weights" sheetId="27" r:id="rId14"/>
    <sheet name="BM Lantern Weights" sheetId="28" r:id="rId15"/>
    <sheet name="Smoke Vent Controllers Price" sheetId="22" state="veryHidden" r:id="rId16"/>
    <sheet name="Marvault Trade Standard Price" sheetId="17" state="veryHidden" r:id="rId17"/>
    <sheet name="Marvault Trade Standard Spec" sheetId="14" state="veryHidden" r:id="rId18"/>
  </sheets>
  <externalReferences>
    <externalReference r:id="rId19"/>
  </externalReferences>
  <definedNames>
    <definedName name="Glass_Spec">[1]SUMMARY!$N$11:$N$13</definedName>
    <definedName name="_xlnm.Print_Area" localSheetId="8">'Brett Martin Flat Glass Weights'!$A$2:$AE$129</definedName>
    <definedName name="_xlnm.Print_Area" localSheetId="10">'Circular Price'!$A$1:$L$61</definedName>
    <definedName name="_xlnm.Print_Area" localSheetId="4">'Glass weights'!$A$2:$AE$123</definedName>
    <definedName name="_xlnm.Print_Area" localSheetId="7">'GRP Soaker'!$A$1:$H$17</definedName>
    <definedName name="_xlnm.Print_Area" localSheetId="12">'Mardome Circular Weights'!$A$2:$L$13</definedName>
    <definedName name="_xlnm.Print_Area" localSheetId="9">'Mardome Reflex Weights'!$A$2:$O$77</definedName>
    <definedName name="_xlnm.Print_Area" localSheetId="1">'Mardome Trade Weights'!$A$77:$F$85</definedName>
    <definedName name="_xlnm.Print_Area" localSheetId="16">'Marvault Trade Standard Price'!$A$1:$T$60</definedName>
    <definedName name="_xlnm.Print_Area" localSheetId="17">'Marvault Trade Standard Spec'!$A$3:$T$54</definedName>
    <definedName name="_xlnm.Print_Area" localSheetId="2">'Trade Kerb Only'!$A$1:$L$86</definedName>
    <definedName name="_xlnm.Print_Area" localSheetId="6">'Ultra Kerb Only'!$A$1:$M$83</definedName>
    <definedName name="_xlnm.Print_Area" localSheetId="5">'Ultra Price'!$A$93:$G$99</definedName>
    <definedName name="_xlnm.Print_Area" localSheetId="3">'Ultra Weights'!$A$78:$G$84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6" l="1"/>
  <c r="H5" i="26"/>
  <c r="I5" i="26"/>
  <c r="G6" i="26"/>
  <c r="H6" i="26"/>
  <c r="I6" i="26"/>
  <c r="G7" i="26"/>
  <c r="H7" i="26"/>
  <c r="I7" i="26"/>
  <c r="G8" i="26"/>
  <c r="H8" i="26"/>
  <c r="I8" i="26"/>
  <c r="G9" i="26"/>
  <c r="H9" i="26"/>
  <c r="I9" i="26"/>
  <c r="G10" i="26"/>
  <c r="H10" i="26"/>
  <c r="I10" i="26"/>
  <c r="G11" i="26"/>
  <c r="H11" i="26"/>
  <c r="I11" i="26"/>
  <c r="G12" i="26"/>
  <c r="H12" i="26"/>
  <c r="I12" i="26"/>
  <c r="L27" i="26"/>
  <c r="L28" i="26"/>
  <c r="L29" i="26"/>
  <c r="L30" i="26"/>
  <c r="L31" i="26"/>
  <c r="L32" i="26"/>
  <c r="L33" i="26"/>
  <c r="L34" i="26"/>
  <c r="AQ30" i="25" l="1"/>
  <c r="P30" i="25" s="1"/>
  <c r="AO30" i="25"/>
  <c r="J61" i="25" l="1"/>
  <c r="K61" i="25"/>
  <c r="G12" i="25"/>
  <c r="G13" i="25"/>
  <c r="G24" i="25"/>
  <c r="G25" i="25"/>
  <c r="G36" i="25"/>
  <c r="G37" i="25"/>
  <c r="G48" i="25"/>
  <c r="G49" i="25"/>
  <c r="G60" i="25"/>
  <c r="G61" i="25"/>
  <c r="G72" i="25"/>
  <c r="G73" i="25"/>
  <c r="G84" i="25"/>
  <c r="G85" i="25"/>
  <c r="G96" i="25"/>
  <c r="G97" i="25"/>
  <c r="G108" i="25"/>
  <c r="G109" i="25"/>
  <c r="AO61" i="25"/>
  <c r="P61" i="25" s="1"/>
  <c r="AQ61" i="25"/>
  <c r="AO62" i="25"/>
  <c r="AQ62" i="25"/>
  <c r="AO63" i="25"/>
  <c r="AQ63" i="25"/>
  <c r="AV63" i="25"/>
  <c r="J63" i="25" s="1"/>
  <c r="AV62" i="25"/>
  <c r="J62" i="25" s="1"/>
  <c r="AV61" i="25"/>
  <c r="L61" i="25" s="1"/>
  <c r="BE71" i="25"/>
  <c r="G71" i="25" s="1"/>
  <c r="BE72" i="25"/>
  <c r="BE73" i="25"/>
  <c r="BE74" i="25"/>
  <c r="G74" i="25" s="1"/>
  <c r="BE75" i="25"/>
  <c r="G75" i="25" s="1"/>
  <c r="BE76" i="25"/>
  <c r="G76" i="25" s="1"/>
  <c r="BE77" i="25"/>
  <c r="G77" i="25" s="1"/>
  <c r="BE78" i="25"/>
  <c r="G78" i="25" s="1"/>
  <c r="BE79" i="25"/>
  <c r="G79" i="25" s="1"/>
  <c r="BE80" i="25"/>
  <c r="G80" i="25" s="1"/>
  <c r="BE81" i="25"/>
  <c r="G81" i="25" s="1"/>
  <c r="BE82" i="25"/>
  <c r="G82" i="25" s="1"/>
  <c r="BE83" i="25"/>
  <c r="G83" i="25" s="1"/>
  <c r="BE84" i="25"/>
  <c r="BE85" i="25"/>
  <c r="BE86" i="25"/>
  <c r="G86" i="25" s="1"/>
  <c r="BE87" i="25"/>
  <c r="G87" i="25" s="1"/>
  <c r="BE88" i="25"/>
  <c r="G88" i="25" s="1"/>
  <c r="BE89" i="25"/>
  <c r="G89" i="25" s="1"/>
  <c r="BE90" i="25"/>
  <c r="G90" i="25" s="1"/>
  <c r="BE91" i="25"/>
  <c r="G91" i="25" s="1"/>
  <c r="BE92" i="25"/>
  <c r="G92" i="25" s="1"/>
  <c r="BE93" i="25"/>
  <c r="G93" i="25" s="1"/>
  <c r="BE94" i="25"/>
  <c r="G94" i="25" s="1"/>
  <c r="BE95" i="25"/>
  <c r="G95" i="25" s="1"/>
  <c r="BE96" i="25"/>
  <c r="BE97" i="25"/>
  <c r="BE98" i="25"/>
  <c r="G98" i="25" s="1"/>
  <c r="BE99" i="25"/>
  <c r="G99" i="25" s="1"/>
  <c r="BE100" i="25"/>
  <c r="G100" i="25" s="1"/>
  <c r="BE101" i="25"/>
  <c r="G101" i="25" s="1"/>
  <c r="BE102" i="25"/>
  <c r="G102" i="25" s="1"/>
  <c r="BE103" i="25"/>
  <c r="G103" i="25" s="1"/>
  <c r="BE104" i="25"/>
  <c r="G104" i="25" s="1"/>
  <c r="BE105" i="25"/>
  <c r="G105" i="25" s="1"/>
  <c r="BE106" i="25"/>
  <c r="G106" i="25" s="1"/>
  <c r="BE107" i="25"/>
  <c r="G107" i="25" s="1"/>
  <c r="BE108" i="25"/>
  <c r="BE109" i="25"/>
  <c r="BE110" i="25"/>
  <c r="G110" i="25" s="1"/>
  <c r="BE111" i="25"/>
  <c r="G111" i="25" s="1"/>
  <c r="BE112" i="25"/>
  <c r="G112" i="25" s="1"/>
  <c r="BE113" i="25"/>
  <c r="G113" i="25" s="1"/>
  <c r="BE114" i="25"/>
  <c r="G114" i="25" s="1"/>
  <c r="BE61" i="25"/>
  <c r="BE62" i="25"/>
  <c r="G62" i="25" s="1"/>
  <c r="BE63" i="25"/>
  <c r="G63" i="25" s="1"/>
  <c r="BE64" i="25"/>
  <c r="G64" i="25" s="1"/>
  <c r="BE65" i="25"/>
  <c r="G65" i="25" s="1"/>
  <c r="BE66" i="25"/>
  <c r="G66" i="25" s="1"/>
  <c r="BE67" i="25"/>
  <c r="G67" i="25" s="1"/>
  <c r="BE68" i="25"/>
  <c r="G68" i="25" s="1"/>
  <c r="BE69" i="25"/>
  <c r="G69" i="25" s="1"/>
  <c r="BE70" i="25"/>
  <c r="G70" i="25" s="1"/>
  <c r="BE6" i="25"/>
  <c r="G6" i="25" s="1"/>
  <c r="BE7" i="25"/>
  <c r="G7" i="25" s="1"/>
  <c r="BE8" i="25"/>
  <c r="G8" i="25" s="1"/>
  <c r="BE9" i="25"/>
  <c r="G9" i="25" s="1"/>
  <c r="BE10" i="25"/>
  <c r="G10" i="25" s="1"/>
  <c r="BE11" i="25"/>
  <c r="G11" i="25" s="1"/>
  <c r="BE12" i="25"/>
  <c r="BE13" i="25"/>
  <c r="BE14" i="25"/>
  <c r="G14" i="25" s="1"/>
  <c r="BE15" i="25"/>
  <c r="G15" i="25" s="1"/>
  <c r="BE16" i="25"/>
  <c r="G16" i="25" s="1"/>
  <c r="BE17" i="25"/>
  <c r="G17" i="25" s="1"/>
  <c r="BE18" i="25"/>
  <c r="G18" i="25" s="1"/>
  <c r="BE19" i="25"/>
  <c r="G19" i="25" s="1"/>
  <c r="BE20" i="25"/>
  <c r="G20" i="25" s="1"/>
  <c r="BE21" i="25"/>
  <c r="G21" i="25" s="1"/>
  <c r="BE22" i="25"/>
  <c r="G22" i="25" s="1"/>
  <c r="BE23" i="25"/>
  <c r="G23" i="25" s="1"/>
  <c r="BE24" i="25"/>
  <c r="BE25" i="25"/>
  <c r="BE26" i="25"/>
  <c r="G26" i="25" s="1"/>
  <c r="BE27" i="25"/>
  <c r="G27" i="25" s="1"/>
  <c r="BE28" i="25"/>
  <c r="G28" i="25" s="1"/>
  <c r="BE29" i="25"/>
  <c r="G29" i="25" s="1"/>
  <c r="BE30" i="25"/>
  <c r="G30" i="25" s="1"/>
  <c r="BE31" i="25"/>
  <c r="G31" i="25" s="1"/>
  <c r="BE32" i="25"/>
  <c r="G32" i="25" s="1"/>
  <c r="BE33" i="25"/>
  <c r="G33" i="25" s="1"/>
  <c r="BE34" i="25"/>
  <c r="G34" i="25" s="1"/>
  <c r="BE35" i="25"/>
  <c r="G35" i="25" s="1"/>
  <c r="BE36" i="25"/>
  <c r="BE37" i="25"/>
  <c r="BE38" i="25"/>
  <c r="G38" i="25" s="1"/>
  <c r="BE39" i="25"/>
  <c r="G39" i="25" s="1"/>
  <c r="BE40" i="25"/>
  <c r="G40" i="25" s="1"/>
  <c r="BE41" i="25"/>
  <c r="G41" i="25" s="1"/>
  <c r="BE42" i="25"/>
  <c r="G42" i="25" s="1"/>
  <c r="BE43" i="25"/>
  <c r="G43" i="25" s="1"/>
  <c r="BE44" i="25"/>
  <c r="G44" i="25" s="1"/>
  <c r="BE45" i="25"/>
  <c r="G45" i="25" s="1"/>
  <c r="BE46" i="25"/>
  <c r="G46" i="25" s="1"/>
  <c r="BE47" i="25"/>
  <c r="G47" i="25" s="1"/>
  <c r="BE48" i="25"/>
  <c r="BE49" i="25"/>
  <c r="BE50" i="25"/>
  <c r="G50" i="25" s="1"/>
  <c r="BE51" i="25"/>
  <c r="G51" i="25" s="1"/>
  <c r="BE52" i="25"/>
  <c r="G52" i="25" s="1"/>
  <c r="BE53" i="25"/>
  <c r="G53" i="25" s="1"/>
  <c r="BE54" i="25"/>
  <c r="G54" i="25" s="1"/>
  <c r="BE55" i="25"/>
  <c r="G55" i="25" s="1"/>
  <c r="BE56" i="25"/>
  <c r="G56" i="25" s="1"/>
  <c r="BE57" i="25"/>
  <c r="G57" i="25" s="1"/>
  <c r="BE58" i="25"/>
  <c r="G58" i="25" s="1"/>
  <c r="BE59" i="25"/>
  <c r="G59" i="25" s="1"/>
  <c r="BE60" i="25"/>
  <c r="BE5" i="25"/>
  <c r="P62" i="25" l="1"/>
  <c r="L63" i="25"/>
  <c r="K63" i="25"/>
  <c r="L62" i="25"/>
  <c r="K62" i="25"/>
  <c r="AV12" i="25"/>
  <c r="AV13" i="25"/>
  <c r="AV14" i="25"/>
  <c r="AV15" i="25"/>
  <c r="AV16" i="25"/>
  <c r="AV17" i="25"/>
  <c r="AV18" i="25"/>
  <c r="AV19" i="25"/>
  <c r="AV20" i="25"/>
  <c r="AV21" i="25"/>
  <c r="AV22" i="25"/>
  <c r="AV23" i="25"/>
  <c r="AV24" i="25"/>
  <c r="AV25" i="25"/>
  <c r="AV26" i="25"/>
  <c r="AV27" i="25"/>
  <c r="AV28" i="25"/>
  <c r="AV29" i="25"/>
  <c r="AV30" i="25"/>
  <c r="AV31" i="25"/>
  <c r="AV32" i="25"/>
  <c r="AV33" i="25"/>
  <c r="AV34" i="25"/>
  <c r="AV35" i="25"/>
  <c r="AV36" i="25"/>
  <c r="AV37" i="25"/>
  <c r="AV38" i="25"/>
  <c r="AV39" i="25"/>
  <c r="AV40" i="25"/>
  <c r="AV41" i="25"/>
  <c r="AV42" i="25"/>
  <c r="AV43" i="25"/>
  <c r="AV44" i="25"/>
  <c r="AV45" i="25"/>
  <c r="AV46" i="25"/>
  <c r="AV47" i="25"/>
  <c r="AV48" i="25"/>
  <c r="AV49" i="25"/>
  <c r="AV50" i="25"/>
  <c r="AV51" i="25"/>
  <c r="AV52" i="25"/>
  <c r="AV53" i="25"/>
  <c r="AV54" i="25"/>
  <c r="AV55" i="25"/>
  <c r="AV56" i="25"/>
  <c r="AV57" i="25"/>
  <c r="AV58" i="25"/>
  <c r="AV59" i="25"/>
  <c r="AV60" i="25"/>
  <c r="AV64" i="25"/>
  <c r="AV65" i="25"/>
  <c r="AV66" i="25"/>
  <c r="AV67" i="25"/>
  <c r="AV68" i="25"/>
  <c r="AV69" i="25"/>
  <c r="AV70" i="25"/>
  <c r="AV71" i="25"/>
  <c r="AV72" i="25"/>
  <c r="AV73" i="25"/>
  <c r="AV74" i="25"/>
  <c r="AV75" i="25"/>
  <c r="AV76" i="25"/>
  <c r="AV77" i="25"/>
  <c r="AV78" i="25"/>
  <c r="AV79" i="25"/>
  <c r="AV80" i="25"/>
  <c r="AV81" i="25"/>
  <c r="AV82" i="25"/>
  <c r="AV83" i="25"/>
  <c r="AV84" i="25"/>
  <c r="AV85" i="25"/>
  <c r="AV86" i="25"/>
  <c r="AV87" i="25"/>
  <c r="AV88" i="25"/>
  <c r="AV89" i="25"/>
  <c r="AV90" i="25"/>
  <c r="AV91" i="25"/>
  <c r="AV92" i="25"/>
  <c r="AV93" i="25"/>
  <c r="AV94" i="25"/>
  <c r="AV95" i="25"/>
  <c r="AV96" i="25"/>
  <c r="AV97" i="25"/>
  <c r="AV98" i="25"/>
  <c r="AV99" i="25"/>
  <c r="AV100" i="25"/>
  <c r="AV101" i="25"/>
  <c r="AV102" i="25"/>
  <c r="AV103" i="25"/>
  <c r="AV104" i="25"/>
  <c r="AV105" i="25"/>
  <c r="AV106" i="25"/>
  <c r="AV107" i="25"/>
  <c r="AV108" i="25"/>
  <c r="AV109" i="25"/>
  <c r="AV110" i="25"/>
  <c r="AV111" i="25"/>
  <c r="AV112" i="25"/>
  <c r="AV113" i="25"/>
  <c r="AV114" i="25"/>
  <c r="AV6" i="25"/>
  <c r="AV7" i="25"/>
  <c r="AV8" i="25"/>
  <c r="AV9" i="25"/>
  <c r="AV10" i="25"/>
  <c r="AV11" i="25"/>
  <c r="AV5" i="25"/>
  <c r="K5" i="25" s="1"/>
  <c r="J66" i="25" l="1"/>
  <c r="K66" i="25"/>
  <c r="L66" i="25"/>
  <c r="J27" i="25"/>
  <c r="K27" i="25"/>
  <c r="L27" i="25"/>
  <c r="L89" i="25"/>
  <c r="J89" i="25"/>
  <c r="K89" i="25"/>
  <c r="L65" i="25"/>
  <c r="J65" i="25"/>
  <c r="K65" i="25"/>
  <c r="J14" i="25"/>
  <c r="K14" i="25"/>
  <c r="L14" i="25"/>
  <c r="J88" i="25"/>
  <c r="K88" i="25"/>
  <c r="L88" i="25"/>
  <c r="J76" i="25"/>
  <c r="K76" i="25"/>
  <c r="L76" i="25"/>
  <c r="J64" i="25"/>
  <c r="K64" i="25"/>
  <c r="L64" i="25"/>
  <c r="L49" i="25"/>
  <c r="K49" i="25"/>
  <c r="J49" i="25"/>
  <c r="L37" i="25"/>
  <c r="K37" i="25"/>
  <c r="J37" i="25"/>
  <c r="L25" i="25"/>
  <c r="K25" i="25"/>
  <c r="J25" i="25"/>
  <c r="L13" i="25"/>
  <c r="J13" i="25"/>
  <c r="K13" i="25"/>
  <c r="J51" i="25"/>
  <c r="K51" i="25"/>
  <c r="L51" i="25"/>
  <c r="J87" i="25"/>
  <c r="K87" i="25"/>
  <c r="L87" i="25"/>
  <c r="J36" i="25"/>
  <c r="K36" i="25"/>
  <c r="L36" i="25"/>
  <c r="J12" i="25"/>
  <c r="K12" i="25"/>
  <c r="L12" i="25"/>
  <c r="J78" i="25"/>
  <c r="K78" i="25"/>
  <c r="L78" i="25"/>
  <c r="J15" i="25"/>
  <c r="K15" i="25"/>
  <c r="L15" i="25"/>
  <c r="L77" i="25"/>
  <c r="J77" i="25"/>
  <c r="K77" i="25"/>
  <c r="J50" i="25"/>
  <c r="K50" i="25"/>
  <c r="L50" i="25"/>
  <c r="J26" i="25"/>
  <c r="K26" i="25"/>
  <c r="L26" i="25"/>
  <c r="J75" i="25"/>
  <c r="K75" i="25"/>
  <c r="L75" i="25"/>
  <c r="J60" i="25"/>
  <c r="K60" i="25"/>
  <c r="L60" i="25"/>
  <c r="J48" i="25"/>
  <c r="K48" i="25"/>
  <c r="L48" i="25"/>
  <c r="J24" i="25"/>
  <c r="K24" i="25"/>
  <c r="L24" i="25"/>
  <c r="J86" i="25"/>
  <c r="K86" i="25"/>
  <c r="L86" i="25"/>
  <c r="J74" i="25"/>
  <c r="K74" i="25"/>
  <c r="L74" i="25"/>
  <c r="J59" i="25"/>
  <c r="K59" i="25"/>
  <c r="L59" i="25"/>
  <c r="J47" i="25"/>
  <c r="K47" i="25"/>
  <c r="L47" i="25"/>
  <c r="J35" i="25"/>
  <c r="K35" i="25"/>
  <c r="L35" i="25"/>
  <c r="J23" i="25"/>
  <c r="K23" i="25"/>
  <c r="L23" i="25"/>
  <c r="J5" i="25"/>
  <c r="J39" i="25"/>
  <c r="K39" i="25"/>
  <c r="L39" i="25"/>
  <c r="J38" i="25"/>
  <c r="K38" i="25"/>
  <c r="L38" i="25"/>
  <c r="L85" i="25"/>
  <c r="K85" i="25"/>
  <c r="J85" i="25"/>
  <c r="L73" i="25"/>
  <c r="J73" i="25"/>
  <c r="K73" i="25"/>
  <c r="J58" i="25"/>
  <c r="K58" i="25"/>
  <c r="L58" i="25"/>
  <c r="J46" i="25"/>
  <c r="K46" i="25"/>
  <c r="L46" i="25"/>
  <c r="J34" i="25"/>
  <c r="K34" i="25"/>
  <c r="L34" i="25"/>
  <c r="J22" i="25"/>
  <c r="K22" i="25"/>
  <c r="L22" i="25"/>
  <c r="L5" i="25"/>
  <c r="J84" i="25"/>
  <c r="K84" i="25"/>
  <c r="L84" i="25"/>
  <c r="J72" i="25"/>
  <c r="K72" i="25"/>
  <c r="L72" i="25"/>
  <c r="L57" i="25"/>
  <c r="J57" i="25"/>
  <c r="K57" i="25"/>
  <c r="L45" i="25"/>
  <c r="J45" i="25"/>
  <c r="K45" i="25"/>
  <c r="L33" i="25"/>
  <c r="K33" i="25"/>
  <c r="J33" i="25"/>
  <c r="L21" i="25"/>
  <c r="K21" i="25"/>
  <c r="J21" i="25"/>
  <c r="J11" i="25"/>
  <c r="K11" i="25"/>
  <c r="L11" i="25"/>
  <c r="J83" i="25"/>
  <c r="K83" i="25"/>
  <c r="L83" i="25"/>
  <c r="J71" i="25"/>
  <c r="K71" i="25"/>
  <c r="L71" i="25"/>
  <c r="J56" i="25"/>
  <c r="K56" i="25"/>
  <c r="L56" i="25"/>
  <c r="J44" i="25"/>
  <c r="K44" i="25"/>
  <c r="L44" i="25"/>
  <c r="J32" i="25"/>
  <c r="K32" i="25"/>
  <c r="L32" i="25"/>
  <c r="J20" i="25"/>
  <c r="K20" i="25"/>
  <c r="L20" i="25"/>
  <c r="J94" i="25"/>
  <c r="K94" i="25"/>
  <c r="L94" i="25"/>
  <c r="J82" i="25"/>
  <c r="K82" i="25"/>
  <c r="L82" i="25"/>
  <c r="J70" i="25"/>
  <c r="K70" i="25"/>
  <c r="L70" i="25"/>
  <c r="J55" i="25"/>
  <c r="K55" i="25"/>
  <c r="L55" i="25"/>
  <c r="J43" i="25"/>
  <c r="K43" i="25"/>
  <c r="L43" i="25"/>
  <c r="J31" i="25"/>
  <c r="K31" i="25"/>
  <c r="L31" i="25"/>
  <c r="J19" i="25"/>
  <c r="K19" i="25"/>
  <c r="L19" i="25"/>
  <c r="L9" i="25"/>
  <c r="K9" i="25"/>
  <c r="J9" i="25"/>
  <c r="J8" i="25"/>
  <c r="K8" i="25"/>
  <c r="L8" i="25"/>
  <c r="L93" i="25"/>
  <c r="K93" i="25"/>
  <c r="J93" i="25"/>
  <c r="L81" i="25"/>
  <c r="K81" i="25"/>
  <c r="J81" i="25"/>
  <c r="L69" i="25"/>
  <c r="J69" i="25"/>
  <c r="K69" i="25"/>
  <c r="J54" i="25"/>
  <c r="K54" i="25"/>
  <c r="L54" i="25"/>
  <c r="J42" i="25"/>
  <c r="K42" i="25"/>
  <c r="L42" i="25"/>
  <c r="J30" i="25"/>
  <c r="K30" i="25"/>
  <c r="L30" i="25"/>
  <c r="J18" i="25"/>
  <c r="K18" i="25"/>
  <c r="L18" i="25"/>
  <c r="J10" i="25"/>
  <c r="K10" i="25"/>
  <c r="L10" i="25"/>
  <c r="J7" i="25"/>
  <c r="K7" i="25"/>
  <c r="L7" i="25"/>
  <c r="J92" i="25"/>
  <c r="K92" i="25"/>
  <c r="L92" i="25"/>
  <c r="J80" i="25"/>
  <c r="K80" i="25"/>
  <c r="L80" i="25"/>
  <c r="J68" i="25"/>
  <c r="K68" i="25"/>
  <c r="L68" i="25"/>
  <c r="L53" i="25"/>
  <c r="K53" i="25"/>
  <c r="J53" i="25"/>
  <c r="L41" i="25"/>
  <c r="J41" i="25"/>
  <c r="K41" i="25"/>
  <c r="L29" i="25"/>
  <c r="J29" i="25"/>
  <c r="K29" i="25"/>
  <c r="L17" i="25"/>
  <c r="J17" i="25"/>
  <c r="K17" i="25"/>
  <c r="J90" i="25"/>
  <c r="K90" i="25"/>
  <c r="L90" i="25"/>
  <c r="J6" i="25"/>
  <c r="K6" i="25"/>
  <c r="L6" i="25"/>
  <c r="J91" i="25"/>
  <c r="K91" i="25"/>
  <c r="L91" i="25"/>
  <c r="J79" i="25"/>
  <c r="K79" i="25"/>
  <c r="L79" i="25"/>
  <c r="J67" i="25"/>
  <c r="K67" i="25"/>
  <c r="L67" i="25"/>
  <c r="J52" i="25"/>
  <c r="K52" i="25"/>
  <c r="L52" i="25"/>
  <c r="J40" i="25"/>
  <c r="K40" i="25"/>
  <c r="L40" i="25"/>
  <c r="J28" i="25"/>
  <c r="K28" i="25"/>
  <c r="L28" i="25"/>
  <c r="J16" i="25"/>
  <c r="K16" i="25"/>
  <c r="L16" i="25"/>
  <c r="AO11" i="25"/>
  <c r="AQ11" i="25"/>
  <c r="O11" i="25" s="1"/>
  <c r="P11" i="25" l="1"/>
  <c r="G5" i="25"/>
  <c r="V6" i="25"/>
  <c r="W6" i="25"/>
  <c r="AO6" i="25"/>
  <c r="AQ6" i="25"/>
  <c r="P6" i="25" s="1"/>
  <c r="AO7" i="25"/>
  <c r="AQ7" i="25"/>
  <c r="AO9" i="25"/>
  <c r="AQ9" i="25"/>
  <c r="P9" i="25" s="1"/>
  <c r="O6" i="25" l="1"/>
  <c r="O7" i="25"/>
  <c r="P7" i="25"/>
  <c r="O9" i="25"/>
  <c r="AQ77" i="25" l="1"/>
  <c r="AO77" i="25"/>
  <c r="AQ76" i="25"/>
  <c r="AO76" i="25"/>
  <c r="AQ75" i="25"/>
  <c r="AO75" i="25"/>
  <c r="AQ74" i="25"/>
  <c r="AO74" i="25"/>
  <c r="AQ73" i="25"/>
  <c r="AO73" i="25"/>
  <c r="AQ72" i="25"/>
  <c r="AO72" i="25"/>
  <c r="AQ71" i="25"/>
  <c r="AO71" i="25"/>
  <c r="AQ70" i="25"/>
  <c r="AO70" i="25"/>
  <c r="AQ69" i="25"/>
  <c r="AO69" i="25"/>
  <c r="AQ68" i="25"/>
  <c r="AO68" i="25"/>
  <c r="AQ67" i="25"/>
  <c r="AO67" i="25"/>
  <c r="AQ66" i="25"/>
  <c r="AO66" i="25"/>
  <c r="AQ65" i="25"/>
  <c r="AO65" i="25"/>
  <c r="AQ64" i="25"/>
  <c r="AO64" i="25"/>
  <c r="AQ60" i="25"/>
  <c r="AO60" i="25"/>
  <c r="AQ59" i="25"/>
  <c r="AO59" i="25"/>
  <c r="AQ58" i="25"/>
  <c r="AO58" i="25"/>
  <c r="AQ57" i="25"/>
  <c r="AO57" i="25"/>
  <c r="AQ56" i="25"/>
  <c r="AO56" i="25"/>
  <c r="AQ55" i="25"/>
  <c r="AO55" i="25"/>
  <c r="AQ54" i="25"/>
  <c r="AO54" i="25"/>
  <c r="AQ53" i="25"/>
  <c r="AO53" i="25"/>
  <c r="AA53" i="25"/>
  <c r="AQ52" i="25"/>
  <c r="AO52" i="25"/>
  <c r="AQ51" i="25"/>
  <c r="AO51" i="25"/>
  <c r="AQ50" i="25"/>
  <c r="AO50" i="25"/>
  <c r="AQ49" i="25"/>
  <c r="AO49" i="25"/>
  <c r="P49" i="25" s="1"/>
  <c r="AQ48" i="25"/>
  <c r="AO48" i="25"/>
  <c r="AQ47" i="25"/>
  <c r="AO47" i="25"/>
  <c r="AQ46" i="25"/>
  <c r="AO46" i="25"/>
  <c r="AQ45" i="25"/>
  <c r="AO45" i="25"/>
  <c r="AQ44" i="25"/>
  <c r="AO44" i="25"/>
  <c r="X44" i="25"/>
  <c r="AQ43" i="25"/>
  <c r="AO43" i="25"/>
  <c r="AQ42" i="25"/>
  <c r="AO42" i="25"/>
  <c r="AQ41" i="25"/>
  <c r="AO41" i="25"/>
  <c r="AQ40" i="25"/>
  <c r="AO40" i="25"/>
  <c r="AQ39" i="25"/>
  <c r="AO39" i="25"/>
  <c r="AQ38" i="25"/>
  <c r="AO38" i="25"/>
  <c r="AQ37" i="25"/>
  <c r="AO37" i="25"/>
  <c r="AQ36" i="25"/>
  <c r="AO36" i="25"/>
  <c r="AQ35" i="25"/>
  <c r="AO35" i="25"/>
  <c r="AQ34" i="25"/>
  <c r="AO34" i="25"/>
  <c r="AQ33" i="25"/>
  <c r="AO33" i="25"/>
  <c r="AQ32" i="25"/>
  <c r="AO32" i="25"/>
  <c r="AQ31" i="25"/>
  <c r="P31" i="25" s="1"/>
  <c r="AO31" i="25"/>
  <c r="AQ29" i="25"/>
  <c r="P29" i="25" s="1"/>
  <c r="AO29" i="25"/>
  <c r="AQ28" i="25"/>
  <c r="P28" i="25" s="1"/>
  <c r="AO28" i="25"/>
  <c r="AQ27" i="25"/>
  <c r="P27" i="25" s="1"/>
  <c r="AO27" i="25"/>
  <c r="AQ26" i="25"/>
  <c r="P26" i="25" s="1"/>
  <c r="AO26" i="25"/>
  <c r="AQ25" i="25"/>
  <c r="P25" i="25" s="1"/>
  <c r="AO25" i="25"/>
  <c r="AQ24" i="25"/>
  <c r="P24" i="25" s="1"/>
  <c r="AO24" i="25"/>
  <c r="AQ23" i="25"/>
  <c r="P23" i="25" s="1"/>
  <c r="AO23" i="25"/>
  <c r="AQ22" i="25"/>
  <c r="P22" i="25" s="1"/>
  <c r="AO22" i="25"/>
  <c r="AQ21" i="25"/>
  <c r="P21" i="25" s="1"/>
  <c r="AO21" i="25"/>
  <c r="AQ20" i="25"/>
  <c r="P20" i="25" s="1"/>
  <c r="AO20" i="25"/>
  <c r="AQ19" i="25"/>
  <c r="P19" i="25" s="1"/>
  <c r="AO19" i="25"/>
  <c r="AQ18" i="25"/>
  <c r="P18" i="25" s="1"/>
  <c r="AO18" i="25"/>
  <c r="AQ17" i="25"/>
  <c r="P17" i="25" s="1"/>
  <c r="AO17" i="25"/>
  <c r="AQ16" i="25"/>
  <c r="P16" i="25" s="1"/>
  <c r="AO16" i="25"/>
  <c r="AQ15" i="25"/>
  <c r="P15" i="25" s="1"/>
  <c r="AO15" i="25"/>
  <c r="AQ14" i="25"/>
  <c r="P14" i="25" s="1"/>
  <c r="AO14" i="25"/>
  <c r="AQ13" i="25"/>
  <c r="AO13" i="25"/>
  <c r="AQ12" i="25"/>
  <c r="P12" i="25" s="1"/>
  <c r="AO12" i="25"/>
  <c r="AQ10" i="25"/>
  <c r="P10" i="25" s="1"/>
  <c r="AO10" i="25"/>
  <c r="AQ8" i="25"/>
  <c r="P8" i="25" s="1"/>
  <c r="AO8" i="25"/>
  <c r="AQ5" i="25"/>
  <c r="P5" i="25" s="1"/>
  <c r="AO5" i="25"/>
  <c r="P45" i="25" l="1"/>
  <c r="P33" i="25"/>
  <c r="P52" i="25"/>
  <c r="P35" i="25"/>
  <c r="P39" i="25"/>
  <c r="P43" i="25"/>
  <c r="P32" i="25"/>
  <c r="P36" i="25"/>
  <c r="O14" i="25"/>
  <c r="P38" i="25"/>
  <c r="P42" i="25"/>
  <c r="O20" i="25"/>
  <c r="P54" i="25"/>
  <c r="P76" i="25"/>
  <c r="P47" i="25"/>
  <c r="P56" i="25"/>
  <c r="P67" i="25"/>
  <c r="P71" i="25"/>
  <c r="P72" i="25"/>
  <c r="P58" i="25"/>
  <c r="P55" i="25"/>
  <c r="P66" i="25"/>
  <c r="P70" i="25"/>
  <c r="O16" i="25"/>
  <c r="P34" i="25"/>
  <c r="P44" i="25"/>
  <c r="P51" i="25"/>
  <c r="P65" i="25"/>
  <c r="P73" i="25"/>
  <c r="O18" i="25"/>
  <c r="P40" i="25"/>
  <c r="P53" i="25"/>
  <c r="P57" i="25"/>
  <c r="P50" i="25"/>
  <c r="P64" i="25"/>
  <c r="P68" i="25"/>
  <c r="O5" i="25"/>
  <c r="O12" i="25"/>
  <c r="P48" i="25"/>
  <c r="P41" i="25"/>
  <c r="O13" i="25"/>
  <c r="P37" i="25"/>
  <c r="P46" i="25"/>
  <c r="P77" i="25"/>
  <c r="O8" i="25"/>
  <c r="O15" i="25"/>
  <c r="O19" i="25"/>
  <c r="O10" i="25"/>
  <c r="O17" i="25"/>
  <c r="P13" i="25"/>
  <c r="AO8" i="21"/>
  <c r="AO9" i="21"/>
  <c r="AO10" i="21"/>
  <c r="AO11" i="21"/>
  <c r="AO12" i="21"/>
  <c r="AO13" i="21"/>
  <c r="AO14" i="21"/>
  <c r="AO15" i="21"/>
  <c r="AO16" i="21"/>
  <c r="AO17" i="21"/>
  <c r="AO18" i="21"/>
  <c r="AO19" i="21"/>
  <c r="AO20" i="21"/>
  <c r="AO21" i="21"/>
  <c r="AO22" i="21"/>
  <c r="AO23" i="21"/>
  <c r="AO24" i="21"/>
  <c r="AO25" i="21"/>
  <c r="AN6" i="21"/>
  <c r="AN7" i="21"/>
  <c r="AN5" i="21"/>
  <c r="G6" i="21" l="1"/>
  <c r="H6" i="21"/>
  <c r="G7" i="21"/>
  <c r="H7" i="21"/>
  <c r="G8" i="21"/>
  <c r="H8" i="21"/>
  <c r="G9" i="21"/>
  <c r="H9" i="21"/>
  <c r="G10" i="21"/>
  <c r="H10" i="21"/>
  <c r="G11" i="21"/>
  <c r="H11" i="21"/>
  <c r="G12" i="21"/>
  <c r="H12" i="21"/>
  <c r="G13" i="21"/>
  <c r="H13" i="21"/>
  <c r="G14" i="21"/>
  <c r="H14" i="21"/>
  <c r="G15" i="21"/>
  <c r="H15" i="21"/>
  <c r="G16" i="21"/>
  <c r="H16" i="21"/>
  <c r="G17" i="21"/>
  <c r="H17" i="21"/>
  <c r="G18" i="21"/>
  <c r="H18" i="21"/>
  <c r="G19" i="21"/>
  <c r="H19" i="21"/>
  <c r="G20" i="21"/>
  <c r="H20" i="21"/>
  <c r="G21" i="21"/>
  <c r="H21" i="21"/>
  <c r="G22" i="21"/>
  <c r="H22" i="21"/>
  <c r="G23" i="21"/>
  <c r="H23" i="21"/>
  <c r="G24" i="21"/>
  <c r="H24" i="21"/>
  <c r="G25" i="21"/>
  <c r="H25" i="21"/>
  <c r="H5" i="21"/>
  <c r="G5" i="21"/>
  <c r="M22" i="21" l="1"/>
  <c r="N22" i="21"/>
  <c r="M18" i="21"/>
  <c r="N18" i="21"/>
  <c r="M14" i="21"/>
  <c r="N14" i="21"/>
  <c r="M10" i="21"/>
  <c r="N10" i="21"/>
  <c r="M6" i="21"/>
  <c r="N6" i="21"/>
  <c r="N25" i="21"/>
  <c r="M25" i="21"/>
  <c r="M21" i="21"/>
  <c r="N21" i="21"/>
  <c r="N17" i="21"/>
  <c r="M17" i="21"/>
  <c r="N13" i="21"/>
  <c r="M13" i="21"/>
  <c r="M9" i="21"/>
  <c r="N9" i="21"/>
  <c r="N5" i="21"/>
  <c r="M5" i="21"/>
  <c r="M24" i="21"/>
  <c r="N24" i="21"/>
  <c r="M20" i="21"/>
  <c r="N20" i="21"/>
  <c r="M16" i="21"/>
  <c r="N16" i="21"/>
  <c r="M12" i="21"/>
  <c r="N12" i="21"/>
  <c r="M8" i="21"/>
  <c r="N8" i="21"/>
  <c r="N23" i="21"/>
  <c r="M23" i="21"/>
  <c r="M19" i="21"/>
  <c r="N19" i="21"/>
  <c r="M15" i="21"/>
  <c r="N15" i="21"/>
  <c r="M11" i="21"/>
  <c r="N11" i="21"/>
  <c r="M7" i="21"/>
  <c r="N7" i="21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5" i="12"/>
  <c r="Y37" i="23" l="1"/>
  <c r="Y38" i="23"/>
  <c r="Y39" i="23"/>
  <c r="Y40" i="23"/>
  <c r="Y41" i="23"/>
  <c r="Y42" i="23"/>
  <c r="Y43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9" i="23"/>
  <c r="X38" i="23"/>
  <c r="X39" i="23"/>
  <c r="X40" i="23"/>
  <c r="X41" i="23"/>
  <c r="X42" i="23"/>
  <c r="X43" i="23"/>
  <c r="X44" i="23"/>
  <c r="X4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5" i="23"/>
  <c r="W6" i="23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49" i="23"/>
  <c r="W5" i="23"/>
  <c r="V38" i="23"/>
  <c r="V39" i="23"/>
  <c r="V40" i="23"/>
  <c r="V41" i="23"/>
  <c r="V42" i="23"/>
  <c r="V43" i="23"/>
  <c r="V44" i="23"/>
  <c r="V45" i="23"/>
  <c r="V6" i="23"/>
  <c r="V7" i="23"/>
  <c r="V8" i="23"/>
  <c r="V9" i="23"/>
  <c r="V10" i="23"/>
  <c r="V11" i="23"/>
  <c r="V12" i="23"/>
  <c r="V13" i="23"/>
  <c r="V14" i="23"/>
  <c r="V15" i="23"/>
  <c r="V16" i="23"/>
  <c r="V17" i="23"/>
  <c r="V18" i="23"/>
  <c r="V19" i="23"/>
  <c r="V20" i="23"/>
  <c r="V21" i="23"/>
  <c r="V22" i="23"/>
  <c r="V23" i="23"/>
  <c r="V24" i="23"/>
  <c r="V25" i="23"/>
  <c r="V26" i="23"/>
  <c r="V27" i="23"/>
  <c r="V28" i="23"/>
  <c r="V29" i="23"/>
  <c r="V30" i="23"/>
  <c r="V31" i="23"/>
  <c r="V32" i="23"/>
  <c r="V33" i="23"/>
  <c r="V34" i="23"/>
  <c r="V35" i="23"/>
  <c r="V36" i="23"/>
  <c r="V37" i="23"/>
  <c r="V5" i="23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6" i="10"/>
  <c r="Q6" i="23"/>
  <c r="R6" i="23"/>
  <c r="S6" i="23"/>
  <c r="Q7" i="23"/>
  <c r="R7" i="23"/>
  <c r="S7" i="23"/>
  <c r="Q8" i="23"/>
  <c r="R8" i="23"/>
  <c r="S8" i="23"/>
  <c r="Q9" i="23"/>
  <c r="R9" i="23"/>
  <c r="S9" i="23"/>
  <c r="Q10" i="23"/>
  <c r="R10" i="23"/>
  <c r="S10" i="23"/>
  <c r="Q11" i="23"/>
  <c r="R11" i="23"/>
  <c r="S11" i="23"/>
  <c r="Q12" i="23"/>
  <c r="R12" i="23"/>
  <c r="S12" i="23"/>
  <c r="Q13" i="23"/>
  <c r="R13" i="23"/>
  <c r="S13" i="23"/>
  <c r="Q14" i="23"/>
  <c r="R14" i="23"/>
  <c r="S14" i="23"/>
  <c r="Q15" i="23"/>
  <c r="R15" i="23"/>
  <c r="S15" i="23"/>
  <c r="Q16" i="23"/>
  <c r="R16" i="23"/>
  <c r="S16" i="23"/>
  <c r="Q17" i="23"/>
  <c r="R17" i="23"/>
  <c r="S17" i="23"/>
  <c r="Q18" i="23"/>
  <c r="R18" i="23"/>
  <c r="S18" i="23"/>
  <c r="Q19" i="23"/>
  <c r="R19" i="23"/>
  <c r="S19" i="23"/>
  <c r="Q20" i="23"/>
  <c r="R20" i="23"/>
  <c r="S20" i="23"/>
  <c r="Q21" i="23"/>
  <c r="R21" i="23"/>
  <c r="S21" i="23"/>
  <c r="Q22" i="23"/>
  <c r="R22" i="23"/>
  <c r="S22" i="23"/>
  <c r="Q23" i="23"/>
  <c r="R23" i="23"/>
  <c r="S23" i="23"/>
  <c r="Q24" i="23"/>
  <c r="R24" i="23"/>
  <c r="S24" i="23"/>
  <c r="Q25" i="23"/>
  <c r="R25" i="23"/>
  <c r="S25" i="23"/>
  <c r="Q26" i="23"/>
  <c r="R26" i="23"/>
  <c r="S26" i="23"/>
  <c r="Q27" i="23"/>
  <c r="R27" i="23"/>
  <c r="S27" i="23"/>
  <c r="Q28" i="23"/>
  <c r="R28" i="23"/>
  <c r="S28" i="23"/>
  <c r="Q29" i="23"/>
  <c r="R29" i="23"/>
  <c r="S29" i="23"/>
  <c r="Q30" i="23"/>
  <c r="R30" i="23"/>
  <c r="S30" i="23"/>
  <c r="Q31" i="23"/>
  <c r="R31" i="23"/>
  <c r="S31" i="23"/>
  <c r="Q32" i="23"/>
  <c r="R32" i="23"/>
  <c r="S32" i="23"/>
  <c r="Q33" i="23"/>
  <c r="R33" i="23"/>
  <c r="S33" i="23"/>
  <c r="Q34" i="23"/>
  <c r="R34" i="23"/>
  <c r="S34" i="23"/>
  <c r="Q35" i="23"/>
  <c r="R35" i="23"/>
  <c r="S35" i="23"/>
  <c r="Q36" i="23"/>
  <c r="R36" i="23"/>
  <c r="S36" i="23"/>
  <c r="Q37" i="23"/>
  <c r="R37" i="23"/>
  <c r="S37" i="23"/>
  <c r="Q38" i="23"/>
  <c r="R38" i="23"/>
  <c r="S38" i="23"/>
  <c r="Q39" i="23"/>
  <c r="R39" i="23"/>
  <c r="S39" i="23"/>
  <c r="Q40" i="23"/>
  <c r="R40" i="23"/>
  <c r="S40" i="23"/>
  <c r="Q41" i="23"/>
  <c r="R41" i="23"/>
  <c r="S41" i="23"/>
  <c r="Q42" i="23"/>
  <c r="R42" i="23"/>
  <c r="S42" i="23"/>
  <c r="Q43" i="23"/>
  <c r="R43" i="23"/>
  <c r="S43" i="23"/>
  <c r="Q44" i="23"/>
  <c r="R44" i="23"/>
  <c r="S44" i="23"/>
  <c r="Q45" i="23"/>
  <c r="R45" i="23"/>
  <c r="S45" i="23"/>
  <c r="Q46" i="23"/>
  <c r="R46" i="23"/>
  <c r="S46" i="23"/>
  <c r="Q47" i="23"/>
  <c r="R47" i="23"/>
  <c r="S47" i="23"/>
  <c r="Q48" i="23"/>
  <c r="R48" i="23"/>
  <c r="S48" i="23"/>
  <c r="Q49" i="23"/>
  <c r="R49" i="23"/>
  <c r="S49" i="23"/>
  <c r="Q50" i="23"/>
  <c r="R50" i="23"/>
  <c r="S50" i="23"/>
  <c r="Q51" i="23"/>
  <c r="R51" i="23"/>
  <c r="S51" i="23"/>
  <c r="Q52" i="23"/>
  <c r="R52" i="23"/>
  <c r="S52" i="23"/>
  <c r="Q53" i="23"/>
  <c r="R53" i="23"/>
  <c r="S53" i="23"/>
  <c r="Q54" i="23"/>
  <c r="R54" i="23"/>
  <c r="S54" i="23"/>
  <c r="Q55" i="23"/>
  <c r="R55" i="23"/>
  <c r="S55" i="23"/>
  <c r="Q56" i="23"/>
  <c r="R56" i="23"/>
  <c r="S56" i="23"/>
  <c r="Q57" i="23"/>
  <c r="R57" i="23"/>
  <c r="S57" i="23"/>
  <c r="Q58" i="23"/>
  <c r="R58" i="23"/>
  <c r="S58" i="23"/>
  <c r="Q59" i="23"/>
  <c r="R59" i="23"/>
  <c r="S59" i="23"/>
  <c r="Q60" i="23"/>
  <c r="R60" i="23"/>
  <c r="S60" i="23"/>
  <c r="Q61" i="23"/>
  <c r="R61" i="23"/>
  <c r="S61" i="23"/>
  <c r="Q62" i="23"/>
  <c r="R62" i="23"/>
  <c r="S62" i="23"/>
  <c r="Q63" i="23"/>
  <c r="R63" i="23"/>
  <c r="S63" i="23"/>
  <c r="Q64" i="23"/>
  <c r="R64" i="23"/>
  <c r="S64" i="23"/>
  <c r="Q65" i="23"/>
  <c r="R65" i="23"/>
  <c r="S65" i="23"/>
  <c r="Q66" i="23"/>
  <c r="R66" i="23"/>
  <c r="S66" i="23"/>
  <c r="Q67" i="23"/>
  <c r="R67" i="23"/>
  <c r="S67" i="23"/>
  <c r="Q68" i="23"/>
  <c r="R68" i="23"/>
  <c r="S68" i="23"/>
  <c r="Q69" i="23"/>
  <c r="R69" i="23"/>
  <c r="S69" i="23"/>
  <c r="Q70" i="23"/>
  <c r="R70" i="23"/>
  <c r="S70" i="23"/>
  <c r="Q71" i="23"/>
  <c r="R71" i="23"/>
  <c r="S71" i="23"/>
  <c r="Q72" i="23"/>
  <c r="R72" i="23"/>
  <c r="S72" i="23"/>
  <c r="Q73" i="23"/>
  <c r="R73" i="23"/>
  <c r="S73" i="23"/>
  <c r="Q74" i="23"/>
  <c r="R74" i="23"/>
  <c r="S74" i="23"/>
  <c r="Q75" i="23"/>
  <c r="R75" i="23"/>
  <c r="S75" i="23"/>
  <c r="R5" i="23"/>
  <c r="S5" i="23"/>
  <c r="Q5" i="23"/>
  <c r="H6" i="23"/>
  <c r="G6" i="23" s="1"/>
  <c r="I6" i="23"/>
  <c r="J6" i="23" s="1"/>
  <c r="H7" i="23"/>
  <c r="G7" i="23" s="1"/>
  <c r="K7" i="23" s="1"/>
  <c r="I7" i="23"/>
  <c r="J7" i="23" s="1"/>
  <c r="H8" i="23"/>
  <c r="G8" i="23" s="1"/>
  <c r="I8" i="23"/>
  <c r="J8" i="23" s="1"/>
  <c r="H9" i="23"/>
  <c r="G9" i="23" s="1"/>
  <c r="I9" i="23"/>
  <c r="J9" i="23" s="1"/>
  <c r="H10" i="23"/>
  <c r="G10" i="23" s="1"/>
  <c r="I10" i="23"/>
  <c r="J10" i="23" s="1"/>
  <c r="H11" i="23"/>
  <c r="G11" i="23" s="1"/>
  <c r="I11" i="23"/>
  <c r="J11" i="23" s="1"/>
  <c r="H12" i="23"/>
  <c r="G12" i="23" s="1"/>
  <c r="I12" i="23"/>
  <c r="J12" i="23" s="1"/>
  <c r="H13" i="23"/>
  <c r="G13" i="23" s="1"/>
  <c r="I13" i="23"/>
  <c r="J13" i="23" s="1"/>
  <c r="H14" i="23"/>
  <c r="G14" i="23" s="1"/>
  <c r="I14" i="23"/>
  <c r="J14" i="23" s="1"/>
  <c r="H15" i="23"/>
  <c r="G15" i="23" s="1"/>
  <c r="K15" i="23" s="1"/>
  <c r="I15" i="23"/>
  <c r="J15" i="23" s="1"/>
  <c r="H16" i="23"/>
  <c r="G16" i="23" s="1"/>
  <c r="I16" i="23"/>
  <c r="J16" i="23" s="1"/>
  <c r="H17" i="23"/>
  <c r="G17" i="23" s="1"/>
  <c r="I17" i="23"/>
  <c r="J17" i="23" s="1"/>
  <c r="H18" i="23"/>
  <c r="G18" i="23" s="1"/>
  <c r="I18" i="23"/>
  <c r="J18" i="23" s="1"/>
  <c r="H19" i="23"/>
  <c r="G19" i="23" s="1"/>
  <c r="I19" i="23"/>
  <c r="J19" i="23" s="1"/>
  <c r="H20" i="23"/>
  <c r="G20" i="23" s="1"/>
  <c r="I20" i="23"/>
  <c r="J20" i="23" s="1"/>
  <c r="H21" i="23"/>
  <c r="G21" i="23" s="1"/>
  <c r="I21" i="23"/>
  <c r="J21" i="23" s="1"/>
  <c r="H22" i="23"/>
  <c r="G22" i="23" s="1"/>
  <c r="I22" i="23"/>
  <c r="J22" i="23" s="1"/>
  <c r="H23" i="23"/>
  <c r="G23" i="23" s="1"/>
  <c r="K23" i="23" s="1"/>
  <c r="I23" i="23"/>
  <c r="J23" i="23" s="1"/>
  <c r="H24" i="23"/>
  <c r="G24" i="23" s="1"/>
  <c r="I24" i="23"/>
  <c r="J24" i="23" s="1"/>
  <c r="H25" i="23"/>
  <c r="G25" i="23" s="1"/>
  <c r="I25" i="23"/>
  <c r="J25" i="23" s="1"/>
  <c r="H26" i="23"/>
  <c r="G26" i="23" s="1"/>
  <c r="I26" i="23"/>
  <c r="J26" i="23" s="1"/>
  <c r="H27" i="23"/>
  <c r="G27" i="23" s="1"/>
  <c r="I27" i="23"/>
  <c r="J27" i="23" s="1"/>
  <c r="H28" i="23"/>
  <c r="G28" i="23" s="1"/>
  <c r="I28" i="23"/>
  <c r="J28" i="23" s="1"/>
  <c r="H29" i="23"/>
  <c r="G29" i="23" s="1"/>
  <c r="I29" i="23"/>
  <c r="J29" i="23" s="1"/>
  <c r="H30" i="23"/>
  <c r="G30" i="23" s="1"/>
  <c r="I30" i="23"/>
  <c r="J30" i="23" s="1"/>
  <c r="H31" i="23"/>
  <c r="G31" i="23" s="1"/>
  <c r="K31" i="23" s="1"/>
  <c r="I31" i="23"/>
  <c r="J31" i="23" s="1"/>
  <c r="H32" i="23"/>
  <c r="G32" i="23" s="1"/>
  <c r="I32" i="23"/>
  <c r="J32" i="23" s="1"/>
  <c r="H33" i="23"/>
  <c r="G33" i="23" s="1"/>
  <c r="I33" i="23"/>
  <c r="J33" i="23" s="1"/>
  <c r="H34" i="23"/>
  <c r="G34" i="23" s="1"/>
  <c r="I34" i="23"/>
  <c r="J34" i="23" s="1"/>
  <c r="H35" i="23"/>
  <c r="G35" i="23" s="1"/>
  <c r="I35" i="23"/>
  <c r="J35" i="23" s="1"/>
  <c r="H36" i="23"/>
  <c r="G36" i="23" s="1"/>
  <c r="I36" i="23"/>
  <c r="J36" i="23" s="1"/>
  <c r="H37" i="23"/>
  <c r="G37" i="23" s="1"/>
  <c r="I37" i="23"/>
  <c r="J37" i="23" s="1"/>
  <c r="H38" i="23"/>
  <c r="G38" i="23" s="1"/>
  <c r="I38" i="23"/>
  <c r="J38" i="23" s="1"/>
  <c r="H39" i="23"/>
  <c r="G39" i="23" s="1"/>
  <c r="K39" i="23" s="1"/>
  <c r="I39" i="23"/>
  <c r="J39" i="23" s="1"/>
  <c r="H40" i="23"/>
  <c r="G40" i="23" s="1"/>
  <c r="I40" i="23"/>
  <c r="J40" i="23" s="1"/>
  <c r="H41" i="23"/>
  <c r="G41" i="23" s="1"/>
  <c r="I41" i="23"/>
  <c r="J41" i="23" s="1"/>
  <c r="H42" i="23"/>
  <c r="G42" i="23" s="1"/>
  <c r="I42" i="23"/>
  <c r="J42" i="23" s="1"/>
  <c r="H43" i="23"/>
  <c r="G43" i="23" s="1"/>
  <c r="I43" i="23"/>
  <c r="J43" i="23" s="1"/>
  <c r="H44" i="23"/>
  <c r="G44" i="23" s="1"/>
  <c r="I44" i="23"/>
  <c r="J44" i="23" s="1"/>
  <c r="H45" i="23"/>
  <c r="G45" i="23" s="1"/>
  <c r="I45" i="23"/>
  <c r="J45" i="23" s="1"/>
  <c r="H46" i="23"/>
  <c r="G46" i="23" s="1"/>
  <c r="I46" i="23"/>
  <c r="J46" i="23" s="1"/>
  <c r="H47" i="23"/>
  <c r="G47" i="23" s="1"/>
  <c r="K47" i="23" s="1"/>
  <c r="I47" i="23"/>
  <c r="J47" i="23" s="1"/>
  <c r="H48" i="23"/>
  <c r="G48" i="23" s="1"/>
  <c r="I48" i="23"/>
  <c r="J48" i="23" s="1"/>
  <c r="H49" i="23"/>
  <c r="G49" i="23" s="1"/>
  <c r="I49" i="23"/>
  <c r="J49" i="23" s="1"/>
  <c r="H50" i="23"/>
  <c r="G50" i="23" s="1"/>
  <c r="I50" i="23"/>
  <c r="J50" i="23" s="1"/>
  <c r="H51" i="23"/>
  <c r="G51" i="23" s="1"/>
  <c r="I51" i="23"/>
  <c r="J51" i="23" s="1"/>
  <c r="H52" i="23"/>
  <c r="G52" i="23" s="1"/>
  <c r="I52" i="23"/>
  <c r="J52" i="23" s="1"/>
  <c r="H53" i="23"/>
  <c r="G53" i="23" s="1"/>
  <c r="I53" i="23"/>
  <c r="J53" i="23" s="1"/>
  <c r="H54" i="23"/>
  <c r="G54" i="23" s="1"/>
  <c r="I54" i="23"/>
  <c r="J54" i="23" s="1"/>
  <c r="H55" i="23"/>
  <c r="G55" i="23" s="1"/>
  <c r="K55" i="23" s="1"/>
  <c r="I55" i="23"/>
  <c r="J55" i="23" s="1"/>
  <c r="H56" i="23"/>
  <c r="G56" i="23" s="1"/>
  <c r="I56" i="23"/>
  <c r="J56" i="23" s="1"/>
  <c r="H57" i="23"/>
  <c r="G57" i="23" s="1"/>
  <c r="I57" i="23"/>
  <c r="J57" i="23" s="1"/>
  <c r="H58" i="23"/>
  <c r="G58" i="23" s="1"/>
  <c r="I58" i="23"/>
  <c r="J58" i="23" s="1"/>
  <c r="H59" i="23"/>
  <c r="G59" i="23" s="1"/>
  <c r="I59" i="23"/>
  <c r="J59" i="23" s="1"/>
  <c r="H60" i="23"/>
  <c r="G60" i="23" s="1"/>
  <c r="I60" i="23"/>
  <c r="J60" i="23" s="1"/>
  <c r="H61" i="23"/>
  <c r="G61" i="23" s="1"/>
  <c r="I61" i="23"/>
  <c r="J61" i="23" s="1"/>
  <c r="H62" i="23"/>
  <c r="G62" i="23" s="1"/>
  <c r="I62" i="23"/>
  <c r="J62" i="23" s="1"/>
  <c r="H63" i="23"/>
  <c r="G63" i="23" s="1"/>
  <c r="K63" i="23" s="1"/>
  <c r="I63" i="23"/>
  <c r="J63" i="23" s="1"/>
  <c r="H64" i="23"/>
  <c r="G64" i="23" s="1"/>
  <c r="I64" i="23"/>
  <c r="J64" i="23" s="1"/>
  <c r="H65" i="23"/>
  <c r="G65" i="23" s="1"/>
  <c r="I65" i="23"/>
  <c r="J65" i="23" s="1"/>
  <c r="H66" i="23"/>
  <c r="G66" i="23" s="1"/>
  <c r="I66" i="23"/>
  <c r="J66" i="23" s="1"/>
  <c r="H67" i="23"/>
  <c r="G67" i="23" s="1"/>
  <c r="I67" i="23"/>
  <c r="J67" i="23" s="1"/>
  <c r="H68" i="23"/>
  <c r="G68" i="23" s="1"/>
  <c r="I68" i="23"/>
  <c r="J68" i="23" s="1"/>
  <c r="H69" i="23"/>
  <c r="G69" i="23" s="1"/>
  <c r="I69" i="23"/>
  <c r="J69" i="23" s="1"/>
  <c r="H70" i="23"/>
  <c r="G70" i="23" s="1"/>
  <c r="I70" i="23"/>
  <c r="J70" i="23" s="1"/>
  <c r="H71" i="23"/>
  <c r="G71" i="23" s="1"/>
  <c r="K71" i="23" s="1"/>
  <c r="I71" i="23"/>
  <c r="J71" i="23" s="1"/>
  <c r="H72" i="23"/>
  <c r="G72" i="23" s="1"/>
  <c r="I72" i="23"/>
  <c r="J72" i="23" s="1"/>
  <c r="H73" i="23"/>
  <c r="G73" i="23" s="1"/>
  <c r="I73" i="23"/>
  <c r="J73" i="23" s="1"/>
  <c r="H74" i="23"/>
  <c r="G74" i="23" s="1"/>
  <c r="I74" i="23"/>
  <c r="J74" i="23" s="1"/>
  <c r="H75" i="23"/>
  <c r="G75" i="23" s="1"/>
  <c r="I75" i="23"/>
  <c r="J75" i="23" s="1"/>
  <c r="I5" i="23"/>
  <c r="J5" i="23" s="1"/>
  <c r="H5" i="23"/>
  <c r="G5" i="23" s="1"/>
  <c r="L70" i="23" l="1"/>
  <c r="K70" i="23"/>
  <c r="L62" i="23"/>
  <c r="K62" i="23"/>
  <c r="L54" i="23"/>
  <c r="K54" i="23"/>
  <c r="L46" i="23"/>
  <c r="K46" i="23"/>
  <c r="L38" i="23"/>
  <c r="K38" i="23"/>
  <c r="L30" i="23"/>
  <c r="K30" i="23"/>
  <c r="L22" i="23"/>
  <c r="K22" i="23"/>
  <c r="L14" i="23"/>
  <c r="K14" i="23"/>
  <c r="L6" i="23"/>
  <c r="K6" i="23"/>
  <c r="K58" i="23"/>
  <c r="L58" i="23"/>
  <c r="K42" i="23"/>
  <c r="L42" i="23"/>
  <c r="K34" i="23"/>
  <c r="L34" i="23"/>
  <c r="K18" i="23"/>
  <c r="L18" i="23"/>
  <c r="K73" i="23"/>
  <c r="L73" i="23"/>
  <c r="K69" i="23"/>
  <c r="L69" i="23"/>
  <c r="K65" i="23"/>
  <c r="L65" i="23"/>
  <c r="K61" i="23"/>
  <c r="L61" i="23"/>
  <c r="K57" i="23"/>
  <c r="L57" i="23"/>
  <c r="L53" i="23"/>
  <c r="K53" i="23"/>
  <c r="K49" i="23"/>
  <c r="L49" i="23"/>
  <c r="K45" i="23"/>
  <c r="L45" i="23"/>
  <c r="K41" i="23"/>
  <c r="L41" i="23"/>
  <c r="K37" i="23"/>
  <c r="L37" i="23"/>
  <c r="K33" i="23"/>
  <c r="L33" i="23"/>
  <c r="K29" i="23"/>
  <c r="L29" i="23"/>
  <c r="K25" i="23"/>
  <c r="L25" i="23"/>
  <c r="K21" i="23"/>
  <c r="L21" i="23"/>
  <c r="K17" i="23"/>
  <c r="L17" i="23"/>
  <c r="K13" i="23"/>
  <c r="L13" i="23"/>
  <c r="K9" i="23"/>
  <c r="L9" i="23"/>
  <c r="K5" i="23"/>
  <c r="L5" i="23"/>
  <c r="K72" i="23"/>
  <c r="L72" i="23"/>
  <c r="L68" i="23"/>
  <c r="K68" i="23"/>
  <c r="K64" i="23"/>
  <c r="L64" i="23"/>
  <c r="L60" i="23"/>
  <c r="K60" i="23"/>
  <c r="K56" i="23"/>
  <c r="L56" i="23"/>
  <c r="L52" i="23"/>
  <c r="K52" i="23"/>
  <c r="K48" i="23"/>
  <c r="L48" i="23"/>
  <c r="K44" i="23"/>
  <c r="L44" i="23"/>
  <c r="K40" i="23"/>
  <c r="L40" i="23"/>
  <c r="L36" i="23"/>
  <c r="K36" i="23"/>
  <c r="K32" i="23"/>
  <c r="L32" i="23"/>
  <c r="L28" i="23"/>
  <c r="K28" i="23"/>
  <c r="K24" i="23"/>
  <c r="L24" i="23"/>
  <c r="K20" i="23"/>
  <c r="L20" i="23"/>
  <c r="K16" i="23"/>
  <c r="L16" i="23"/>
  <c r="L12" i="23"/>
  <c r="K12" i="23"/>
  <c r="K8" i="23"/>
  <c r="L8" i="23"/>
  <c r="K74" i="23"/>
  <c r="L74" i="23"/>
  <c r="K66" i="23"/>
  <c r="L66" i="23"/>
  <c r="K50" i="23"/>
  <c r="L50" i="23"/>
  <c r="K26" i="23"/>
  <c r="L26" i="23"/>
  <c r="K10" i="23"/>
  <c r="L10" i="23"/>
  <c r="K75" i="23"/>
  <c r="L75" i="23"/>
  <c r="K67" i="23"/>
  <c r="L67" i="23"/>
  <c r="K59" i="23"/>
  <c r="L59" i="23"/>
  <c r="K51" i="23"/>
  <c r="L51" i="23"/>
  <c r="K43" i="23"/>
  <c r="L43" i="23"/>
  <c r="K35" i="23"/>
  <c r="L35" i="23"/>
  <c r="K27" i="23"/>
  <c r="L27" i="23"/>
  <c r="K19" i="23"/>
  <c r="L19" i="23"/>
  <c r="K11" i="23"/>
  <c r="L11" i="23"/>
  <c r="L71" i="23"/>
  <c r="L63" i="23"/>
  <c r="L55" i="23"/>
  <c r="L47" i="23"/>
  <c r="L39" i="23"/>
  <c r="L31" i="23"/>
  <c r="L23" i="23"/>
  <c r="L15" i="23"/>
  <c r="L7" i="23"/>
  <c r="BY75" i="23"/>
  <c r="AN75" i="23" s="1"/>
  <c r="BX75" i="23"/>
  <c r="AM75" i="23" s="1"/>
  <c r="BY74" i="23"/>
  <c r="AN74" i="23" s="1"/>
  <c r="BX74" i="23"/>
  <c r="AM74" i="23" s="1"/>
  <c r="BY73" i="23"/>
  <c r="AN73" i="23" s="1"/>
  <c r="BX73" i="23"/>
  <c r="AM73" i="23" s="1"/>
  <c r="BY72" i="23"/>
  <c r="AN72" i="23" s="1"/>
  <c r="BX72" i="23"/>
  <c r="AM72" i="23" s="1"/>
  <c r="BY71" i="23"/>
  <c r="AN71" i="23" s="1"/>
  <c r="BX71" i="23"/>
  <c r="AM71" i="23" s="1"/>
  <c r="BY70" i="23"/>
  <c r="AN70" i="23" s="1"/>
  <c r="BX70" i="23"/>
  <c r="AM70" i="23" s="1"/>
  <c r="BY69" i="23"/>
  <c r="AN69" i="23" s="1"/>
  <c r="BX69" i="23"/>
  <c r="AM69" i="23" s="1"/>
  <c r="BY68" i="23"/>
  <c r="AN68" i="23" s="1"/>
  <c r="BX68" i="23"/>
  <c r="AM68" i="23" s="1"/>
  <c r="BY67" i="23"/>
  <c r="AN67" i="23" s="1"/>
  <c r="BX67" i="23"/>
  <c r="AM67" i="23" s="1"/>
  <c r="BY66" i="23"/>
  <c r="AN66" i="23" s="1"/>
  <c r="BX66" i="23"/>
  <c r="AM66" i="23" s="1"/>
  <c r="BY65" i="23"/>
  <c r="AN65" i="23" s="1"/>
  <c r="BX65" i="23"/>
  <c r="AM65" i="23" s="1"/>
  <c r="BY64" i="23"/>
  <c r="AN64" i="23" s="1"/>
  <c r="BX64" i="23"/>
  <c r="AM64" i="23" s="1"/>
  <c r="BY63" i="23"/>
  <c r="AN63" i="23" s="1"/>
  <c r="BX63" i="23"/>
  <c r="AM63" i="23" s="1"/>
  <c r="BY62" i="23"/>
  <c r="AN62" i="23" s="1"/>
  <c r="BX62" i="23"/>
  <c r="AM62" i="23" s="1"/>
  <c r="BY61" i="23"/>
  <c r="AN61" i="23" s="1"/>
  <c r="BX61" i="23"/>
  <c r="AM61" i="23" s="1"/>
  <c r="BY60" i="23"/>
  <c r="AN60" i="23" s="1"/>
  <c r="BX60" i="23"/>
  <c r="AM60" i="23" s="1"/>
  <c r="BY59" i="23"/>
  <c r="AN59" i="23" s="1"/>
  <c r="BX59" i="23"/>
  <c r="AM59" i="23" s="1"/>
  <c r="BY58" i="23"/>
  <c r="AN58" i="23" s="1"/>
  <c r="BX58" i="23"/>
  <c r="AM58" i="23" s="1"/>
  <c r="BY57" i="23"/>
  <c r="AN57" i="23" s="1"/>
  <c r="BX57" i="23"/>
  <c r="AM57" i="23" s="1"/>
  <c r="BY56" i="23"/>
  <c r="AN56" i="23" s="1"/>
  <c r="BX56" i="23"/>
  <c r="AM56" i="23" s="1"/>
  <c r="BY55" i="23"/>
  <c r="AN55" i="23" s="1"/>
  <c r="BX55" i="23"/>
  <c r="AM55" i="23" s="1"/>
  <c r="BY54" i="23"/>
  <c r="AN54" i="23" s="1"/>
  <c r="BX54" i="23"/>
  <c r="AM54" i="23" s="1"/>
  <c r="BY53" i="23"/>
  <c r="AN53" i="23" s="1"/>
  <c r="BX53" i="23"/>
  <c r="AM53" i="23" s="1"/>
  <c r="BY52" i="23"/>
  <c r="AN52" i="23" s="1"/>
  <c r="BX52" i="23"/>
  <c r="AM52" i="23" s="1"/>
  <c r="BY51" i="23"/>
  <c r="AN51" i="23" s="1"/>
  <c r="BX51" i="23"/>
  <c r="AM51" i="23" s="1"/>
  <c r="BY50" i="23"/>
  <c r="AN50" i="23" s="1"/>
  <c r="BX50" i="23"/>
  <c r="AM50" i="23" s="1"/>
  <c r="BY49" i="23"/>
  <c r="AN49" i="23" s="1"/>
  <c r="BX49" i="23"/>
  <c r="AM49" i="23" s="1"/>
  <c r="BY48" i="23"/>
  <c r="AN48" i="23" s="1"/>
  <c r="BX48" i="23"/>
  <c r="AM48" i="23" s="1"/>
  <c r="BY47" i="23"/>
  <c r="AN47" i="23" s="1"/>
  <c r="BX47" i="23"/>
  <c r="AM47" i="23" s="1"/>
  <c r="BY46" i="23"/>
  <c r="AN46" i="23" s="1"/>
  <c r="BX46" i="23"/>
  <c r="AM46" i="23" s="1"/>
  <c r="BY45" i="23"/>
  <c r="AN45" i="23" s="1"/>
  <c r="BX45" i="23"/>
  <c r="AM45" i="23" s="1"/>
  <c r="BY44" i="23"/>
  <c r="AN44" i="23" s="1"/>
  <c r="BX44" i="23"/>
  <c r="AM44" i="23" s="1"/>
  <c r="BY43" i="23"/>
  <c r="AN43" i="23" s="1"/>
  <c r="BX43" i="23"/>
  <c r="AM43" i="23" s="1"/>
  <c r="BY42" i="23"/>
  <c r="AN42" i="23" s="1"/>
  <c r="BX42" i="23"/>
  <c r="AM42" i="23" s="1"/>
  <c r="BY41" i="23"/>
  <c r="AN41" i="23" s="1"/>
  <c r="BX41" i="23"/>
  <c r="AM41" i="23" s="1"/>
  <c r="BY40" i="23"/>
  <c r="AN40" i="23" s="1"/>
  <c r="BX40" i="23"/>
  <c r="AM40" i="23" s="1"/>
  <c r="BY39" i="23"/>
  <c r="AN39" i="23" s="1"/>
  <c r="BX39" i="23"/>
  <c r="AM39" i="23" s="1"/>
  <c r="BY38" i="23"/>
  <c r="AN38" i="23" s="1"/>
  <c r="BX38" i="23"/>
  <c r="AM38" i="23" s="1"/>
  <c r="BY37" i="23"/>
  <c r="AN37" i="23" s="1"/>
  <c r="BX37" i="23"/>
  <c r="AM37" i="23" s="1"/>
  <c r="BY36" i="23"/>
  <c r="AN36" i="23" s="1"/>
  <c r="BX36" i="23"/>
  <c r="AM36" i="23" s="1"/>
  <c r="BY35" i="23"/>
  <c r="AN35" i="23" s="1"/>
  <c r="BX35" i="23"/>
  <c r="AM35" i="23" s="1"/>
  <c r="BY34" i="23"/>
  <c r="AN34" i="23" s="1"/>
  <c r="BX34" i="23"/>
  <c r="AM34" i="23" s="1"/>
  <c r="BY33" i="23"/>
  <c r="AN33" i="23" s="1"/>
  <c r="BX33" i="23"/>
  <c r="AM33" i="23" s="1"/>
  <c r="BY32" i="23"/>
  <c r="AN32" i="23" s="1"/>
  <c r="BX32" i="23"/>
  <c r="AM32" i="23" s="1"/>
  <c r="BY31" i="23"/>
  <c r="AN31" i="23" s="1"/>
  <c r="BX31" i="23"/>
  <c r="AM31" i="23" s="1"/>
  <c r="BY30" i="23"/>
  <c r="AN30" i="23" s="1"/>
  <c r="BX30" i="23"/>
  <c r="AM30" i="23" s="1"/>
  <c r="BY29" i="23"/>
  <c r="AN29" i="23" s="1"/>
  <c r="BX29" i="23"/>
  <c r="AM29" i="23" s="1"/>
  <c r="BY28" i="23"/>
  <c r="AN28" i="23" s="1"/>
  <c r="BX28" i="23"/>
  <c r="AM28" i="23" s="1"/>
  <c r="BY27" i="23"/>
  <c r="AN27" i="23" s="1"/>
  <c r="BX27" i="23"/>
  <c r="AM27" i="23" s="1"/>
  <c r="BY26" i="23"/>
  <c r="AN26" i="23" s="1"/>
  <c r="BX26" i="23"/>
  <c r="AM26" i="23" s="1"/>
  <c r="BY25" i="23"/>
  <c r="AN25" i="23" s="1"/>
  <c r="BX25" i="23"/>
  <c r="AM25" i="23" s="1"/>
  <c r="BY24" i="23"/>
  <c r="AN24" i="23" s="1"/>
  <c r="BX24" i="23"/>
  <c r="AM24" i="23" s="1"/>
  <c r="BY23" i="23"/>
  <c r="AN23" i="23" s="1"/>
  <c r="BX23" i="23"/>
  <c r="AM23" i="23" s="1"/>
  <c r="BY22" i="23"/>
  <c r="AN22" i="23" s="1"/>
  <c r="BX22" i="23"/>
  <c r="AM22" i="23" s="1"/>
  <c r="BY21" i="23"/>
  <c r="AN21" i="23" s="1"/>
  <c r="BX21" i="23"/>
  <c r="AM21" i="23" s="1"/>
  <c r="BY20" i="23"/>
  <c r="AN20" i="23" s="1"/>
  <c r="BX20" i="23"/>
  <c r="AM20" i="23" s="1"/>
  <c r="BY19" i="23"/>
  <c r="AN19" i="23" s="1"/>
  <c r="BX19" i="23"/>
  <c r="AM19" i="23" s="1"/>
  <c r="BY18" i="23"/>
  <c r="AN18" i="23" s="1"/>
  <c r="BX18" i="23"/>
  <c r="AM18" i="23" s="1"/>
  <c r="BY17" i="23"/>
  <c r="AN17" i="23" s="1"/>
  <c r="BX17" i="23"/>
  <c r="AM17" i="23" s="1"/>
  <c r="BY16" i="23"/>
  <c r="AN16" i="23" s="1"/>
  <c r="BX16" i="23"/>
  <c r="AM16" i="23" s="1"/>
  <c r="BY15" i="23"/>
  <c r="AN15" i="23" s="1"/>
  <c r="BX15" i="23"/>
  <c r="AM15" i="23" s="1"/>
  <c r="BY14" i="23"/>
  <c r="AN14" i="23" s="1"/>
  <c r="BX14" i="23"/>
  <c r="AM14" i="23" s="1"/>
  <c r="BY13" i="23"/>
  <c r="AN13" i="23" s="1"/>
  <c r="BX13" i="23"/>
  <c r="AM13" i="23" s="1"/>
  <c r="BY12" i="23"/>
  <c r="AN12" i="23" s="1"/>
  <c r="BX12" i="23"/>
  <c r="AM12" i="23" s="1"/>
  <c r="BY11" i="23"/>
  <c r="AN11" i="23" s="1"/>
  <c r="BX11" i="23"/>
  <c r="AM11" i="23" s="1"/>
  <c r="BY10" i="23"/>
  <c r="AN10" i="23" s="1"/>
  <c r="BX10" i="23"/>
  <c r="AM10" i="23" s="1"/>
  <c r="BY9" i="23"/>
  <c r="AN9" i="23" s="1"/>
  <c r="BX9" i="23"/>
  <c r="AM9" i="23" s="1"/>
  <c r="BY8" i="23"/>
  <c r="AN8" i="23" s="1"/>
  <c r="BX8" i="23"/>
  <c r="AM8" i="23" s="1"/>
  <c r="BY7" i="23"/>
  <c r="AN7" i="23" s="1"/>
  <c r="BX7" i="23"/>
  <c r="AM7" i="23" s="1"/>
  <c r="BY6" i="23"/>
  <c r="AN6" i="23" s="1"/>
  <c r="BX6" i="23"/>
  <c r="AM6" i="23" s="1"/>
  <c r="BY5" i="23"/>
  <c r="AN5" i="23" s="1"/>
  <c r="BX5" i="23"/>
  <c r="AM5" i="23" s="1"/>
  <c r="S5" i="10" l="1"/>
  <c r="T5" i="10"/>
  <c r="CA9" i="10"/>
  <c r="AO9" i="10" s="1"/>
  <c r="CA10" i="10"/>
  <c r="AO10" i="10" s="1"/>
  <c r="CA11" i="10"/>
  <c r="AO11" i="10" s="1"/>
  <c r="CA12" i="10"/>
  <c r="AO12" i="10" s="1"/>
  <c r="CA13" i="10"/>
  <c r="AO13" i="10" s="1"/>
  <c r="CA14" i="10"/>
  <c r="AO14" i="10" s="1"/>
  <c r="CA15" i="10"/>
  <c r="AO15" i="10" s="1"/>
  <c r="CA16" i="10"/>
  <c r="AO16" i="10" s="1"/>
  <c r="CA17" i="10"/>
  <c r="AO17" i="10" s="1"/>
  <c r="CA18" i="10"/>
  <c r="AO18" i="10" s="1"/>
  <c r="CA19" i="10"/>
  <c r="AO19" i="10" s="1"/>
  <c r="CA20" i="10"/>
  <c r="AO20" i="10" s="1"/>
  <c r="CA21" i="10"/>
  <c r="AO21" i="10" s="1"/>
  <c r="CA22" i="10"/>
  <c r="AO22" i="10" s="1"/>
  <c r="CA23" i="10"/>
  <c r="AO23" i="10" s="1"/>
  <c r="CA24" i="10"/>
  <c r="AO24" i="10" s="1"/>
  <c r="CA25" i="10"/>
  <c r="AO25" i="10" s="1"/>
  <c r="CA26" i="10"/>
  <c r="AO26" i="10" s="1"/>
  <c r="CA27" i="10"/>
  <c r="AO27" i="10" s="1"/>
  <c r="CA28" i="10"/>
  <c r="AO28" i="10" s="1"/>
  <c r="CA29" i="10"/>
  <c r="AO29" i="10" s="1"/>
  <c r="CA30" i="10"/>
  <c r="AO30" i="10" s="1"/>
  <c r="CA31" i="10"/>
  <c r="AO31" i="10" s="1"/>
  <c r="CA32" i="10"/>
  <c r="AO32" i="10" s="1"/>
  <c r="CA33" i="10"/>
  <c r="AO33" i="10" s="1"/>
  <c r="CA34" i="10"/>
  <c r="AO34" i="10" s="1"/>
  <c r="CA35" i="10"/>
  <c r="AO35" i="10" s="1"/>
  <c r="CA36" i="10"/>
  <c r="AO36" i="10" s="1"/>
  <c r="CA37" i="10"/>
  <c r="AO37" i="10" s="1"/>
  <c r="CA38" i="10"/>
  <c r="AO38" i="10" s="1"/>
  <c r="CA39" i="10"/>
  <c r="AO39" i="10" s="1"/>
  <c r="CA40" i="10"/>
  <c r="AO40" i="10" s="1"/>
  <c r="CA41" i="10"/>
  <c r="AO41" i="10" s="1"/>
  <c r="CA42" i="10"/>
  <c r="AO42" i="10" s="1"/>
  <c r="CA43" i="10"/>
  <c r="AO43" i="10" s="1"/>
  <c r="CA44" i="10"/>
  <c r="AO44" i="10" s="1"/>
  <c r="CA45" i="10"/>
  <c r="AO45" i="10" s="1"/>
  <c r="CA46" i="10"/>
  <c r="AO46" i="10" s="1"/>
  <c r="CA47" i="10"/>
  <c r="AO47" i="10" s="1"/>
  <c r="CA48" i="10"/>
  <c r="AO48" i="10" s="1"/>
  <c r="CA49" i="10"/>
  <c r="AO49" i="10" s="1"/>
  <c r="CA50" i="10"/>
  <c r="AO50" i="10" s="1"/>
  <c r="CA51" i="10"/>
  <c r="AO51" i="10" s="1"/>
  <c r="CA52" i="10"/>
  <c r="AO52" i="10" s="1"/>
  <c r="CA53" i="10"/>
  <c r="AO53" i="10" s="1"/>
  <c r="CA54" i="10"/>
  <c r="AO54" i="10" s="1"/>
  <c r="CA55" i="10"/>
  <c r="AO55" i="10" s="1"/>
  <c r="CA56" i="10"/>
  <c r="AO56" i="10" s="1"/>
  <c r="CA57" i="10"/>
  <c r="AO57" i="10" s="1"/>
  <c r="CA58" i="10"/>
  <c r="AO58" i="10" s="1"/>
  <c r="CA59" i="10"/>
  <c r="AO59" i="10" s="1"/>
  <c r="CA60" i="10"/>
  <c r="AO60" i="10" s="1"/>
  <c r="CA61" i="10"/>
  <c r="AO61" i="10" s="1"/>
  <c r="CA62" i="10"/>
  <c r="AO62" i="10" s="1"/>
  <c r="CA63" i="10"/>
  <c r="AO63" i="10" s="1"/>
  <c r="CA64" i="10"/>
  <c r="AO64" i="10" s="1"/>
  <c r="CA65" i="10"/>
  <c r="AO65" i="10" s="1"/>
  <c r="CA66" i="10"/>
  <c r="AO66" i="10" s="1"/>
  <c r="CA67" i="10"/>
  <c r="AO67" i="10" s="1"/>
  <c r="CA68" i="10"/>
  <c r="AO68" i="10" s="1"/>
  <c r="CA69" i="10"/>
  <c r="AO69" i="10" s="1"/>
  <c r="CA70" i="10"/>
  <c r="AO70" i="10" s="1"/>
  <c r="CA71" i="10"/>
  <c r="AO71" i="10" s="1"/>
  <c r="CA72" i="10"/>
  <c r="AO72" i="10" s="1"/>
  <c r="CA73" i="10"/>
  <c r="AO73" i="10" s="1"/>
  <c r="CA74" i="10"/>
  <c r="AO74" i="10" s="1"/>
  <c r="CA75" i="10"/>
  <c r="AO75" i="10" s="1"/>
  <c r="CA76" i="10"/>
  <c r="AO76" i="10" s="1"/>
  <c r="CA6" i="10"/>
  <c r="AO6" i="10" s="1"/>
  <c r="CA7" i="10"/>
  <c r="AO7" i="10" s="1"/>
  <c r="CA8" i="10"/>
  <c r="AO8" i="10" s="1"/>
  <c r="CA5" i="10"/>
  <c r="AO5" i="10" s="1"/>
  <c r="BZ6" i="10"/>
  <c r="AN6" i="10" s="1"/>
  <c r="BZ7" i="10"/>
  <c r="AN7" i="10" s="1"/>
  <c r="BZ8" i="10"/>
  <c r="AN8" i="10" s="1"/>
  <c r="BZ9" i="10"/>
  <c r="AN9" i="10" s="1"/>
  <c r="BZ10" i="10"/>
  <c r="AN10" i="10" s="1"/>
  <c r="BZ11" i="10"/>
  <c r="AN11" i="10" s="1"/>
  <c r="BZ12" i="10"/>
  <c r="AN12" i="10" s="1"/>
  <c r="BZ13" i="10"/>
  <c r="AN13" i="10" s="1"/>
  <c r="BZ14" i="10"/>
  <c r="AN14" i="10" s="1"/>
  <c r="BZ15" i="10"/>
  <c r="AN15" i="10" s="1"/>
  <c r="BZ16" i="10"/>
  <c r="AN16" i="10" s="1"/>
  <c r="BZ17" i="10"/>
  <c r="AN17" i="10" s="1"/>
  <c r="BZ18" i="10"/>
  <c r="AN18" i="10" s="1"/>
  <c r="BZ19" i="10"/>
  <c r="AN19" i="10" s="1"/>
  <c r="BZ20" i="10"/>
  <c r="AN20" i="10" s="1"/>
  <c r="BZ21" i="10"/>
  <c r="AN21" i="10" s="1"/>
  <c r="BZ22" i="10"/>
  <c r="AN22" i="10" s="1"/>
  <c r="BZ23" i="10"/>
  <c r="AN23" i="10" s="1"/>
  <c r="BZ24" i="10"/>
  <c r="AN24" i="10" s="1"/>
  <c r="BZ25" i="10"/>
  <c r="AN25" i="10" s="1"/>
  <c r="BZ26" i="10"/>
  <c r="AN26" i="10" s="1"/>
  <c r="BZ27" i="10"/>
  <c r="AN27" i="10" s="1"/>
  <c r="BZ28" i="10"/>
  <c r="AN28" i="10" s="1"/>
  <c r="BZ29" i="10"/>
  <c r="AN29" i="10" s="1"/>
  <c r="BZ30" i="10"/>
  <c r="AN30" i="10" s="1"/>
  <c r="BZ31" i="10"/>
  <c r="AN31" i="10" s="1"/>
  <c r="BZ32" i="10"/>
  <c r="AN32" i="10" s="1"/>
  <c r="BZ33" i="10"/>
  <c r="AN33" i="10" s="1"/>
  <c r="BZ34" i="10"/>
  <c r="AN34" i="10" s="1"/>
  <c r="BZ35" i="10"/>
  <c r="AN35" i="10" s="1"/>
  <c r="BZ36" i="10"/>
  <c r="AN36" i="10" s="1"/>
  <c r="BZ37" i="10"/>
  <c r="AN37" i="10" s="1"/>
  <c r="BZ38" i="10"/>
  <c r="AN38" i="10" s="1"/>
  <c r="BZ39" i="10"/>
  <c r="AN39" i="10" s="1"/>
  <c r="BZ40" i="10"/>
  <c r="AN40" i="10" s="1"/>
  <c r="BZ41" i="10"/>
  <c r="AN41" i="10" s="1"/>
  <c r="BZ42" i="10"/>
  <c r="AN42" i="10" s="1"/>
  <c r="BZ43" i="10"/>
  <c r="AN43" i="10" s="1"/>
  <c r="BZ44" i="10"/>
  <c r="AN44" i="10" s="1"/>
  <c r="BZ45" i="10"/>
  <c r="AN45" i="10" s="1"/>
  <c r="BZ46" i="10"/>
  <c r="AN46" i="10" s="1"/>
  <c r="BZ47" i="10"/>
  <c r="AN47" i="10" s="1"/>
  <c r="BZ48" i="10"/>
  <c r="AN48" i="10" s="1"/>
  <c r="BZ49" i="10"/>
  <c r="AN49" i="10" s="1"/>
  <c r="BZ50" i="10"/>
  <c r="AN50" i="10" s="1"/>
  <c r="BZ51" i="10"/>
  <c r="AN51" i="10" s="1"/>
  <c r="BZ52" i="10"/>
  <c r="AN52" i="10" s="1"/>
  <c r="BZ53" i="10"/>
  <c r="AN53" i="10" s="1"/>
  <c r="BZ54" i="10"/>
  <c r="AN54" i="10" s="1"/>
  <c r="BZ55" i="10"/>
  <c r="AN55" i="10" s="1"/>
  <c r="BZ56" i="10"/>
  <c r="AN56" i="10" s="1"/>
  <c r="BZ57" i="10"/>
  <c r="AN57" i="10" s="1"/>
  <c r="BZ58" i="10"/>
  <c r="AN58" i="10" s="1"/>
  <c r="BZ59" i="10"/>
  <c r="AN59" i="10" s="1"/>
  <c r="BZ60" i="10"/>
  <c r="AN60" i="10" s="1"/>
  <c r="BZ61" i="10"/>
  <c r="AN61" i="10" s="1"/>
  <c r="BZ62" i="10"/>
  <c r="AN62" i="10" s="1"/>
  <c r="BZ63" i="10"/>
  <c r="AN63" i="10" s="1"/>
  <c r="BZ64" i="10"/>
  <c r="AN64" i="10" s="1"/>
  <c r="BZ65" i="10"/>
  <c r="AN65" i="10" s="1"/>
  <c r="BZ66" i="10"/>
  <c r="AN66" i="10" s="1"/>
  <c r="BZ67" i="10"/>
  <c r="AN67" i="10" s="1"/>
  <c r="BZ68" i="10"/>
  <c r="AN68" i="10" s="1"/>
  <c r="BZ69" i="10"/>
  <c r="AN69" i="10" s="1"/>
  <c r="BZ70" i="10"/>
  <c r="AN70" i="10" s="1"/>
  <c r="BZ71" i="10"/>
  <c r="AN71" i="10" s="1"/>
  <c r="BZ72" i="10"/>
  <c r="AN72" i="10" s="1"/>
  <c r="BZ73" i="10"/>
  <c r="AN73" i="10" s="1"/>
  <c r="BZ74" i="10"/>
  <c r="AN74" i="10" s="1"/>
  <c r="BZ75" i="10"/>
  <c r="AN75" i="10" s="1"/>
  <c r="BZ76" i="10"/>
  <c r="AN76" i="10" s="1"/>
  <c r="BZ5" i="10"/>
  <c r="AN5" i="10" s="1"/>
  <c r="Z43" i="10"/>
  <c r="Z44" i="10"/>
  <c r="Z10" i="10"/>
  <c r="Z11" i="10"/>
  <c r="Z12" i="10"/>
  <c r="Z13" i="10"/>
  <c r="Z14" i="10"/>
  <c r="Z15" i="10"/>
  <c r="Z16" i="10"/>
  <c r="Z17" i="10"/>
  <c r="Z18" i="10"/>
  <c r="Z19" i="10"/>
  <c r="Z20" i="10"/>
  <c r="Z22" i="10"/>
  <c r="Z23" i="10"/>
  <c r="Z24" i="10"/>
  <c r="Z28" i="10"/>
  <c r="Z29" i="10"/>
  <c r="Z30" i="10"/>
  <c r="Z31" i="10"/>
  <c r="Z32" i="10"/>
  <c r="Z33" i="10"/>
  <c r="Z35" i="10"/>
  <c r="Z36" i="10"/>
  <c r="Z37" i="10"/>
  <c r="Y46" i="10"/>
  <c r="Y34" i="10"/>
  <c r="Y35" i="10"/>
  <c r="Y36" i="10"/>
  <c r="Y37" i="10"/>
  <c r="Y38" i="10"/>
  <c r="Y42" i="10"/>
  <c r="Y43" i="10"/>
  <c r="Y44" i="10"/>
  <c r="Y45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6" i="10"/>
  <c r="R7" i="10" l="1"/>
  <c r="S7" i="10"/>
  <c r="T7" i="10"/>
  <c r="R8" i="10"/>
  <c r="S8" i="10"/>
  <c r="T8" i="10"/>
  <c r="R9" i="10"/>
  <c r="S9" i="10"/>
  <c r="T9" i="10"/>
  <c r="R10" i="10"/>
  <c r="S10" i="10"/>
  <c r="T10" i="10"/>
  <c r="R11" i="10"/>
  <c r="S11" i="10"/>
  <c r="T11" i="10"/>
  <c r="R12" i="10"/>
  <c r="S12" i="10"/>
  <c r="T12" i="10"/>
  <c r="R13" i="10"/>
  <c r="S13" i="10"/>
  <c r="T13" i="10"/>
  <c r="R14" i="10"/>
  <c r="S14" i="10"/>
  <c r="T14" i="10"/>
  <c r="R15" i="10"/>
  <c r="S15" i="10"/>
  <c r="T15" i="10"/>
  <c r="R16" i="10"/>
  <c r="S16" i="10"/>
  <c r="T16" i="10"/>
  <c r="R17" i="10"/>
  <c r="S17" i="10"/>
  <c r="T17" i="10"/>
  <c r="R18" i="10"/>
  <c r="S18" i="10"/>
  <c r="T18" i="10"/>
  <c r="R19" i="10"/>
  <c r="S19" i="10"/>
  <c r="T19" i="10"/>
  <c r="R20" i="10"/>
  <c r="S20" i="10"/>
  <c r="T20" i="10"/>
  <c r="R21" i="10"/>
  <c r="S21" i="10"/>
  <c r="T21" i="10"/>
  <c r="R22" i="10"/>
  <c r="S22" i="10"/>
  <c r="T22" i="10"/>
  <c r="R23" i="10"/>
  <c r="S23" i="10"/>
  <c r="T23" i="10"/>
  <c r="R24" i="10"/>
  <c r="S24" i="10"/>
  <c r="T24" i="10"/>
  <c r="R25" i="10"/>
  <c r="S25" i="10"/>
  <c r="T25" i="10"/>
  <c r="R26" i="10"/>
  <c r="S26" i="10"/>
  <c r="T26" i="10"/>
  <c r="R27" i="10"/>
  <c r="S27" i="10"/>
  <c r="T27" i="10"/>
  <c r="R28" i="10"/>
  <c r="S28" i="10"/>
  <c r="T28" i="10"/>
  <c r="R29" i="10"/>
  <c r="S29" i="10"/>
  <c r="T29" i="10"/>
  <c r="R30" i="10"/>
  <c r="S30" i="10"/>
  <c r="T30" i="10"/>
  <c r="R31" i="10"/>
  <c r="S31" i="10"/>
  <c r="T31" i="10"/>
  <c r="R32" i="10"/>
  <c r="S32" i="10"/>
  <c r="T32" i="10"/>
  <c r="R33" i="10"/>
  <c r="S33" i="10"/>
  <c r="T33" i="10"/>
  <c r="R34" i="10"/>
  <c r="S34" i="10"/>
  <c r="T34" i="10"/>
  <c r="R35" i="10"/>
  <c r="S35" i="10"/>
  <c r="T35" i="10"/>
  <c r="R36" i="10"/>
  <c r="S36" i="10"/>
  <c r="T36" i="10"/>
  <c r="R37" i="10"/>
  <c r="S37" i="10"/>
  <c r="T37" i="10"/>
  <c r="R38" i="10"/>
  <c r="S38" i="10"/>
  <c r="T38" i="10"/>
  <c r="R39" i="10"/>
  <c r="S39" i="10"/>
  <c r="T39" i="10"/>
  <c r="R40" i="10"/>
  <c r="S40" i="10"/>
  <c r="T40" i="10"/>
  <c r="R41" i="10"/>
  <c r="S41" i="10"/>
  <c r="T41" i="10"/>
  <c r="R42" i="10"/>
  <c r="S42" i="10"/>
  <c r="T42" i="10"/>
  <c r="R43" i="10"/>
  <c r="S43" i="10"/>
  <c r="T43" i="10"/>
  <c r="R44" i="10"/>
  <c r="S44" i="10"/>
  <c r="T44" i="10"/>
  <c r="R45" i="10"/>
  <c r="S45" i="10"/>
  <c r="T45" i="10"/>
  <c r="R46" i="10"/>
  <c r="S46" i="10"/>
  <c r="T46" i="10"/>
  <c r="R47" i="10"/>
  <c r="S47" i="10"/>
  <c r="T47" i="10"/>
  <c r="R48" i="10"/>
  <c r="S48" i="10"/>
  <c r="T48" i="10"/>
  <c r="R49" i="10"/>
  <c r="S49" i="10"/>
  <c r="T49" i="10"/>
  <c r="R50" i="10"/>
  <c r="S50" i="10"/>
  <c r="T50" i="10"/>
  <c r="R51" i="10"/>
  <c r="S51" i="10"/>
  <c r="T51" i="10"/>
  <c r="R52" i="10"/>
  <c r="S52" i="10"/>
  <c r="T52" i="10"/>
  <c r="R53" i="10"/>
  <c r="S53" i="10"/>
  <c r="T53" i="10"/>
  <c r="R54" i="10"/>
  <c r="S54" i="10"/>
  <c r="T54" i="10"/>
  <c r="R55" i="10"/>
  <c r="S55" i="10"/>
  <c r="T55" i="10"/>
  <c r="R56" i="10"/>
  <c r="S56" i="10"/>
  <c r="T56" i="10"/>
  <c r="R57" i="10"/>
  <c r="S57" i="10"/>
  <c r="T57" i="10"/>
  <c r="R58" i="10"/>
  <c r="S58" i="10"/>
  <c r="T58" i="10"/>
  <c r="R59" i="10"/>
  <c r="S59" i="10"/>
  <c r="T59" i="10"/>
  <c r="R60" i="10"/>
  <c r="S60" i="10"/>
  <c r="T60" i="10"/>
  <c r="R61" i="10"/>
  <c r="S61" i="10"/>
  <c r="T61" i="10"/>
  <c r="R62" i="10"/>
  <c r="S62" i="10"/>
  <c r="T62" i="10"/>
  <c r="R63" i="10"/>
  <c r="S63" i="10"/>
  <c r="T63" i="10"/>
  <c r="R64" i="10"/>
  <c r="S64" i="10"/>
  <c r="T64" i="10"/>
  <c r="R65" i="10"/>
  <c r="S65" i="10"/>
  <c r="T65" i="10"/>
  <c r="R66" i="10"/>
  <c r="S66" i="10"/>
  <c r="T66" i="10"/>
  <c r="R67" i="10"/>
  <c r="S67" i="10"/>
  <c r="T67" i="10"/>
  <c r="R68" i="10"/>
  <c r="S68" i="10"/>
  <c r="T68" i="10"/>
  <c r="R69" i="10"/>
  <c r="S69" i="10"/>
  <c r="T69" i="10"/>
  <c r="R70" i="10"/>
  <c r="S70" i="10"/>
  <c r="T70" i="10"/>
  <c r="R71" i="10"/>
  <c r="S71" i="10"/>
  <c r="T71" i="10"/>
  <c r="R72" i="10"/>
  <c r="S72" i="10"/>
  <c r="T72" i="10"/>
  <c r="R73" i="10"/>
  <c r="S73" i="10"/>
  <c r="T73" i="10"/>
  <c r="R74" i="10"/>
  <c r="S74" i="10"/>
  <c r="T74" i="10"/>
  <c r="R75" i="10"/>
  <c r="S75" i="10"/>
  <c r="T75" i="10"/>
  <c r="R76" i="10"/>
  <c r="S76" i="10"/>
  <c r="T76" i="10"/>
  <c r="S6" i="10"/>
  <c r="T6" i="10"/>
  <c r="R6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4" i="10"/>
  <c r="L35" i="10"/>
  <c r="L36" i="10"/>
  <c r="L42" i="10"/>
  <c r="L43" i="10"/>
  <c r="L44" i="10"/>
  <c r="L51" i="10"/>
  <c r="L52" i="10"/>
  <c r="L59" i="10"/>
  <c r="L5" i="10"/>
  <c r="K6" i="10" l="1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5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H6" i="10"/>
  <c r="I6" i="10" s="1"/>
  <c r="H7" i="10"/>
  <c r="I7" i="10" s="1"/>
  <c r="H8" i="10"/>
  <c r="I8" i="10" s="1"/>
  <c r="H9" i="10"/>
  <c r="I9" i="10" s="1"/>
  <c r="H10" i="10"/>
  <c r="I10" i="10" s="1"/>
  <c r="H11" i="10"/>
  <c r="I11" i="10" s="1"/>
  <c r="H12" i="10"/>
  <c r="I12" i="10" s="1"/>
  <c r="H13" i="10"/>
  <c r="I13" i="10" s="1"/>
  <c r="H14" i="10"/>
  <c r="I14" i="10" s="1"/>
  <c r="H15" i="10"/>
  <c r="I15" i="10" s="1"/>
  <c r="H16" i="10"/>
  <c r="I16" i="10" s="1"/>
  <c r="H17" i="10"/>
  <c r="I17" i="10" s="1"/>
  <c r="H18" i="10"/>
  <c r="I18" i="10" s="1"/>
  <c r="H19" i="10"/>
  <c r="I19" i="10" s="1"/>
  <c r="H20" i="10"/>
  <c r="I20" i="10" s="1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5" i="10"/>
  <c r="I5" i="10" s="1"/>
  <c r="AA51" i="6" l="1"/>
  <c r="Y42" i="6"/>
  <c r="Z42" i="6"/>
  <c r="X42" i="6"/>
  <c r="W6" i="6"/>
  <c r="V6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P20" i="6" s="1"/>
  <c r="AQ21" i="6"/>
  <c r="P21" i="6" s="1"/>
  <c r="AQ22" i="6"/>
  <c r="P22" i="6" s="1"/>
  <c r="AQ23" i="6"/>
  <c r="P23" i="6" s="1"/>
  <c r="AQ24" i="6"/>
  <c r="P24" i="6" s="1"/>
  <c r="AQ25" i="6"/>
  <c r="AQ26" i="6"/>
  <c r="P26" i="6" s="1"/>
  <c r="AQ27" i="6"/>
  <c r="P27" i="6" s="1"/>
  <c r="AQ28" i="6"/>
  <c r="P28" i="6" s="1"/>
  <c r="AQ29" i="6"/>
  <c r="P29" i="6" s="1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5" i="6"/>
  <c r="P15" i="6" l="1"/>
  <c r="O15" i="6"/>
  <c r="P6" i="6"/>
  <c r="O6" i="6"/>
  <c r="P13" i="6"/>
  <c r="O13" i="6"/>
  <c r="P7" i="6"/>
  <c r="O7" i="6"/>
  <c r="P14" i="6"/>
  <c r="O14" i="6"/>
  <c r="O12" i="6"/>
  <c r="P16" i="6"/>
  <c r="O16" i="6"/>
  <c r="P18" i="6"/>
  <c r="O18" i="6"/>
  <c r="O10" i="6"/>
  <c r="P8" i="6"/>
  <c r="O8" i="6"/>
  <c r="O19" i="6"/>
  <c r="O11" i="6"/>
  <c r="O5" i="6"/>
  <c r="O17" i="6"/>
  <c r="O9" i="6"/>
  <c r="P72" i="6"/>
  <c r="P56" i="6"/>
  <c r="P48" i="6"/>
  <c r="P40" i="6"/>
  <c r="P32" i="6"/>
  <c r="P63" i="6"/>
  <c r="P55" i="6"/>
  <c r="P47" i="6"/>
  <c r="P39" i="6"/>
  <c r="P31" i="6"/>
  <c r="P71" i="6"/>
  <c r="P68" i="6"/>
  <c r="P60" i="6"/>
  <c r="P52" i="6"/>
  <c r="P44" i="6"/>
  <c r="P36" i="6"/>
  <c r="P67" i="6"/>
  <c r="P49" i="6"/>
  <c r="P41" i="6"/>
  <c r="P33" i="6"/>
  <c r="P62" i="6"/>
  <c r="P54" i="6"/>
  <c r="P46" i="6"/>
  <c r="P38" i="6"/>
  <c r="P30" i="6"/>
  <c r="P66" i="6"/>
  <c r="P50" i="6"/>
  <c r="P42" i="6"/>
  <c r="P34" i="6"/>
  <c r="P12" i="6"/>
  <c r="P10" i="6"/>
  <c r="P53" i="6"/>
  <c r="P45" i="6"/>
  <c r="P37" i="6"/>
  <c r="P65" i="6"/>
  <c r="P25" i="6"/>
  <c r="P61" i="6"/>
  <c r="P59" i="6"/>
  <c r="P51" i="6"/>
  <c r="P43" i="6"/>
  <c r="P35" i="6"/>
  <c r="P11" i="6"/>
  <c r="P19" i="6"/>
  <c r="P5" i="6"/>
  <c r="P17" i="6"/>
  <c r="P9" i="6"/>
</calcChain>
</file>

<file path=xl/sharedStrings.xml><?xml version="1.0" encoding="utf-8"?>
<sst xmlns="http://schemas.openxmlformats.org/spreadsheetml/2006/main" count="3390" uniqueCount="559">
  <si>
    <t>-</t>
  </si>
  <si>
    <t>xxx</t>
  </si>
  <si>
    <t>+</t>
  </si>
  <si>
    <t>=</t>
  </si>
  <si>
    <t>Fixed</t>
  </si>
  <si>
    <t>Unvented</t>
  </si>
  <si>
    <t>Length x Width</t>
  </si>
  <si>
    <t>Dome</t>
  </si>
  <si>
    <t xml:space="preserve">Ultra </t>
  </si>
  <si>
    <t>Trade</t>
  </si>
  <si>
    <t>Vault</t>
  </si>
  <si>
    <t>Pick 1</t>
  </si>
  <si>
    <t xml:space="preserve">Pick 1 </t>
  </si>
  <si>
    <t>Glass</t>
  </si>
  <si>
    <t xml:space="preserve">450 x 450 </t>
  </si>
  <si>
    <t xml:space="preserve">600 x 600 </t>
  </si>
  <si>
    <t xml:space="preserve">750 x 600 </t>
  </si>
  <si>
    <t xml:space="preserve">900 x 600 </t>
  </si>
  <si>
    <t xml:space="preserve">1050 x 600 </t>
  </si>
  <si>
    <t xml:space="preserve">1200 x 600 </t>
  </si>
  <si>
    <t xml:space="preserve">1350 x 600 </t>
  </si>
  <si>
    <t xml:space="preserve">1500 x 600 </t>
  </si>
  <si>
    <t xml:space="preserve">1650 x 600 </t>
  </si>
  <si>
    <t xml:space="preserve">1800 x 600 </t>
  </si>
  <si>
    <t xml:space="preserve">750 x 750 </t>
  </si>
  <si>
    <t xml:space="preserve">900 x 750 </t>
  </si>
  <si>
    <t xml:space="preserve">1050 x 750 </t>
  </si>
  <si>
    <t xml:space="preserve">1200 x 750 </t>
  </si>
  <si>
    <t xml:space="preserve">1350 x 750 </t>
  </si>
  <si>
    <t xml:space="preserve">1500 x 750 </t>
  </si>
  <si>
    <t xml:space="preserve">1800 x 750 </t>
  </si>
  <si>
    <t xml:space="preserve">1950 x 750 </t>
  </si>
  <si>
    <t xml:space="preserve">900 x 900 </t>
  </si>
  <si>
    <t xml:space="preserve">1050 x 900 </t>
  </si>
  <si>
    <t xml:space="preserve">1200 x 900 </t>
  </si>
  <si>
    <t xml:space="preserve">1350 x 900 </t>
  </si>
  <si>
    <t xml:space="preserve">1500 x 900 </t>
  </si>
  <si>
    <t xml:space="preserve">1800 x 900 </t>
  </si>
  <si>
    <t xml:space="preserve">2100 x 900 </t>
  </si>
  <si>
    <t xml:space="preserve">1050 x 1050 </t>
  </si>
  <si>
    <t xml:space="preserve">1200 x 1050 </t>
  </si>
  <si>
    <t xml:space="preserve">1350 x 1050 </t>
  </si>
  <si>
    <t xml:space="preserve">1500 x 1050 </t>
  </si>
  <si>
    <t xml:space="preserve">1800 x 1050 </t>
  </si>
  <si>
    <t xml:space="preserve">2250 x 1050 </t>
  </si>
  <si>
    <t xml:space="preserve">2400 x 1050 </t>
  </si>
  <si>
    <t xml:space="preserve">2550 x 1050 </t>
  </si>
  <si>
    <t xml:space="preserve">2700 x 1050 </t>
  </si>
  <si>
    <t xml:space="preserve">2850 x 1050 </t>
  </si>
  <si>
    <t xml:space="preserve">3000 x 1050 </t>
  </si>
  <si>
    <t xml:space="preserve">1200 x 1200 </t>
  </si>
  <si>
    <t xml:space="preserve">1350 x 1200 </t>
  </si>
  <si>
    <t xml:space="preserve">1500 x 1200 </t>
  </si>
  <si>
    <t xml:space="preserve">1800 x 1200 </t>
  </si>
  <si>
    <t xml:space="preserve">2400 x 1200 </t>
  </si>
  <si>
    <t xml:space="preserve">2550 x 1200 </t>
  </si>
  <si>
    <t xml:space="preserve">2700 x 1200 </t>
  </si>
  <si>
    <t xml:space="preserve">2850 x 1200 </t>
  </si>
  <si>
    <t xml:space="preserve">3000 x 1200 </t>
  </si>
  <si>
    <t xml:space="preserve">1350 x 1350 </t>
  </si>
  <si>
    <t xml:space="preserve">1500 x 1350 </t>
  </si>
  <si>
    <t xml:space="preserve">1800 x 1350 </t>
  </si>
  <si>
    <t xml:space="preserve">2550 x 1350 </t>
  </si>
  <si>
    <t xml:space="preserve">2700 x 1350 </t>
  </si>
  <si>
    <t xml:space="preserve">2850 x 1350 </t>
  </si>
  <si>
    <t xml:space="preserve">3000 x 1350 </t>
  </si>
  <si>
    <t xml:space="preserve">1500 x 1500 </t>
  </si>
  <si>
    <t xml:space="preserve">1800 x 1500 </t>
  </si>
  <si>
    <t xml:space="preserve">2550 x 1500 </t>
  </si>
  <si>
    <t xml:space="preserve">2700 x 1500 </t>
  </si>
  <si>
    <t xml:space="preserve">2850 x 1500 </t>
  </si>
  <si>
    <t xml:space="preserve">3000 x 1500 </t>
  </si>
  <si>
    <t xml:space="preserve">1650 x 1650 </t>
  </si>
  <si>
    <t xml:space="preserve">1800 x 1650 </t>
  </si>
  <si>
    <t xml:space="preserve">2550 x 1650 </t>
  </si>
  <si>
    <t xml:space="preserve">2700 x 1650 </t>
  </si>
  <si>
    <t xml:space="preserve">2850 x 1650 </t>
  </si>
  <si>
    <t xml:space="preserve">3000 x 1650 </t>
  </si>
  <si>
    <t xml:space="preserve">1800 x 1800 </t>
  </si>
  <si>
    <t xml:space="preserve">1950 x 1800 </t>
  </si>
  <si>
    <t xml:space="preserve">2100 x 1800 </t>
  </si>
  <si>
    <t xml:space="preserve">2250 x 1800 </t>
  </si>
  <si>
    <t xml:space="preserve">2400 x 1800 </t>
  </si>
  <si>
    <t xml:space="preserve">2550 x 1800 </t>
  </si>
  <si>
    <t xml:space="preserve">2700 x 1800 </t>
  </si>
  <si>
    <t xml:space="preserve">2850 x 1800 </t>
  </si>
  <si>
    <t xml:space="preserve">3000 x 1800 </t>
  </si>
  <si>
    <t xml:space="preserve">1950 x 1950 </t>
  </si>
  <si>
    <t xml:space="preserve">2100 x 1950 </t>
  </si>
  <si>
    <t xml:space="preserve">2250 x 1950 </t>
  </si>
  <si>
    <t xml:space="preserve">2400 x 1950 </t>
  </si>
  <si>
    <t xml:space="preserve">2550 x 1950 </t>
  </si>
  <si>
    <t xml:space="preserve">2700 x 1950 </t>
  </si>
  <si>
    <t xml:space="preserve">2850 x 1950 </t>
  </si>
  <si>
    <t xml:space="preserve">3000 x 1950 </t>
  </si>
  <si>
    <t xml:space="preserve">2100 x 2100 </t>
  </si>
  <si>
    <t xml:space="preserve">2250 x 2100 </t>
  </si>
  <si>
    <t xml:space="preserve">2400 x 2100 </t>
  </si>
  <si>
    <t xml:space="preserve">2550 x 2100 </t>
  </si>
  <si>
    <t xml:space="preserve">2700 x 2100 </t>
  </si>
  <si>
    <t xml:space="preserve">2850 x 2100 </t>
  </si>
  <si>
    <t xml:space="preserve">3000 x 2100 </t>
  </si>
  <si>
    <t xml:space="preserve">2250 x 2250 </t>
  </si>
  <si>
    <t xml:space="preserve">2400 x 2250 </t>
  </si>
  <si>
    <t xml:space="preserve">2550 x 2250 </t>
  </si>
  <si>
    <t xml:space="preserve">2700 x 2250 </t>
  </si>
  <si>
    <t xml:space="preserve">2850 x 2250 </t>
  </si>
  <si>
    <t xml:space="preserve">3000 x 2250 </t>
  </si>
  <si>
    <t xml:space="preserve">2400 x 2400 </t>
  </si>
  <si>
    <t xml:space="preserve">2550 x 2400 </t>
  </si>
  <si>
    <t xml:space="preserve">2700 x 2400 </t>
  </si>
  <si>
    <t xml:space="preserve">2850 x 2400 </t>
  </si>
  <si>
    <t xml:space="preserve">3000 x 2400 </t>
  </si>
  <si>
    <t>2400 x 1050</t>
  </si>
  <si>
    <t>2550 x 1050</t>
  </si>
  <si>
    <t>2550 x 1200</t>
  </si>
  <si>
    <t>2550 x 1350</t>
  </si>
  <si>
    <t>2550 x 1500</t>
  </si>
  <si>
    <t>2700 x 1050</t>
  </si>
  <si>
    <t>2700 x 1200</t>
  </si>
  <si>
    <t>2700 x 1350</t>
  </si>
  <si>
    <t>2700 x 1500</t>
  </si>
  <si>
    <t>2850 x 1050</t>
  </si>
  <si>
    <t>2850 x 1200</t>
  </si>
  <si>
    <t>2850 x 1350</t>
  </si>
  <si>
    <t>2850 x 1500</t>
  </si>
  <si>
    <t>3000 x 1050</t>
  </si>
  <si>
    <t>3000 x 1200</t>
  </si>
  <si>
    <t>3000 x 1350</t>
  </si>
  <si>
    <t>3000 x 1500</t>
  </si>
  <si>
    <t>GRP 
Kerb</t>
  </si>
  <si>
    <t>Builders Upstand</t>
  </si>
  <si>
    <t>Size (Span/Length)</t>
  </si>
  <si>
    <t>Qty of bays</t>
  </si>
  <si>
    <t>Rise</t>
  </si>
  <si>
    <t>Qty of internal Tie Bars</t>
  </si>
  <si>
    <t>1/23</t>
  </si>
  <si>
    <t>1/8</t>
  </si>
  <si>
    <t>1/20</t>
  </si>
  <si>
    <t>1/18</t>
  </si>
  <si>
    <t>1/16</t>
  </si>
  <si>
    <t>1/15</t>
  </si>
  <si>
    <t>1/13</t>
  </si>
  <si>
    <t>1950 x 1950</t>
  </si>
  <si>
    <t>1/12</t>
  </si>
  <si>
    <t>2100 x 2100</t>
  </si>
  <si>
    <t>1/11</t>
  </si>
  <si>
    <t>2250 x 2250</t>
  </si>
  <si>
    <t>2400 x 2400</t>
  </si>
  <si>
    <t>1/10</t>
  </si>
  <si>
    <t>2100 x 1950</t>
  </si>
  <si>
    <t>2250 x 1950</t>
  </si>
  <si>
    <t>2250 x 2100</t>
  </si>
  <si>
    <t>2400 x 1950</t>
  </si>
  <si>
    <t>2400 x 2100</t>
  </si>
  <si>
    <t>2400 x 2250</t>
  </si>
  <si>
    <t>2550 x 1650</t>
  </si>
  <si>
    <t>2550 x 1800</t>
  </si>
  <si>
    <t>2550 x 1950</t>
  </si>
  <si>
    <t>2550 x 2100</t>
  </si>
  <si>
    <t>2550 x 2250</t>
  </si>
  <si>
    <t>2550 x 2400</t>
  </si>
  <si>
    <t>2700 x 1650</t>
  </si>
  <si>
    <t>2700 x 1800</t>
  </si>
  <si>
    <t>2700 x 1950</t>
  </si>
  <si>
    <t>2700 x 2100</t>
  </si>
  <si>
    <t>2700 x 2250</t>
  </si>
  <si>
    <t>2700 x 2400</t>
  </si>
  <si>
    <t>2850 x 1650</t>
  </si>
  <si>
    <t>2850 x 1800</t>
  </si>
  <si>
    <t>2850 x 1950</t>
  </si>
  <si>
    <t>2850 x 2100</t>
  </si>
  <si>
    <t>2850 x 2250</t>
  </si>
  <si>
    <t>2850 x 2400</t>
  </si>
  <si>
    <t>3000 x 1650</t>
  </si>
  <si>
    <t>3000 x 1800</t>
  </si>
  <si>
    <t>3000 x 1950</t>
  </si>
  <si>
    <t>3000 x 2100</t>
  </si>
  <si>
    <t>3000 x 2250</t>
  </si>
  <si>
    <t>3000 x 2400</t>
  </si>
  <si>
    <t>SK Weight of Pre-assembled Kerb Only Kg</t>
  </si>
  <si>
    <t>SK Total  weight Kg (excluding pallet)</t>
  </si>
  <si>
    <t>43</t>
  </si>
  <si>
    <t xml:space="preserve">44 </t>
  </si>
  <si>
    <t>TK Weight of Pre-assembled Kerb Only Kg</t>
  </si>
  <si>
    <t>TK Total  weight Kg (excluding pallet)</t>
  </si>
  <si>
    <t xml:space="preserve">
Quad 
</t>
  </si>
  <si>
    <t xml:space="preserve">
Triple 
</t>
  </si>
  <si>
    <t xml:space="preserve">
Double 
</t>
  </si>
  <si>
    <t xml:space="preserve">
Single
</t>
  </si>
  <si>
    <t xml:space="preserve">
Pyramid 
</t>
  </si>
  <si>
    <t>Dome Only</t>
  </si>
  <si>
    <t>150mm</t>
  </si>
  <si>
    <t>300mm</t>
  </si>
  <si>
    <t>Manual</t>
  </si>
  <si>
    <t>Powered</t>
  </si>
  <si>
    <t>Solar</t>
  </si>
  <si>
    <t>Access Hatch</t>
  </si>
  <si>
    <t>Hit &amp; Miss</t>
  </si>
  <si>
    <t>Kerb Adapter</t>
  </si>
  <si>
    <t>Auto 
Hit &amp; Miss</t>
  </si>
  <si>
    <t>LLLLWWWW</t>
  </si>
  <si>
    <t>Triple</t>
  </si>
  <si>
    <t>Security Grille</t>
  </si>
  <si>
    <t>Price</t>
  </si>
  <si>
    <t>/</t>
  </si>
  <si>
    <t xml:space="preserve">Trade </t>
  </si>
  <si>
    <t>Manual/2m Pole</t>
  </si>
  <si>
    <t>H&amp;M</t>
  </si>
  <si>
    <t xml:space="preserve">
2m Pole/
</t>
  </si>
  <si>
    <t>Remote/</t>
  </si>
  <si>
    <t xml:space="preserve"> Wall Switch/</t>
  </si>
  <si>
    <t xml:space="preserve">
3m Pole/
</t>
  </si>
  <si>
    <t>Remote + Rain/</t>
  </si>
  <si>
    <t>Rain/</t>
  </si>
  <si>
    <t>Pick 1 + extras</t>
  </si>
  <si>
    <t>Dome Over 
Structured</t>
  </si>
  <si>
    <t xml:space="preserve">
Dome Over
Glass
</t>
  </si>
  <si>
    <t>Dome Only
Fixed/ Unvented</t>
  </si>
  <si>
    <t>Dome Only
Vented/ Opening</t>
  </si>
  <si>
    <t>Mains 
Powered</t>
  </si>
  <si>
    <t>Solar
Powered</t>
  </si>
  <si>
    <t>None</t>
  </si>
  <si>
    <t>Double</t>
  </si>
  <si>
    <t>Quad</t>
  </si>
  <si>
    <t>Single</t>
  </si>
  <si>
    <t>Struct.</t>
  </si>
  <si>
    <t>Pyramid</t>
  </si>
  <si>
    <t>DF</t>
  </si>
  <si>
    <t xml:space="preserve">Access </t>
  </si>
  <si>
    <t>Security</t>
  </si>
  <si>
    <t>Acoustic</t>
  </si>
  <si>
    <t>Adapter</t>
  </si>
  <si>
    <t>Auto 
H&amp;M</t>
  </si>
  <si>
    <t>OR</t>
  </si>
  <si>
    <t>Example Code:</t>
  </si>
  <si>
    <t>Powder 
Coat</t>
  </si>
  <si>
    <t>Powder</t>
  </si>
  <si>
    <t>Anodised</t>
  </si>
  <si>
    <t xml:space="preserve">
Double
</t>
  </si>
  <si>
    <t xml:space="preserve">
Triple
</t>
  </si>
  <si>
    <t xml:space="preserve">
Pyramid
</t>
  </si>
  <si>
    <t xml:space="preserve">
70mm
Flange
</t>
  </si>
  <si>
    <t xml:space="preserve">
100mm
Flange
</t>
  </si>
  <si>
    <t>Diameter</t>
  </si>
  <si>
    <t>Builders
Upstand</t>
  </si>
  <si>
    <t>Circular</t>
  </si>
  <si>
    <t>BU</t>
  </si>
  <si>
    <t>DDD</t>
  </si>
  <si>
    <t>Mains Powered</t>
  </si>
  <si>
    <t>Auto Hit &amp; Miss</t>
  </si>
  <si>
    <t>Structured</t>
  </si>
  <si>
    <t>Mill Finish</t>
  </si>
  <si>
    <t>Mill</t>
  </si>
  <si>
    <t>Fully</t>
  </si>
  <si>
    <t>Fully
Assembled</t>
  </si>
  <si>
    <t>Part
Assembled</t>
  </si>
  <si>
    <t>Part</t>
  </si>
  <si>
    <t xml:space="preserve">
Soaker
</t>
  </si>
  <si>
    <t>1650 x 900</t>
  </si>
  <si>
    <t>1650 x 750</t>
  </si>
  <si>
    <t>1650 x 1050</t>
  </si>
  <si>
    <t>1650 x 1200</t>
  </si>
  <si>
    <t>1650 x 1350</t>
  </si>
  <si>
    <t>1650 x 1500</t>
  </si>
  <si>
    <t>Glazing Only
Vented/ Opening</t>
  </si>
  <si>
    <t>Unavailable</t>
  </si>
  <si>
    <t>Glazing Only
Fixed/ Unvented</t>
  </si>
  <si>
    <t xml:space="preserve">1950 x 900 </t>
  </si>
  <si>
    <t xml:space="preserve">1950 x 1050 </t>
  </si>
  <si>
    <t xml:space="preserve">1950 x 1200 </t>
  </si>
  <si>
    <t xml:space="preserve">1950 x 1350 </t>
  </si>
  <si>
    <t xml:space="preserve">1950 x 1500 </t>
  </si>
  <si>
    <t>1950 x 1650</t>
  </si>
  <si>
    <t xml:space="preserve">2100 x 1050 </t>
  </si>
  <si>
    <t xml:space="preserve">2100 x 1200 </t>
  </si>
  <si>
    <t xml:space="preserve">2100 x 1350 </t>
  </si>
  <si>
    <t>2100 x 1500</t>
  </si>
  <si>
    <t xml:space="preserve">2100 x 1650 </t>
  </si>
  <si>
    <t xml:space="preserve">2250 x 1200 </t>
  </si>
  <si>
    <t xml:space="preserve">2250 x 1350 </t>
  </si>
  <si>
    <t xml:space="preserve">2250 x 1500 </t>
  </si>
  <si>
    <t xml:space="preserve">2250 x 1650 </t>
  </si>
  <si>
    <t xml:space="preserve">2400 x 1350 </t>
  </si>
  <si>
    <t>2400 x 1500</t>
  </si>
  <si>
    <t xml:space="preserve">2400 x 1650 </t>
  </si>
  <si>
    <t xml:space="preserve">1650 x 750 </t>
  </si>
  <si>
    <t xml:space="preserve">1650 x 900 </t>
  </si>
  <si>
    <t xml:space="preserve">1650 x 1050 </t>
  </si>
  <si>
    <t xml:space="preserve">1650 x 1200 </t>
  </si>
  <si>
    <t xml:space="preserve">1650 x 1350 </t>
  </si>
  <si>
    <t xml:space="preserve">1650 x 1500 </t>
  </si>
  <si>
    <t>1950 x 1350</t>
  </si>
  <si>
    <t>1950 x 1500</t>
  </si>
  <si>
    <t>2100 x 1050</t>
  </si>
  <si>
    <t>2100 x 1200</t>
  </si>
  <si>
    <t>2100 x 1350</t>
  </si>
  <si>
    <t>2100 x 1650</t>
  </si>
  <si>
    <t xml:space="preserve">2400 x 1500 </t>
  </si>
  <si>
    <t xml:space="preserve">1950 x 1650 </t>
  </si>
  <si>
    <t>1950 x 750</t>
  </si>
  <si>
    <t>1950 x 900</t>
  </si>
  <si>
    <t>1950 x 1050</t>
  </si>
  <si>
    <t>1950 x 1200</t>
  </si>
  <si>
    <t>1950 x 1800</t>
  </si>
  <si>
    <t>2100 x 900</t>
  </si>
  <si>
    <t>2250 x 1050</t>
  </si>
  <si>
    <t>2250 x 1200</t>
  </si>
  <si>
    <t>2250 x 1350</t>
  </si>
  <si>
    <t>2250 x 1500</t>
  </si>
  <si>
    <t>2250 x 1650</t>
  </si>
  <si>
    <t>2400 x 1200</t>
  </si>
  <si>
    <t>2400 x 1350</t>
  </si>
  <si>
    <t>2400 x 1650</t>
  </si>
  <si>
    <t>3150 x 1050</t>
  </si>
  <si>
    <t>3150 x 1200</t>
  </si>
  <si>
    <t>3150 x 1350</t>
  </si>
  <si>
    <t>3150 x 1500</t>
  </si>
  <si>
    <t>3150 x 1650</t>
  </si>
  <si>
    <t>3300 x 1200</t>
  </si>
  <si>
    <t>3300 x 1350</t>
  </si>
  <si>
    <t>3300 x 1500</t>
  </si>
  <si>
    <t>3300 x 1650</t>
  </si>
  <si>
    <t>3450 x 1200</t>
  </si>
  <si>
    <t>3450 x 1350</t>
  </si>
  <si>
    <t>3450 x 1500</t>
  </si>
  <si>
    <t>3450 x 1650</t>
  </si>
  <si>
    <t>3600 x 1500</t>
  </si>
  <si>
    <t>3600 x 1650</t>
  </si>
  <si>
    <t>xxxx</t>
  </si>
  <si>
    <t>Speak to technical</t>
  </si>
  <si>
    <t>PV1D</t>
  </si>
  <si>
    <t>PV2S</t>
  </si>
  <si>
    <t>PV2D</t>
  </si>
  <si>
    <t>PV3S</t>
  </si>
  <si>
    <t>PV4S</t>
  </si>
  <si>
    <t>Not Dome over Glass and Half the trickle ventilation area</t>
  </si>
  <si>
    <t>Not Dome over Glass</t>
  </si>
  <si>
    <t xml:space="preserve">Not Dome over Glass </t>
  </si>
  <si>
    <t>Humidistat</t>
  </si>
  <si>
    <t>Pick 1 (Speak to Tech for combinations)</t>
  </si>
  <si>
    <t xml:space="preserve">
Acoustic Pack
</t>
  </si>
  <si>
    <t>Not Manual or Access Hatch</t>
  </si>
  <si>
    <t>Not opening or vented</t>
  </si>
  <si>
    <t>Not Opening or Vented</t>
  </si>
  <si>
    <t>Powervent
1 Fan, 1 Speed</t>
  </si>
  <si>
    <t>Powervent
1 Fan, 2 Speed</t>
  </si>
  <si>
    <t>Powervent
2 Fan, 1 Speed</t>
  </si>
  <si>
    <t>Powervent
2 Fan, 2 Speed</t>
  </si>
  <si>
    <t>Powervent
3 Fan, 1 Speed</t>
  </si>
  <si>
    <t>Powervent
4 Fan, 1 Speed</t>
  </si>
  <si>
    <t>2m Pole
add 28</t>
  </si>
  <si>
    <t>3m Pole
add 39</t>
  </si>
  <si>
    <t>Remote
add 265</t>
  </si>
  <si>
    <t>Remote + Rain Sensor
add 351</t>
  </si>
  <si>
    <t>Wireless Wall Switch
add 36</t>
  </si>
  <si>
    <t>Rain Sensor
add 271</t>
  </si>
  <si>
    <t>Thermostat
add 138 when purchased with Rain Sensor</t>
  </si>
  <si>
    <t>Humidistat Timer add 93</t>
  </si>
  <si>
    <t>Humidistat timer 
add 93</t>
  </si>
  <si>
    <t>Blinds</t>
  </si>
  <si>
    <t>GRP Soaker</t>
  </si>
  <si>
    <t>Available for next day delivery (max. 3 units)</t>
  </si>
  <si>
    <t xml:space="preserve">Thermostat/
</t>
  </si>
  <si>
    <t>PV1S</t>
  </si>
  <si>
    <t>Not Manual</t>
  </si>
  <si>
    <t>Non-Fragile Glass</t>
  </si>
  <si>
    <t>DF
Kerb
Only</t>
  </si>
  <si>
    <t>Speak to Technical</t>
  </si>
  <si>
    <t>Ultra</t>
  </si>
  <si>
    <t>Sloped</t>
  </si>
  <si>
    <t>Tall</t>
  </si>
  <si>
    <t>Soaker</t>
  </si>
  <si>
    <t>Size</t>
  </si>
  <si>
    <t>Glazing</t>
  </si>
  <si>
    <t>Shape</t>
  </si>
  <si>
    <t>Kerb</t>
  </si>
  <si>
    <t>Opening</t>
  </si>
  <si>
    <t>Ventilation</t>
  </si>
  <si>
    <t>Accessories</t>
  </si>
  <si>
    <t>Finish</t>
  </si>
  <si>
    <t xml:space="preserve">Size </t>
  </si>
  <si>
    <t>Flange</t>
  </si>
  <si>
    <t xml:space="preserve">Not Opening </t>
  </si>
  <si>
    <t>Not Opening</t>
  </si>
  <si>
    <t>Glass Spec. C (3-4 Weeks)</t>
  </si>
  <si>
    <t>Glass Spec. D (3-4 Weeks)</t>
  </si>
  <si>
    <t xml:space="preserve">Glass Spec. E (3-4 Weeks) </t>
  </si>
  <si>
    <t xml:space="preserve">300mm </t>
  </si>
  <si>
    <t>Assembly</t>
  </si>
  <si>
    <t>Triple Skin</t>
  </si>
  <si>
    <t>750 x 750</t>
  </si>
  <si>
    <t>Structured 16mm 5 Wall</t>
  </si>
  <si>
    <t>Powder Coat
(min. value 320)</t>
  </si>
  <si>
    <t>Powder Coat min. QTY.</t>
  </si>
  <si>
    <t>Not available with Pyramid</t>
  </si>
  <si>
    <t>Exposed actuators</t>
  </si>
  <si>
    <t>1050 x 1050</t>
  </si>
  <si>
    <t>1200 x 1050</t>
  </si>
  <si>
    <t>1200 x 1200</t>
  </si>
  <si>
    <t>1350 x 1050</t>
  </si>
  <si>
    <t>1350 x 1200</t>
  </si>
  <si>
    <t>1350 x 1350</t>
  </si>
  <si>
    <t>1500 x 1050</t>
  </si>
  <si>
    <t>1500 x 1200</t>
  </si>
  <si>
    <t>1500 x 1350</t>
  </si>
  <si>
    <t>1500 x 1500</t>
  </si>
  <si>
    <t>1650 x 1650</t>
  </si>
  <si>
    <t>1800 x 1050</t>
  </si>
  <si>
    <t>1800 x 1200</t>
  </si>
  <si>
    <t>1800 x 1350</t>
  </si>
  <si>
    <t>1800 x 1500</t>
  </si>
  <si>
    <t>1800 x 1650</t>
  </si>
  <si>
    <t>1800 x 1800</t>
  </si>
  <si>
    <t>Mardome Trade Smoke Vent</t>
  </si>
  <si>
    <t>Controller</t>
  </si>
  <si>
    <r>
      <t xml:space="preserve">Control Panel </t>
    </r>
    <r>
      <rPr>
        <b/>
        <sz val="15"/>
        <color theme="1"/>
        <rFont val="Arial"/>
        <family val="2"/>
      </rPr>
      <t>5A</t>
    </r>
  </si>
  <si>
    <r>
      <t xml:space="preserve">Control Panel </t>
    </r>
    <r>
      <rPr>
        <b/>
        <sz val="15"/>
        <color theme="1"/>
        <rFont val="Arial"/>
        <family val="2"/>
      </rPr>
      <t>8A</t>
    </r>
  </si>
  <si>
    <t xml:space="preserve">
Fire Switch 
add 111
</t>
  </si>
  <si>
    <t>Control Panel 5A</t>
  </si>
  <si>
    <t>Control Panel 8A</t>
  </si>
  <si>
    <t xml:space="preserve">
Fire Switch
</t>
  </si>
  <si>
    <t xml:space="preserve">Fireman's Priority Switch
</t>
  </si>
  <si>
    <t xml:space="preserve">Smoke Detector
</t>
  </si>
  <si>
    <t>Control Panel 5A/Fire Switch/Smoke Detector</t>
  </si>
  <si>
    <t>Can power up to 2 Smoke Vent units</t>
  </si>
  <si>
    <t>Can power only 1 Smoke Vent unit</t>
  </si>
  <si>
    <t>To suit existing Builders Upstand</t>
  </si>
  <si>
    <t>on DF Kerb</t>
  </si>
  <si>
    <t>on Tall Kerb</t>
  </si>
  <si>
    <t xml:space="preserve">
Smoke Detector
add 146
</t>
  </si>
  <si>
    <t>POA</t>
  </si>
  <si>
    <t>Stocked Sizes Glass Spec. A</t>
  </si>
  <si>
    <t>Larger sizes which require a min. 5 degree pitch Glass Spec. B</t>
  </si>
  <si>
    <t>All other sizes Glass Spec. A</t>
  </si>
  <si>
    <t>Speak to technical if in combination with Powervent, Manual opening or Access Hatch</t>
  </si>
  <si>
    <t xml:space="preserve">Fireman's Priority Switch
add 211
</t>
  </si>
  <si>
    <t>Weight(kg)</t>
  </si>
  <si>
    <t>Alum Frame</t>
  </si>
  <si>
    <t>Glass Spec A</t>
  </si>
  <si>
    <t>Glass Spec B</t>
  </si>
  <si>
    <t>SK</t>
  </si>
  <si>
    <t>TK</t>
  </si>
  <si>
    <t>na</t>
  </si>
  <si>
    <t>Rbar1(MLD , Exp Act)</t>
  </si>
  <si>
    <t>Concealed Act</t>
  </si>
  <si>
    <t>Exposed Act</t>
  </si>
  <si>
    <t>Hinges</t>
  </si>
  <si>
    <t>0.15/hinge</t>
  </si>
  <si>
    <t>0.2kg/m</t>
  </si>
  <si>
    <t>Rbar3(all openers)</t>
  </si>
  <si>
    <t>.45kg/m</t>
  </si>
  <si>
    <t>Powervent</t>
  </si>
  <si>
    <t>2.5kg/fan</t>
  </si>
  <si>
    <t>Auto-hit and miss</t>
  </si>
  <si>
    <t>1kg</t>
  </si>
  <si>
    <t>MLD Single</t>
  </si>
  <si>
    <t>MLD Tandem</t>
  </si>
  <si>
    <t>2kg</t>
  </si>
  <si>
    <t>Packaging</t>
  </si>
  <si>
    <t>Pallet</t>
  </si>
  <si>
    <t>Weight</t>
  </si>
  <si>
    <t>Openers</t>
  </si>
  <si>
    <t>Fix Kits</t>
  </si>
  <si>
    <t>Outer</t>
  </si>
  <si>
    <t>Liner / Core Taped</t>
  </si>
  <si>
    <t>Liner / Core Taped 3mm</t>
  </si>
  <si>
    <t>Liner / Core Cassette</t>
  </si>
  <si>
    <t>Liner/Core Cassette 3mm</t>
  </si>
  <si>
    <t>ST25/5</t>
  </si>
  <si>
    <t>Cassette Frame</t>
  </si>
  <si>
    <t>Spigots</t>
  </si>
  <si>
    <t>Fixings</t>
  </si>
  <si>
    <t>Ultra Cowl</t>
  </si>
  <si>
    <t>Hinge Frame</t>
  </si>
  <si>
    <t>RBAR3</t>
  </si>
  <si>
    <t>RBAR1</t>
  </si>
  <si>
    <t>PCD</t>
  </si>
  <si>
    <t>TS-Cassette</t>
  </si>
  <si>
    <t>Access hatch</t>
  </si>
  <si>
    <t>0.75kg/m2</t>
  </si>
  <si>
    <t>Acoustic liner</t>
  </si>
  <si>
    <t>Kerb adaptor</t>
  </si>
  <si>
    <t>0.67kg/m</t>
  </si>
  <si>
    <t>Ultra dome only</t>
  </si>
  <si>
    <t>DS</t>
  </si>
  <si>
    <t>TS</t>
  </si>
  <si>
    <t>TS Smoke Vent on DF</t>
  </si>
  <si>
    <t>TS Smoke Vent on Tall Kerb</t>
  </si>
  <si>
    <t xml:space="preserve">All others </t>
  </si>
  <si>
    <t>Dome only</t>
  </si>
  <si>
    <t>All variants</t>
  </si>
  <si>
    <t>Wind 
Deflectors (pair)</t>
  </si>
  <si>
    <t>Pallet df</t>
  </si>
  <si>
    <t>Pallet TK</t>
  </si>
  <si>
    <t xml:space="preserve">Note - The guide weights given below are calculated estimates and not actual values. </t>
  </si>
  <si>
    <t>Pick 1 (Speak to Tech 
for combinations)</t>
  </si>
  <si>
    <t>Al weight</t>
  </si>
  <si>
    <t>Glass weight</t>
  </si>
  <si>
    <t>VHB weight</t>
  </si>
  <si>
    <t>Sealant weight</t>
  </si>
  <si>
    <t>foam tape weight</t>
  </si>
  <si>
    <t>Extra components</t>
  </si>
  <si>
    <t>total weight (KG)</t>
  </si>
  <si>
    <t>Glass Trade Lid</t>
  </si>
  <si>
    <t>1000 x 1000</t>
  </si>
  <si>
    <t>1500 x 1000</t>
  </si>
  <si>
    <t>Kerb Rbar</t>
  </si>
  <si>
    <t>All Fixed units</t>
  </si>
  <si>
    <t>2000 x 1000</t>
  </si>
  <si>
    <t>2000 x 1500</t>
  </si>
  <si>
    <t>2000 x 2000</t>
  </si>
  <si>
    <t>Higher density used (better to overestimate)</t>
  </si>
  <si>
    <t>Liners calculated using diameter + 30</t>
  </si>
  <si>
    <t>Polycarbonate density: 1.2 g/cm^3</t>
  </si>
  <si>
    <t>Approximate GRP density: (1.45 min, 1.55 max g/cm^3)</t>
  </si>
  <si>
    <t>Calculated Kerb Mass: Modelled in Inventor and assigned approximate density based on max/min.</t>
  </si>
  <si>
    <t>All were wet</t>
  </si>
  <si>
    <t>Some retained lengths of foam tape</t>
  </si>
  <si>
    <t>Some domes marked as damaged with light chipping</t>
  </si>
  <si>
    <t>Notes:</t>
  </si>
  <si>
    <t>Calculated Inner Sheet Mass (2mm)</t>
  </si>
  <si>
    <t>Calculated Outer Sheet Mass (3mm)</t>
  </si>
  <si>
    <t>difference</t>
  </si>
  <si>
    <t>Calculated Kerb Mass</t>
  </si>
  <si>
    <t>LINER</t>
  </si>
  <si>
    <t>OUTER SHEET</t>
  </si>
  <si>
    <t>GRP KERB</t>
  </si>
  <si>
    <t>Diameter (mm)</t>
  </si>
  <si>
    <t>MEASURED WEIGHT (Kg)</t>
  </si>
  <si>
    <t>SIZE (mm)</t>
  </si>
  <si>
    <t>MARDOME CIRCULAR WEIGHTS</t>
  </si>
  <si>
    <t>Packaging weights taken from equivalent size entries in Mardome Trade Weights sheet</t>
  </si>
  <si>
    <t>Core Detailed</t>
  </si>
  <si>
    <t>Liner Detailed</t>
  </si>
  <si>
    <t>Simple Liner / Core Taped</t>
  </si>
  <si>
    <t>Detailed Outer</t>
  </si>
  <si>
    <t>Simple Outer</t>
  </si>
  <si>
    <t>Insulated GRP Kerb</t>
  </si>
  <si>
    <t>GRP Kerb</t>
  </si>
  <si>
    <t>packaging</t>
  </si>
  <si>
    <t>4 Pane</t>
  </si>
  <si>
    <t>6 Pane</t>
  </si>
  <si>
    <t>2500 x 1000</t>
  </si>
  <si>
    <t>3000 x 1000</t>
  </si>
  <si>
    <t>2500 x 1500</t>
  </si>
  <si>
    <t>2500 x 2000</t>
  </si>
  <si>
    <t>3000 x 2000</t>
  </si>
  <si>
    <t>Modular Product weights</t>
  </si>
  <si>
    <t>Mardome Trade</t>
  </si>
  <si>
    <t>Brett Martin Flat Glass Weights</t>
  </si>
  <si>
    <t>Mardome Reflex Weights</t>
  </si>
  <si>
    <t>Mardome Smoke Vent Weights</t>
  </si>
  <si>
    <t>Mardome Circular Weights</t>
  </si>
  <si>
    <t>BM Circular Glass Weights</t>
  </si>
  <si>
    <t>BM Lantern Weights</t>
  </si>
  <si>
    <t>Click the link below for the product you require the weights of</t>
  </si>
  <si>
    <t>Max individual pane weight</t>
  </si>
  <si>
    <t>Total Unit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</si>
</sst>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28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  <font>
      <sz val="24"/>
      <color theme="1"/>
      <name val="Arial"/>
      <family val="2"/>
    </font>
    <font>
      <b/>
      <sz val="22"/>
      <color theme="1"/>
      <name val="Arial"/>
      <family val="2"/>
    </font>
    <font>
      <sz val="15"/>
      <color theme="1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6"/>
      <color theme="0"/>
      <name val="Arial"/>
      <family val="2"/>
    </font>
    <font>
      <sz val="16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36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7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/>
        <bgColor theme="4" tint="0.39994506668294322"/>
      </patternFill>
    </fill>
    <fill>
      <patternFill patternType="solid">
        <fgColor rgb="FFCC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2BA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0" fontId="14" fillId="0" borderId="0"/>
    <xf numFmtId="9" fontId="46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0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 vertical="center"/>
    </xf>
    <xf numFmtId="1" fontId="5" fillId="0" borderId="0" xfId="0" applyNumberFormat="1" applyFont="1"/>
    <xf numFmtId="1" fontId="11" fillId="4" borderId="13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1" fontId="11" fillId="5" borderId="13" xfId="0" applyNumberFormat="1" applyFont="1" applyFill="1" applyBorder="1" applyAlignment="1">
      <alignment horizontal="center" vertical="center"/>
    </xf>
    <xf numFmtId="1" fontId="5" fillId="2" borderId="0" xfId="0" applyNumberFormat="1" applyFont="1" applyFill="1"/>
    <xf numFmtId="1" fontId="11" fillId="2" borderId="13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 applyAlignment="1">
      <alignment vertical="center" wrapText="1"/>
    </xf>
    <xf numFmtId="0" fontId="8" fillId="8" borderId="15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1" fontId="13" fillId="4" borderId="13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/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/>
    <xf numFmtId="1" fontId="9" fillId="0" borderId="0" xfId="0" applyNumberFormat="1" applyFont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13" borderId="15" xfId="0" applyFont="1" applyFill="1" applyBorder="1" applyAlignment="1">
      <alignment horizontal="center" vertical="center"/>
    </xf>
    <xf numFmtId="1" fontId="5" fillId="0" borderId="18" xfId="0" applyNumberFormat="1" applyFont="1" applyBorder="1"/>
    <xf numFmtId="1" fontId="5" fillId="0" borderId="16" xfId="0" applyNumberFormat="1" applyFont="1" applyBorder="1"/>
    <xf numFmtId="0" fontId="2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" fontId="11" fillId="5" borderId="47" xfId="0" applyNumberFormat="1" applyFont="1" applyFill="1" applyBorder="1" applyAlignment="1">
      <alignment horizontal="center" vertical="center"/>
    </xf>
    <xf numFmtId="1" fontId="11" fillId="5" borderId="46" xfId="0" applyNumberFormat="1" applyFont="1" applyFill="1" applyBorder="1" applyAlignment="1">
      <alignment horizontal="center" vertical="center"/>
    </xf>
    <xf numFmtId="1" fontId="11" fillId="5" borderId="32" xfId="0" applyNumberFormat="1" applyFont="1" applyFill="1" applyBorder="1" applyAlignment="1">
      <alignment horizontal="center" vertical="center"/>
    </xf>
    <xf numFmtId="1" fontId="11" fillId="5" borderId="34" xfId="0" applyNumberFormat="1" applyFont="1" applyFill="1" applyBorder="1" applyAlignment="1">
      <alignment horizontal="center" vertical="center"/>
    </xf>
    <xf numFmtId="1" fontId="11" fillId="5" borderId="30" xfId="0" applyNumberFormat="1" applyFont="1" applyFill="1" applyBorder="1" applyAlignment="1">
      <alignment horizontal="center" vertical="center"/>
    </xf>
    <xf numFmtId="1" fontId="11" fillId="5" borderId="37" xfId="0" applyNumberFormat="1" applyFont="1" applyFill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0" fontId="27" fillId="13" borderId="41" xfId="0" applyFont="1" applyFill="1" applyBorder="1" applyAlignment="1">
      <alignment horizontal="center" vertical="center"/>
    </xf>
    <xf numFmtId="0" fontId="27" fillId="13" borderId="42" xfId="0" applyFont="1" applyFill="1" applyBorder="1" applyAlignment="1">
      <alignment horizontal="center" vertical="center"/>
    </xf>
    <xf numFmtId="0" fontId="27" fillId="13" borderId="43" xfId="0" applyFont="1" applyFill="1" applyBorder="1" applyAlignment="1">
      <alignment horizontal="center" vertical="center"/>
    </xf>
    <xf numFmtId="0" fontId="27" fillId="13" borderId="41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/>
    </xf>
    <xf numFmtId="0" fontId="27" fillId="7" borderId="42" xfId="0" applyFont="1" applyFill="1" applyBorder="1" applyAlignment="1">
      <alignment horizontal="center" vertical="center"/>
    </xf>
    <xf numFmtId="0" fontId="27" fillId="7" borderId="43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 wrapText="1"/>
    </xf>
    <xf numFmtId="0" fontId="27" fillId="7" borderId="42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 wrapText="1"/>
    </xf>
    <xf numFmtId="1" fontId="21" fillId="4" borderId="25" xfId="0" applyNumberFormat="1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 wrapText="1"/>
    </xf>
    <xf numFmtId="1" fontId="20" fillId="4" borderId="49" xfId="0" applyNumberFormat="1" applyFont="1" applyFill="1" applyBorder="1" applyAlignment="1">
      <alignment horizontal="center" vertical="center" wrapText="1"/>
    </xf>
    <xf numFmtId="1" fontId="20" fillId="4" borderId="11" xfId="0" applyNumberFormat="1" applyFont="1" applyFill="1" applyBorder="1" applyAlignment="1">
      <alignment horizontal="center" vertical="center" wrapText="1"/>
    </xf>
    <xf numFmtId="1" fontId="20" fillId="4" borderId="10" xfId="0" applyNumberFormat="1" applyFont="1" applyFill="1" applyBorder="1" applyAlignment="1">
      <alignment horizontal="center" vertical="center" wrapText="1"/>
    </xf>
    <xf numFmtId="1" fontId="21" fillId="4" borderId="9" xfId="0" applyNumberFormat="1" applyFont="1" applyFill="1" applyBorder="1" applyAlignment="1">
      <alignment horizontal="center" vertical="center"/>
    </xf>
    <xf numFmtId="1" fontId="21" fillId="4" borderId="10" xfId="0" applyNumberFormat="1" applyFont="1" applyFill="1" applyBorder="1" applyAlignment="1">
      <alignment horizontal="center" vertical="center" wrapText="1"/>
    </xf>
    <xf numFmtId="1" fontId="21" fillId="4" borderId="9" xfId="0" applyNumberFormat="1" applyFont="1" applyFill="1" applyBorder="1" applyAlignment="1">
      <alignment horizontal="center" vertical="center" wrapText="1"/>
    </xf>
    <xf numFmtId="1" fontId="21" fillId="4" borderId="11" xfId="0" applyNumberFormat="1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1" fontId="11" fillId="4" borderId="47" xfId="0" applyNumberFormat="1" applyFont="1" applyFill="1" applyBorder="1" applyAlignment="1">
      <alignment horizontal="center" vertical="center" wrapText="1"/>
    </xf>
    <xf numFmtId="1" fontId="9" fillId="4" borderId="32" xfId="0" applyNumberFormat="1" applyFont="1" applyFill="1" applyBorder="1" applyAlignment="1">
      <alignment horizontal="center" vertical="center" wrapText="1"/>
    </xf>
    <xf numFmtId="1" fontId="9" fillId="4" borderId="33" xfId="0" applyNumberFormat="1" applyFont="1" applyFill="1" applyBorder="1" applyAlignment="1">
      <alignment horizontal="center" vertical="center" wrapText="1"/>
    </xf>
    <xf numFmtId="1" fontId="9" fillId="4" borderId="31" xfId="0" applyNumberFormat="1" applyFont="1" applyFill="1" applyBorder="1" applyAlignment="1">
      <alignment horizontal="center" vertical="center" wrapText="1"/>
    </xf>
    <xf numFmtId="1" fontId="11" fillId="4" borderId="32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/>
    </xf>
    <xf numFmtId="0" fontId="27" fillId="6" borderId="41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0" fontId="27" fillId="6" borderId="43" xfId="0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/>
    </xf>
    <xf numFmtId="0" fontId="27" fillId="8" borderId="43" xfId="0" applyFont="1" applyFill="1" applyBorder="1" applyAlignment="1">
      <alignment horizontal="center" vertical="center"/>
    </xf>
    <xf numFmtId="1" fontId="13" fillId="4" borderId="34" xfId="0" applyNumberFormat="1" applyFont="1" applyFill="1" applyBorder="1" applyAlignment="1">
      <alignment horizontal="center" vertical="center" wrapText="1"/>
    </xf>
    <xf numFmtId="1" fontId="13" fillId="4" borderId="3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11" fillId="5" borderId="23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/>
    </xf>
    <xf numFmtId="1" fontId="21" fillId="4" borderId="34" xfId="0" applyNumberFormat="1" applyFont="1" applyFill="1" applyBorder="1" applyAlignment="1">
      <alignment horizontal="center" vertical="center" wrapText="1"/>
    </xf>
    <xf numFmtId="1" fontId="21" fillId="4" borderId="35" xfId="0" applyNumberFormat="1" applyFont="1" applyFill="1" applyBorder="1" applyAlignment="1">
      <alignment horizontal="center" vertical="center" wrapText="1"/>
    </xf>
    <xf numFmtId="1" fontId="11" fillId="4" borderId="35" xfId="0" applyNumberFormat="1" applyFont="1" applyFill="1" applyBorder="1" applyAlignment="1">
      <alignment horizontal="center" vertical="center" wrapText="1"/>
    </xf>
    <xf numFmtId="1" fontId="11" fillId="4" borderId="36" xfId="0" applyNumberFormat="1" applyFont="1" applyFill="1" applyBorder="1" applyAlignment="1">
      <alignment horizontal="center" vertical="center" wrapText="1"/>
    </xf>
    <xf numFmtId="1" fontId="9" fillId="12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14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9" fillId="2" borderId="5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" fontId="21" fillId="4" borderId="36" xfId="0" applyNumberFormat="1" applyFont="1" applyFill="1" applyBorder="1" applyAlignment="1">
      <alignment horizontal="center" vertical="center" wrapText="1"/>
    </xf>
    <xf numFmtId="1" fontId="21" fillId="4" borderId="53" xfId="0" applyNumberFormat="1" applyFont="1" applyFill="1" applyBorder="1" applyAlignment="1">
      <alignment horizontal="center" vertical="center" wrapText="1"/>
    </xf>
    <xf numFmtId="1" fontId="9" fillId="5" borderId="52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" fontId="21" fillId="4" borderId="30" xfId="0" applyNumberFormat="1" applyFont="1" applyFill="1" applyBorder="1" applyAlignment="1">
      <alignment horizontal="center" vertical="center" wrapText="1"/>
    </xf>
    <xf numFmtId="1" fontId="20" fillId="4" borderId="34" xfId="0" applyNumberFormat="1" applyFont="1" applyFill="1" applyBorder="1" applyAlignment="1">
      <alignment horizontal="center" vertical="center" wrapText="1"/>
    </xf>
    <xf numFmtId="1" fontId="20" fillId="4" borderId="20" xfId="0" applyNumberFormat="1" applyFont="1" applyFill="1" applyBorder="1" applyAlignment="1">
      <alignment horizontal="center" vertical="center" wrapText="1"/>
    </xf>
    <xf numFmtId="1" fontId="20" fillId="4" borderId="35" xfId="0" applyNumberFormat="1" applyFont="1" applyFill="1" applyBorder="1" applyAlignment="1">
      <alignment horizontal="center" vertical="center" wrapText="1"/>
    </xf>
    <xf numFmtId="1" fontId="20" fillId="4" borderId="36" xfId="0" applyNumberFormat="1" applyFont="1" applyFill="1" applyBorder="1" applyAlignment="1">
      <alignment horizontal="center" vertical="center" wrapText="1"/>
    </xf>
    <xf numFmtId="1" fontId="21" fillId="4" borderId="34" xfId="0" applyNumberFormat="1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1" fontId="9" fillId="16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5" borderId="3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9" fillId="14" borderId="5" xfId="0" applyNumberFormat="1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 wrapText="1"/>
    </xf>
    <xf numFmtId="1" fontId="25" fillId="4" borderId="9" xfId="0" applyNumberFormat="1" applyFont="1" applyFill="1" applyBorder="1" applyAlignment="1">
      <alignment horizontal="center" vertical="center" wrapText="1"/>
    </xf>
    <xf numFmtId="1" fontId="25" fillId="4" borderId="11" xfId="0" applyNumberFormat="1" applyFont="1" applyFill="1" applyBorder="1" applyAlignment="1">
      <alignment horizontal="center" vertical="center" wrapText="1"/>
    </xf>
    <xf numFmtId="1" fontId="25" fillId="4" borderId="10" xfId="0" applyNumberFormat="1" applyFont="1" applyFill="1" applyBorder="1" applyAlignment="1">
      <alignment horizontal="center" vertical="center" wrapText="1"/>
    </xf>
    <xf numFmtId="1" fontId="9" fillId="12" borderId="52" xfId="0" applyNumberFormat="1" applyFont="1" applyFill="1" applyBorder="1" applyAlignment="1">
      <alignment horizontal="center" vertical="center"/>
    </xf>
    <xf numFmtId="1" fontId="9" fillId="6" borderId="52" xfId="0" applyNumberFormat="1" applyFont="1" applyFill="1" applyBorder="1" applyAlignment="1">
      <alignment horizontal="center" vertical="center"/>
    </xf>
    <xf numFmtId="1" fontId="9" fillId="14" borderId="52" xfId="0" applyNumberFormat="1" applyFont="1" applyFill="1" applyBorder="1" applyAlignment="1">
      <alignment horizontal="center" vertical="center"/>
    </xf>
    <xf numFmtId="1" fontId="3" fillId="15" borderId="52" xfId="0" applyNumberFormat="1" applyFont="1" applyFill="1" applyBorder="1"/>
    <xf numFmtId="1" fontId="13" fillId="4" borderId="35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" fontId="33" fillId="0" borderId="0" xfId="0" applyNumberFormat="1" applyFont="1"/>
    <xf numFmtId="0" fontId="34" fillId="0" borderId="0" xfId="0" applyFont="1"/>
    <xf numFmtId="1" fontId="33" fillId="2" borderId="1" xfId="0" applyNumberFormat="1" applyFont="1" applyFill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33" fillId="5" borderId="1" xfId="0" applyNumberFormat="1" applyFont="1" applyFill="1" applyBorder="1" applyAlignment="1">
      <alignment horizontal="center" vertical="center"/>
    </xf>
    <xf numFmtId="1" fontId="33" fillId="14" borderId="1" xfId="0" applyNumberFormat="1" applyFont="1" applyFill="1" applyBorder="1" applyAlignment="1">
      <alignment horizontal="center" vertical="center"/>
    </xf>
    <xf numFmtId="1" fontId="33" fillId="6" borderId="1" xfId="0" applyNumberFormat="1" applyFont="1" applyFill="1" applyBorder="1" applyAlignment="1">
      <alignment horizontal="center" vertical="center"/>
    </xf>
    <xf numFmtId="1" fontId="33" fillId="12" borderId="1" xfId="0" applyNumberFormat="1" applyFont="1" applyFill="1" applyBorder="1" applyAlignment="1">
      <alignment horizontal="center" vertical="center"/>
    </xf>
    <xf numFmtId="1" fontId="28" fillId="3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1" fontId="28" fillId="12" borderId="1" xfId="0" applyNumberFormat="1" applyFont="1" applyFill="1" applyBorder="1" applyAlignment="1">
      <alignment horizontal="center" vertical="center" wrapText="1"/>
    </xf>
    <xf numFmtId="1" fontId="28" fillId="6" borderId="1" xfId="0" applyNumberFormat="1" applyFont="1" applyFill="1" applyBorder="1" applyAlignment="1">
      <alignment horizontal="center" vertical="center" wrapText="1"/>
    </xf>
    <xf numFmtId="1" fontId="28" fillId="14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" fontId="32" fillId="15" borderId="1" xfId="0" applyNumberFormat="1" applyFont="1" applyFill="1" applyBorder="1" applyAlignment="1">
      <alignment wrapText="1"/>
    </xf>
    <xf numFmtId="0" fontId="32" fillId="0" borderId="53" xfId="0" applyFont="1" applyBorder="1" applyAlignment="1">
      <alignment horizontal="center" vertical="center" wrapText="1"/>
    </xf>
    <xf numFmtId="1" fontId="11" fillId="9" borderId="2" xfId="0" applyNumberFormat="1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1" fontId="13" fillId="4" borderId="9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0" fontId="27" fillId="13" borderId="15" xfId="0" applyFont="1" applyFill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11" fillId="2" borderId="30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20" fillId="4" borderId="39" xfId="0" applyNumberFormat="1" applyFont="1" applyFill="1" applyBorder="1" applyAlignment="1">
      <alignment horizontal="center" vertical="center" wrapText="1"/>
    </xf>
    <xf numFmtId="1" fontId="20" fillId="4" borderId="37" xfId="0" applyNumberFormat="1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/>
    </xf>
    <xf numFmtId="1" fontId="20" fillId="4" borderId="30" xfId="0" applyNumberFormat="1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/>
    </xf>
    <xf numFmtId="1" fontId="11" fillId="5" borderId="68" xfId="0" applyNumberFormat="1" applyFont="1" applyFill="1" applyBorder="1" applyAlignment="1">
      <alignment horizontal="center" vertical="center"/>
    </xf>
    <xf numFmtId="1" fontId="11" fillId="2" borderId="68" xfId="0" applyNumberFormat="1" applyFont="1" applyFill="1" applyBorder="1" applyAlignment="1">
      <alignment horizontal="center" vertical="center"/>
    </xf>
    <xf numFmtId="1" fontId="9" fillId="2" borderId="68" xfId="0" applyNumberFormat="1" applyFont="1" applyFill="1" applyBorder="1" applyAlignment="1">
      <alignment horizontal="center" vertical="center"/>
    </xf>
    <xf numFmtId="1" fontId="11" fillId="0" borderId="68" xfId="0" applyNumberFormat="1" applyFont="1" applyBorder="1" applyAlignment="1">
      <alignment horizontal="center" vertical="center"/>
    </xf>
    <xf numFmtId="1" fontId="28" fillId="2" borderId="68" xfId="0" applyNumberFormat="1" applyFont="1" applyFill="1" applyBorder="1" applyAlignment="1">
      <alignment horizontal="center" vertical="center" wrapText="1"/>
    </xf>
    <xf numFmtId="1" fontId="9" fillId="3" borderId="53" xfId="0" applyNumberFormat="1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7" borderId="43" xfId="0" applyFont="1" applyFill="1" applyBorder="1" applyAlignment="1">
      <alignment horizontal="center" vertical="center" wrapText="1"/>
    </xf>
    <xf numFmtId="1" fontId="11" fillId="2" borderId="47" xfId="0" applyNumberFormat="1" applyFont="1" applyFill="1" applyBorder="1" applyAlignment="1">
      <alignment horizontal="center" vertical="center"/>
    </xf>
    <xf numFmtId="1" fontId="33" fillId="20" borderId="1" xfId="0" applyNumberFormat="1" applyFont="1" applyFill="1" applyBorder="1" applyAlignment="1">
      <alignment horizontal="center" vertical="center"/>
    </xf>
    <xf numFmtId="1" fontId="33" fillId="23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1" fontId="33" fillId="22" borderId="1" xfId="0" applyNumberFormat="1" applyFont="1" applyFill="1" applyBorder="1" applyAlignment="1">
      <alignment horizontal="center" vertical="center"/>
    </xf>
    <xf numFmtId="1" fontId="33" fillId="21" borderId="1" xfId="0" applyNumberFormat="1" applyFont="1" applyFill="1" applyBorder="1" applyAlignment="1">
      <alignment horizontal="center" vertical="center"/>
    </xf>
    <xf numFmtId="1" fontId="9" fillId="17" borderId="1" xfId="0" applyNumberFormat="1" applyFont="1" applyFill="1" applyBorder="1" applyAlignment="1">
      <alignment horizontal="center" vertical="center"/>
    </xf>
    <xf numFmtId="1" fontId="28" fillId="17" borderId="1" xfId="0" applyNumberFormat="1" applyFont="1" applyFill="1" applyBorder="1" applyAlignment="1">
      <alignment horizontal="center" vertical="center" wrapText="1"/>
    </xf>
    <xf numFmtId="1" fontId="9" fillId="17" borderId="52" xfId="0" applyNumberFormat="1" applyFont="1" applyFill="1" applyBorder="1" applyAlignment="1">
      <alignment horizontal="center" vertical="center"/>
    </xf>
    <xf numFmtId="1" fontId="33" fillId="17" borderId="33" xfId="0" applyNumberFormat="1" applyFont="1" applyFill="1" applyBorder="1" applyAlignment="1">
      <alignment horizontal="center" vertical="center"/>
    </xf>
    <xf numFmtId="1" fontId="33" fillId="15" borderId="35" xfId="0" applyNumberFormat="1" applyFont="1" applyFill="1" applyBorder="1" applyAlignment="1">
      <alignment horizontal="center" vertical="center"/>
    </xf>
    <xf numFmtId="1" fontId="33" fillId="0" borderId="0" xfId="0" applyNumberFormat="1" applyFont="1" applyAlignment="1">
      <alignment wrapText="1"/>
    </xf>
    <xf numFmtId="1" fontId="9" fillId="5" borderId="23" xfId="0" applyNumberFormat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5" borderId="1" xfId="0" quotePrefix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5" xfId="0" quotePrefix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2" fontId="11" fillId="5" borderId="23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0" borderId="17" xfId="0" applyBorder="1"/>
    <xf numFmtId="0" fontId="24" fillId="4" borderId="35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/>
    </xf>
    <xf numFmtId="0" fontId="11" fillId="0" borderId="35" xfId="0" quotePrefix="1" applyFont="1" applyBorder="1" applyAlignment="1">
      <alignment horizontal="center" vertical="center"/>
    </xf>
    <xf numFmtId="0" fontId="11" fillId="2" borderId="35" xfId="0" quotePrefix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" fontId="21" fillId="4" borderId="70" xfId="0" applyNumberFormat="1" applyFont="1" applyFill="1" applyBorder="1" applyAlignment="1">
      <alignment horizontal="center" vertical="center" wrapText="1"/>
    </xf>
    <xf numFmtId="1" fontId="9" fillId="0" borderId="52" xfId="0" applyNumberFormat="1" applyFont="1" applyBorder="1" applyAlignment="1">
      <alignment horizontal="center" vertical="center"/>
    </xf>
    <xf numFmtId="1" fontId="11" fillId="5" borderId="52" xfId="0" applyNumberFormat="1" applyFont="1" applyFill="1" applyBorder="1" applyAlignment="1">
      <alignment horizontal="center" vertical="center"/>
    </xf>
    <xf numFmtId="1" fontId="11" fillId="2" borderId="52" xfId="0" applyNumberFormat="1" applyFont="1" applyFill="1" applyBorder="1" applyAlignment="1">
      <alignment horizontal="center" vertical="center"/>
    </xf>
    <xf numFmtId="1" fontId="11" fillId="2" borderId="71" xfId="0" applyNumberFormat="1" applyFont="1" applyFill="1" applyBorder="1" applyAlignment="1">
      <alignment horizontal="center" vertical="center"/>
    </xf>
    <xf numFmtId="164" fontId="20" fillId="24" borderId="25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Border="1" applyAlignment="1">
      <alignment horizontal="center" vertical="center"/>
    </xf>
    <xf numFmtId="1" fontId="20" fillId="5" borderId="13" xfId="0" applyNumberFormat="1" applyFont="1" applyFill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0" fontId="32" fillId="8" borderId="53" xfId="0" applyFont="1" applyFill="1" applyBorder="1" applyAlignment="1">
      <alignment horizontal="center" vertical="center" wrapText="1"/>
    </xf>
    <xf numFmtId="1" fontId="9" fillId="8" borderId="45" xfId="0" applyNumberFormat="1" applyFont="1" applyFill="1" applyBorder="1" applyAlignment="1">
      <alignment horizontal="center" vertical="center"/>
    </xf>
    <xf numFmtId="1" fontId="11" fillId="8" borderId="3" xfId="0" applyNumberFormat="1" applyFont="1" applyFill="1" applyBorder="1" applyAlignment="1">
      <alignment horizontal="center" vertical="center"/>
    </xf>
    <xf numFmtId="1" fontId="11" fillId="8" borderId="45" xfId="0" applyNumberFormat="1" applyFont="1" applyFill="1" applyBorder="1" applyAlignment="1">
      <alignment horizontal="center" vertical="center"/>
    </xf>
    <xf numFmtId="1" fontId="11" fillId="8" borderId="6" xfId="0" applyNumberFormat="1" applyFont="1" applyFill="1" applyBorder="1" applyAlignment="1">
      <alignment horizontal="center" vertical="center"/>
    </xf>
    <xf numFmtId="1" fontId="21" fillId="4" borderId="37" xfId="0" applyNumberFormat="1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/>
    </xf>
    <xf numFmtId="1" fontId="11" fillId="5" borderId="15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1" fontId="9" fillId="5" borderId="2" xfId="0" quotePrefix="1" applyNumberFormat="1" applyFont="1" applyFill="1" applyBorder="1" applyAlignment="1">
      <alignment horizontal="center" vertical="center"/>
    </xf>
    <xf numFmtId="1" fontId="9" fillId="25" borderId="3" xfId="0" applyNumberFormat="1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1" fontId="9" fillId="5" borderId="4" xfId="0" quotePrefix="1" applyNumberFormat="1" applyFont="1" applyFill="1" applyBorder="1" applyAlignment="1">
      <alignment horizontal="center" vertical="center"/>
    </xf>
    <xf numFmtId="1" fontId="9" fillId="26" borderId="52" xfId="0" applyNumberFormat="1" applyFont="1" applyFill="1" applyBorder="1" applyAlignment="1">
      <alignment horizontal="center" vertical="center"/>
    </xf>
    <xf numFmtId="1" fontId="9" fillId="25" borderId="5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1" fontId="20" fillId="4" borderId="38" xfId="0" applyNumberFormat="1" applyFont="1" applyFill="1" applyBorder="1" applyAlignment="1">
      <alignment horizontal="center" vertical="center" wrapText="1"/>
    </xf>
    <xf numFmtId="1" fontId="20" fillId="4" borderId="40" xfId="0" applyNumberFormat="1" applyFont="1" applyFill="1" applyBorder="1" applyAlignment="1">
      <alignment horizontal="center" vertical="center" wrapText="1"/>
    </xf>
    <xf numFmtId="1" fontId="13" fillId="4" borderId="37" xfId="0" applyNumberFormat="1" applyFont="1" applyFill="1" applyBorder="1" applyAlignment="1">
      <alignment horizontal="center" vertical="center" wrapText="1"/>
    </xf>
    <xf numFmtId="1" fontId="21" fillId="4" borderId="40" xfId="0" applyNumberFormat="1" applyFont="1" applyFill="1" applyBorder="1" applyAlignment="1">
      <alignment horizontal="center" vertical="center" wrapText="1"/>
    </xf>
    <xf numFmtId="1" fontId="11" fillId="5" borderId="57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38" fillId="0" borderId="0" xfId="0" applyFont="1" applyAlignment="1">
      <alignment wrapText="1"/>
    </xf>
    <xf numFmtId="1" fontId="9" fillId="3" borderId="33" xfId="0" applyNumberFormat="1" applyFont="1" applyFill="1" applyBorder="1" applyAlignment="1">
      <alignment horizontal="center" vertical="center"/>
    </xf>
    <xf numFmtId="1" fontId="39" fillId="22" borderId="3" xfId="0" applyNumberFormat="1" applyFont="1" applyFill="1" applyBorder="1" applyAlignment="1">
      <alignment horizontal="center" vertical="center"/>
    </xf>
    <xf numFmtId="1" fontId="39" fillId="22" borderId="6" xfId="0" applyNumberFormat="1" applyFont="1" applyFill="1" applyBorder="1" applyAlignment="1">
      <alignment horizontal="center" vertical="center"/>
    </xf>
    <xf numFmtId="1" fontId="39" fillId="22" borderId="52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" fillId="27" borderId="51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27" borderId="6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27" borderId="75" xfId="0" applyFont="1" applyFill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9" fillId="17" borderId="1" xfId="0" applyNumberFormat="1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164" fontId="9" fillId="2" borderId="4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64" fontId="9" fillId="5" borderId="68" xfId="0" applyNumberFormat="1" applyFont="1" applyFill="1" applyBorder="1" applyAlignment="1">
      <alignment horizontal="center" vertical="center"/>
    </xf>
    <xf numFmtId="164" fontId="9" fillId="5" borderId="51" xfId="0" applyNumberFormat="1" applyFont="1" applyFill="1" applyBorder="1" applyAlignment="1">
      <alignment horizontal="center" vertical="center"/>
    </xf>
    <xf numFmtId="164" fontId="9" fillId="2" borderId="6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9" fillId="2" borderId="51" xfId="0" applyNumberFormat="1" applyFont="1" applyFill="1" applyBorder="1" applyAlignment="1">
      <alignment horizontal="center" vertical="center"/>
    </xf>
    <xf numFmtId="164" fontId="9" fillId="3" borderId="33" xfId="0" applyNumberFormat="1" applyFont="1" applyFill="1" applyBorder="1" applyAlignment="1">
      <alignment horizontal="center" vertical="center"/>
    </xf>
    <xf numFmtId="164" fontId="9" fillId="12" borderId="3" xfId="0" applyNumberFormat="1" applyFont="1" applyFill="1" applyBorder="1" applyAlignment="1">
      <alignment horizontal="center" vertical="center"/>
    </xf>
    <xf numFmtId="164" fontId="9" fillId="5" borderId="44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164" fontId="11" fillId="5" borderId="32" xfId="0" applyNumberFormat="1" applyFont="1" applyFill="1" applyBorder="1" applyAlignment="1">
      <alignment horizontal="center" vertical="center"/>
    </xf>
    <xf numFmtId="164" fontId="9" fillId="15" borderId="33" xfId="0" applyNumberFormat="1" applyFont="1" applyFill="1" applyBorder="1" applyAlignment="1">
      <alignment horizontal="center" vertical="center"/>
    </xf>
    <xf numFmtId="164" fontId="9" fillId="5" borderId="33" xfId="0" applyNumberFormat="1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164" fontId="9" fillId="2" borderId="44" xfId="0" applyNumberFormat="1" applyFont="1" applyFill="1" applyBorder="1" applyAlignment="1">
      <alignment horizontal="center" vertical="center"/>
    </xf>
    <xf numFmtId="164" fontId="11" fillId="2" borderId="68" xfId="0" applyNumberFormat="1" applyFont="1" applyFill="1" applyBorder="1" applyAlignment="1">
      <alignment horizontal="center" vertical="center"/>
    </xf>
    <xf numFmtId="164" fontId="11" fillId="2" borderId="44" xfId="0" applyNumberFormat="1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20" xfId="0" applyNumberFormat="1" applyFont="1" applyFill="1" applyBorder="1" applyAlignment="1">
      <alignment horizontal="center" vertical="center"/>
    </xf>
    <xf numFmtId="164" fontId="11" fillId="5" borderId="37" xfId="0" applyNumberFormat="1" applyFont="1" applyFill="1" applyBorder="1" applyAlignment="1">
      <alignment horizontal="center" vertical="center"/>
    </xf>
    <xf numFmtId="164" fontId="9" fillId="5" borderId="39" xfId="0" applyNumberFormat="1" applyFont="1" applyFill="1" applyBorder="1" applyAlignment="1">
      <alignment horizontal="center" vertical="center"/>
    </xf>
    <xf numFmtId="164" fontId="11" fillId="5" borderId="68" xfId="0" applyNumberFormat="1" applyFont="1" applyFill="1" applyBorder="1" applyAlignment="1">
      <alignment horizontal="center" vertical="center"/>
    </xf>
    <xf numFmtId="164" fontId="9" fillId="5" borderId="45" xfId="0" applyNumberFormat="1" applyFont="1" applyFill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164" fontId="9" fillId="0" borderId="68" xfId="0" applyNumberFormat="1" applyFont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164" fontId="11" fillId="0" borderId="68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9" fillId="5" borderId="35" xfId="0" applyNumberFormat="1" applyFont="1" applyFill="1" applyBorder="1" applyAlignment="1">
      <alignment horizontal="center" vertical="center"/>
    </xf>
    <xf numFmtId="164" fontId="11" fillId="5" borderId="34" xfId="0" applyNumberFormat="1" applyFont="1" applyFill="1" applyBorder="1" applyAlignment="1">
      <alignment horizontal="center" vertical="center"/>
    </xf>
    <xf numFmtId="164" fontId="9" fillId="5" borderId="36" xfId="0" applyNumberFormat="1" applyFont="1" applyFill="1" applyBorder="1" applyAlignment="1">
      <alignment horizontal="center" vertical="center"/>
    </xf>
    <xf numFmtId="164" fontId="9" fillId="5" borderId="32" xfId="0" applyNumberFormat="1" applyFont="1" applyFill="1" applyBorder="1" applyAlignment="1">
      <alignment horizontal="center" vertical="center"/>
    </xf>
    <xf numFmtId="164" fontId="9" fillId="5" borderId="57" xfId="0" applyNumberFormat="1" applyFont="1" applyFill="1" applyBorder="1" applyAlignment="1">
      <alignment horizontal="center" vertical="center"/>
    </xf>
    <xf numFmtId="164" fontId="11" fillId="5" borderId="5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9" fillId="5" borderId="3" xfId="0" quotePrefix="1" applyNumberFormat="1" applyFont="1" applyFill="1" applyBorder="1" applyAlignment="1">
      <alignment horizontal="center" vertical="center"/>
    </xf>
    <xf numFmtId="164" fontId="9" fillId="0" borderId="3" xfId="0" quotePrefix="1" applyNumberFormat="1" applyFont="1" applyBorder="1" applyAlignment="1">
      <alignment horizontal="center" vertical="center"/>
    </xf>
    <xf numFmtId="164" fontId="9" fillId="14" borderId="1" xfId="0" applyNumberFormat="1" applyFont="1" applyFill="1" applyBorder="1" applyAlignment="1">
      <alignment horizontal="center" vertical="center"/>
    </xf>
    <xf numFmtId="164" fontId="25" fillId="4" borderId="1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9" fillId="5" borderId="52" xfId="0" applyNumberFormat="1" applyFont="1" applyFill="1" applyBorder="1" applyAlignment="1">
      <alignment horizontal="center" vertical="center"/>
    </xf>
    <xf numFmtId="164" fontId="9" fillId="5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wrapText="1"/>
    </xf>
    <xf numFmtId="164" fontId="42" fillId="0" borderId="0" xfId="0" applyNumberFormat="1" applyFont="1" applyAlignment="1">
      <alignment horizontal="center" vertical="center"/>
    </xf>
    <xf numFmtId="164" fontId="9" fillId="2" borderId="5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/>
    <xf numFmtId="0" fontId="44" fillId="0" borderId="0" xfId="0" applyFont="1" applyAlignment="1">
      <alignment horizontal="center" wrapText="1"/>
    </xf>
    <xf numFmtId="1" fontId="44" fillId="0" borderId="0" xfId="0" applyNumberFormat="1" applyFont="1" applyAlignment="1">
      <alignment horizontal="center" wrapText="1"/>
    </xf>
    <xf numFmtId="2" fontId="44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1" fontId="44" fillId="0" borderId="0" xfId="0" applyNumberFormat="1" applyFont="1" applyAlignment="1">
      <alignment wrapText="1"/>
    </xf>
    <xf numFmtId="1" fontId="9" fillId="5" borderId="45" xfId="0" applyNumberFormat="1" applyFont="1" applyFill="1" applyBorder="1" applyAlignment="1">
      <alignment horizontal="center" vertical="center"/>
    </xf>
    <xf numFmtId="1" fontId="9" fillId="2" borderId="45" xfId="0" applyNumberFormat="1" applyFont="1" applyFill="1" applyBorder="1" applyAlignment="1">
      <alignment horizontal="center" vertical="center"/>
    </xf>
    <xf numFmtId="1" fontId="11" fillId="2" borderId="3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164" fontId="9" fillId="2" borderId="31" xfId="0" applyNumberFormat="1" applyFont="1" applyFill="1" applyBorder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4" fontId="9" fillId="2" borderId="33" xfId="0" applyNumberFormat="1" applyFont="1" applyFill="1" applyBorder="1" applyAlignment="1">
      <alignment horizontal="center" vertical="center"/>
    </xf>
    <xf numFmtId="164" fontId="9" fillId="16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15" fillId="2" borderId="0" xfId="0" applyNumberFormat="1" applyFont="1" applyFill="1" applyAlignment="1">
      <alignment horizontal="center" vertical="center"/>
    </xf>
    <xf numFmtId="164" fontId="9" fillId="5" borderId="37" xfId="0" applyNumberFormat="1" applyFont="1" applyFill="1" applyBorder="1" applyAlignment="1">
      <alignment horizontal="center" vertical="center"/>
    </xf>
    <xf numFmtId="0" fontId="5" fillId="0" borderId="76" xfId="0" applyFont="1" applyBorder="1"/>
    <xf numFmtId="1" fontId="11" fillId="4" borderId="32" xfId="0" applyNumberFormat="1" applyFont="1" applyFill="1" applyBorder="1" applyAlignment="1">
      <alignment horizontal="center" vertical="center"/>
    </xf>
    <xf numFmtId="1" fontId="11" fillId="5" borderId="22" xfId="0" applyNumberFormat="1" applyFont="1" applyFill="1" applyBorder="1" applyAlignment="1">
      <alignment horizontal="center" vertical="center"/>
    </xf>
    <xf numFmtId="1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1" fontId="21" fillId="4" borderId="39" xfId="0" applyNumberFormat="1" applyFont="1" applyFill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 wrapText="1"/>
    </xf>
    <xf numFmtId="1" fontId="11" fillId="4" borderId="46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2" borderId="47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1" fontId="11" fillId="4" borderId="37" xfId="0" applyNumberFormat="1" applyFont="1" applyFill="1" applyBorder="1" applyAlignment="1">
      <alignment horizontal="center" vertical="center" wrapText="1"/>
    </xf>
    <xf numFmtId="1" fontId="11" fillId="4" borderId="20" xfId="0" applyNumberFormat="1" applyFont="1" applyFill="1" applyBorder="1" applyAlignment="1">
      <alignment horizontal="center" vertical="center" wrapText="1"/>
    </xf>
    <xf numFmtId="1" fontId="11" fillId="4" borderId="18" xfId="0" applyNumberFormat="1" applyFont="1" applyFill="1" applyBorder="1" applyAlignment="1">
      <alignment horizontal="center" vertical="center" wrapText="1"/>
    </xf>
    <xf numFmtId="1" fontId="25" fillId="4" borderId="48" xfId="0" applyNumberFormat="1" applyFont="1" applyFill="1" applyBorder="1" applyAlignment="1">
      <alignment horizontal="center" vertical="center" wrapText="1"/>
    </xf>
    <xf numFmtId="1" fontId="25" fillId="4" borderId="49" xfId="0" applyNumberFormat="1" applyFont="1" applyFill="1" applyBorder="1" applyAlignment="1">
      <alignment horizontal="center" vertical="center" wrapText="1"/>
    </xf>
    <xf numFmtId="1" fontId="25" fillId="4" borderId="50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 wrapText="1"/>
    </xf>
    <xf numFmtId="164" fontId="9" fillId="20" borderId="13" xfId="0" applyNumberFormat="1" applyFont="1" applyFill="1" applyBorder="1" applyAlignment="1">
      <alignment horizontal="center" vertical="center"/>
    </xf>
    <xf numFmtId="164" fontId="9" fillId="19" borderId="13" xfId="0" applyNumberFormat="1" applyFont="1" applyFill="1" applyBorder="1" applyAlignment="1">
      <alignment horizontal="center" vertical="center"/>
    </xf>
    <xf numFmtId="164" fontId="11" fillId="23" borderId="13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164" fontId="9" fillId="19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9" fillId="5" borderId="78" xfId="0" applyNumberFormat="1" applyFont="1" applyFill="1" applyBorder="1" applyAlignment="1">
      <alignment horizontal="center" vertical="center"/>
    </xf>
    <xf numFmtId="1" fontId="9" fillId="2" borderId="78" xfId="0" applyNumberFormat="1" applyFont="1" applyFill="1" applyBorder="1" applyAlignment="1">
      <alignment horizontal="center" vertical="center"/>
    </xf>
    <xf numFmtId="1" fontId="9" fillId="0" borderId="78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5" borderId="66" xfId="0" applyNumberFormat="1" applyFont="1" applyFill="1" applyBorder="1" applyAlignment="1">
      <alignment horizontal="center" vertical="center"/>
    </xf>
    <xf numFmtId="1" fontId="9" fillId="5" borderId="44" xfId="0" applyNumberFormat="1" applyFont="1" applyFill="1" applyBorder="1" applyAlignment="1">
      <alignment horizontal="center" vertical="center"/>
    </xf>
    <xf numFmtId="1" fontId="9" fillId="5" borderId="63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 wrapText="1"/>
    </xf>
    <xf numFmtId="164" fontId="11" fillId="5" borderId="13" xfId="0" applyNumberFormat="1" applyFont="1" applyFill="1" applyBorder="1" applyAlignment="1">
      <alignment horizontal="center" vertical="center"/>
    </xf>
    <xf numFmtId="1" fontId="21" fillId="4" borderId="18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11" fillId="2" borderId="46" xfId="0" applyNumberFormat="1" applyFont="1" applyFill="1" applyBorder="1" applyAlignment="1">
      <alignment horizontal="center" vertical="center"/>
    </xf>
    <xf numFmtId="1" fontId="21" fillId="4" borderId="15" xfId="0" applyNumberFormat="1" applyFont="1" applyFill="1" applyBorder="1" applyAlignment="1">
      <alignment horizontal="center" vertical="center" wrapText="1"/>
    </xf>
    <xf numFmtId="164" fontId="9" fillId="5" borderId="46" xfId="0" applyNumberFormat="1" applyFont="1" applyFill="1" applyBorder="1" applyAlignment="1">
      <alignment horizontal="center" vertical="center"/>
    </xf>
    <xf numFmtId="0" fontId="47" fillId="0" borderId="2" xfId="1" applyFont="1" applyBorder="1" applyAlignment="1">
      <alignment horizontal="center" vertical="center"/>
    </xf>
    <xf numFmtId="0" fontId="48" fillId="0" borderId="52" xfId="1" applyFont="1" applyBorder="1" applyAlignment="1">
      <alignment horizontal="center" vertical="center"/>
    </xf>
    <xf numFmtId="0" fontId="47" fillId="0" borderId="37" xfId="1" applyFont="1" applyBorder="1" applyAlignment="1">
      <alignment horizontal="center" vertical="center"/>
    </xf>
    <xf numFmtId="0" fontId="47" fillId="0" borderId="34" xfId="1" applyFont="1" applyBorder="1" applyAlignment="1">
      <alignment horizontal="center" vertical="center"/>
    </xf>
    <xf numFmtId="0" fontId="47" fillId="27" borderId="2" xfId="1" applyFont="1" applyFill="1" applyBorder="1" applyAlignment="1">
      <alignment horizontal="center" vertical="center"/>
    </xf>
    <xf numFmtId="0" fontId="47" fillId="27" borderId="37" xfId="1" applyFont="1" applyFill="1" applyBorder="1" applyAlignment="1">
      <alignment horizontal="center" vertical="center"/>
    </xf>
    <xf numFmtId="0" fontId="47" fillId="0" borderId="32" xfId="1" applyFont="1" applyBorder="1" applyAlignment="1">
      <alignment horizontal="center" vertical="center"/>
    </xf>
    <xf numFmtId="0" fontId="47" fillId="27" borderId="34" xfId="1" applyFont="1" applyFill="1" applyBorder="1" applyAlignment="1">
      <alignment horizontal="center" vertical="center"/>
    </xf>
    <xf numFmtId="0" fontId="47" fillId="27" borderId="1" xfId="0" applyFont="1" applyFill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164" fontId="14" fillId="28" borderId="1" xfId="1" applyNumberFormat="1" applyFill="1" applyBorder="1" applyAlignment="1">
      <alignment horizontal="center"/>
    </xf>
    <xf numFmtId="164" fontId="14" fillId="28" borderId="20" xfId="1" applyNumberFormat="1" applyFill="1" applyBorder="1" applyAlignment="1">
      <alignment horizontal="center"/>
    </xf>
    <xf numFmtId="9" fontId="0" fillId="0" borderId="0" xfId="2" applyFont="1"/>
    <xf numFmtId="164" fontId="9" fillId="29" borderId="9" xfId="0" applyNumberFormat="1" applyFont="1" applyFill="1" applyBorder="1" applyAlignment="1">
      <alignment horizontal="center" vertical="center"/>
    </xf>
    <xf numFmtId="164" fontId="9" fillId="29" borderId="25" xfId="0" applyNumberFormat="1" applyFont="1" applyFill="1" applyBorder="1" applyAlignment="1">
      <alignment horizontal="center" vertical="center"/>
    </xf>
    <xf numFmtId="164" fontId="9" fillId="29" borderId="2" xfId="0" applyNumberFormat="1" applyFont="1" applyFill="1" applyBorder="1" applyAlignment="1">
      <alignment horizontal="center" vertical="center"/>
    </xf>
    <xf numFmtId="164" fontId="9" fillId="29" borderId="13" xfId="0" applyNumberFormat="1" applyFont="1" applyFill="1" applyBorder="1" applyAlignment="1">
      <alignment horizontal="center" vertical="center"/>
    </xf>
    <xf numFmtId="164" fontId="9" fillId="29" borderId="41" xfId="0" applyNumberFormat="1" applyFont="1" applyFill="1" applyBorder="1" applyAlignment="1">
      <alignment horizontal="center" vertical="center"/>
    </xf>
    <xf numFmtId="164" fontId="9" fillId="29" borderId="15" xfId="0" applyNumberFormat="1" applyFont="1" applyFill="1" applyBorder="1" applyAlignment="1">
      <alignment horizontal="center" vertical="center"/>
    </xf>
    <xf numFmtId="164" fontId="9" fillId="29" borderId="4" xfId="0" applyNumberFormat="1" applyFont="1" applyFill="1" applyBorder="1" applyAlignment="1">
      <alignment horizontal="center" vertical="center"/>
    </xf>
    <xf numFmtId="164" fontId="9" fillId="29" borderId="23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/>
    </xf>
    <xf numFmtId="164" fontId="39" fillId="22" borderId="3" xfId="0" applyNumberFormat="1" applyFont="1" applyFill="1" applyBorder="1" applyAlignment="1">
      <alignment horizontal="center" vertical="center"/>
    </xf>
    <xf numFmtId="164" fontId="39" fillId="22" borderId="6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64" fontId="9" fillId="14" borderId="10" xfId="0" applyNumberFormat="1" applyFont="1" applyFill="1" applyBorder="1" applyAlignment="1">
      <alignment horizontal="center" vertical="center"/>
    </xf>
    <xf numFmtId="164" fontId="9" fillId="14" borderId="3" xfId="0" applyNumberFormat="1" applyFont="1" applyFill="1" applyBorder="1" applyAlignment="1">
      <alignment horizontal="center" vertical="center"/>
    </xf>
    <xf numFmtId="164" fontId="9" fillId="7" borderId="3" xfId="0" quotePrefix="1" applyNumberFormat="1" applyFont="1" applyFill="1" applyBorder="1" applyAlignment="1">
      <alignment horizontal="center" vertical="center"/>
    </xf>
    <xf numFmtId="164" fontId="9" fillId="7" borderId="6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/>
    <xf numFmtId="165" fontId="0" fillId="0" borderId="0" xfId="0" applyNumberFormat="1"/>
    <xf numFmtId="165" fontId="34" fillId="0" borderId="0" xfId="0" applyNumberFormat="1" applyFont="1"/>
    <xf numFmtId="0" fontId="32" fillId="0" borderId="0" xfId="0" applyFont="1" applyAlignment="1">
      <alignment textRotation="90"/>
    </xf>
    <xf numFmtId="0" fontId="51" fillId="0" borderId="0" xfId="0" applyFont="1" applyAlignment="1">
      <alignment textRotation="90"/>
    </xf>
    <xf numFmtId="2" fontId="43" fillId="0" borderId="0" xfId="0" applyNumberFormat="1" applyFont="1" applyAlignment="1">
      <alignment horizontal="center" vertical="center"/>
    </xf>
    <xf numFmtId="2" fontId="43" fillId="0" borderId="0" xfId="0" applyNumberFormat="1" applyFont="1"/>
    <xf numFmtId="2" fontId="52" fillId="0" borderId="0" xfId="0" applyNumberFormat="1" applyFont="1"/>
    <xf numFmtId="0" fontId="52" fillId="0" borderId="0" xfId="0" applyFont="1"/>
    <xf numFmtId="1" fontId="53" fillId="2" borderId="24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64" fontId="9" fillId="0" borderId="4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9" fillId="5" borderId="75" xfId="0" applyNumberFormat="1" applyFont="1" applyFill="1" applyBorder="1" applyAlignment="1">
      <alignment horizontal="center" vertical="center"/>
    </xf>
    <xf numFmtId="1" fontId="28" fillId="23" borderId="1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11" fillId="16" borderId="13" xfId="0" applyNumberFormat="1" applyFont="1" applyFill="1" applyBorder="1" applyAlignment="1">
      <alignment horizontal="center" vertical="center"/>
    </xf>
    <xf numFmtId="164" fontId="9" fillId="16" borderId="13" xfId="0" applyNumberFormat="1" applyFont="1" applyFill="1" applyBorder="1" applyAlignment="1">
      <alignment horizontal="center" vertical="center"/>
    </xf>
    <xf numFmtId="164" fontId="9" fillId="16" borderId="1" xfId="0" applyNumberFormat="1" applyFont="1" applyFill="1" applyBorder="1" applyAlignment="1">
      <alignment horizontal="center" vertical="center"/>
    </xf>
    <xf numFmtId="1" fontId="9" fillId="16" borderId="1" xfId="0" applyNumberFormat="1" applyFont="1" applyFill="1" applyBorder="1" applyAlignment="1">
      <alignment horizontal="center" vertical="center"/>
    </xf>
    <xf numFmtId="1" fontId="9" fillId="16" borderId="5" xfId="0" applyNumberFormat="1" applyFont="1" applyFill="1" applyBorder="1" applyAlignment="1">
      <alignment horizontal="center" vertical="center"/>
    </xf>
    <xf numFmtId="1" fontId="9" fillId="16" borderId="6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64" fontId="9" fillId="5" borderId="23" xfId="0" applyNumberFormat="1" applyFont="1" applyFill="1" applyBorder="1" applyAlignment="1">
      <alignment horizontal="center" vertical="center"/>
    </xf>
    <xf numFmtId="164" fontId="9" fillId="14" borderId="5" xfId="0" applyNumberFormat="1" applyFont="1" applyFill="1" applyBorder="1" applyAlignment="1">
      <alignment horizontal="center" vertical="center"/>
    </xf>
    <xf numFmtId="1" fontId="21" fillId="0" borderId="37" xfId="0" applyNumberFormat="1" applyFont="1" applyBorder="1" applyAlignment="1">
      <alignment horizontal="center" vertical="center" wrapText="1"/>
    </xf>
    <xf numFmtId="164" fontId="39" fillId="0" borderId="22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2" xfId="0" applyNumberFormat="1" applyBorder="1"/>
    <xf numFmtId="164" fontId="9" fillId="5" borderId="66" xfId="0" applyNumberFormat="1" applyFont="1" applyFill="1" applyBorder="1" applyAlignment="1">
      <alignment horizontal="center" vertical="center"/>
    </xf>
    <xf numFmtId="164" fontId="9" fillId="5" borderId="59" xfId="0" applyNumberFormat="1" applyFont="1" applyFill="1" applyBorder="1" applyAlignment="1">
      <alignment horizontal="center" vertical="center"/>
    </xf>
    <xf numFmtId="1" fontId="20" fillId="4" borderId="21" xfId="0" applyNumberFormat="1" applyFont="1" applyFill="1" applyBorder="1" applyAlignment="1">
      <alignment horizontal="center" vertical="center" wrapText="1"/>
    </xf>
    <xf numFmtId="0" fontId="5" fillId="0" borderId="30" xfId="0" applyFont="1" applyBorder="1"/>
    <xf numFmtId="164" fontId="5" fillId="0" borderId="30" xfId="0" applyNumberFormat="1" applyFont="1" applyBorder="1"/>
    <xf numFmtId="164" fontId="9" fillId="0" borderId="30" xfId="0" applyNumberFormat="1" applyFont="1" applyBorder="1"/>
    <xf numFmtId="164" fontId="9" fillId="5" borderId="56" xfId="0" applyNumberFormat="1" applyFont="1" applyFill="1" applyBorder="1" applyAlignment="1">
      <alignment horizontal="center" vertical="center"/>
    </xf>
    <xf numFmtId="164" fontId="9" fillId="2" borderId="45" xfId="0" quotePrefix="1" applyNumberFormat="1" applyFont="1" applyFill="1" applyBorder="1" applyAlignment="1">
      <alignment horizontal="center" vertical="center"/>
    </xf>
    <xf numFmtId="164" fontId="9" fillId="5" borderId="45" xfId="0" quotePrefix="1" applyNumberFormat="1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34" fillId="0" borderId="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vertical="center"/>
    </xf>
    <xf numFmtId="164" fontId="11" fillId="5" borderId="23" xfId="0" applyNumberFormat="1" applyFont="1" applyFill="1" applyBorder="1" applyAlignment="1">
      <alignment horizontal="center" vertical="center"/>
    </xf>
    <xf numFmtId="1" fontId="11" fillId="4" borderId="54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0" fontId="8" fillId="12" borderId="47" xfId="0" applyFont="1" applyFill="1" applyBorder="1" applyAlignment="1">
      <alignment horizontal="center" vertical="center"/>
    </xf>
    <xf numFmtId="0" fontId="42" fillId="0" borderId="0" xfId="0" applyFont="1"/>
    <xf numFmtId="0" fontId="54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0" fillId="0" borderId="83" xfId="0" applyBorder="1" applyAlignment="1">
      <alignment wrapText="1"/>
    </xf>
    <xf numFmtId="0" fontId="42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8" fillId="0" borderId="25" xfId="0" applyFont="1" applyBorder="1" applyAlignment="1">
      <alignment horizontal="center" wrapText="1"/>
    </xf>
    <xf numFmtId="0" fontId="56" fillId="6" borderId="13" xfId="0" applyFont="1" applyFill="1" applyBorder="1" applyAlignment="1">
      <alignment horizontal="center" wrapText="1"/>
    </xf>
    <xf numFmtId="0" fontId="55" fillId="31" borderId="13" xfId="0" applyFont="1" applyFill="1" applyBorder="1" applyAlignment="1">
      <alignment horizontal="center" vertical="center" wrapText="1"/>
    </xf>
    <xf numFmtId="0" fontId="55" fillId="30" borderId="13" xfId="0" applyFont="1" applyFill="1" applyBorder="1" applyAlignment="1">
      <alignment horizontal="center" vertical="center" wrapText="1"/>
    </xf>
    <xf numFmtId="0" fontId="55" fillId="30" borderId="23" xfId="0" applyFont="1" applyFill="1" applyBorder="1" applyAlignment="1">
      <alignment horizontal="center" vertical="center" wrapText="1"/>
    </xf>
    <xf numFmtId="0" fontId="55" fillId="31" borderId="2" xfId="0" applyFont="1" applyFill="1" applyBorder="1" applyAlignment="1">
      <alignment horizontal="center" vertical="center" wrapText="1"/>
    </xf>
    <xf numFmtId="0" fontId="55" fillId="31" borderId="3" xfId="0" applyFont="1" applyFill="1" applyBorder="1" applyAlignment="1">
      <alignment horizontal="center" vertical="center" wrapText="1"/>
    </xf>
    <xf numFmtId="0" fontId="55" fillId="30" borderId="2" xfId="0" applyFont="1" applyFill="1" applyBorder="1" applyAlignment="1">
      <alignment horizontal="center" vertical="center" wrapText="1"/>
    </xf>
    <xf numFmtId="0" fontId="55" fillId="30" borderId="3" xfId="0" applyFont="1" applyFill="1" applyBorder="1" applyAlignment="1">
      <alignment horizontal="center" vertical="center" wrapText="1"/>
    </xf>
    <xf numFmtId="0" fontId="55" fillId="30" borderId="4" xfId="0" applyFont="1" applyFill="1" applyBorder="1" applyAlignment="1">
      <alignment horizontal="center" vertical="center" wrapText="1"/>
    </xf>
    <xf numFmtId="0" fontId="55" fillId="30" borderId="6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wrapText="1"/>
    </xf>
    <xf numFmtId="0" fontId="55" fillId="30" borderId="9" xfId="0" applyFont="1" applyFill="1" applyBorder="1" applyAlignment="1">
      <alignment horizontal="center" vertical="center" wrapText="1"/>
    </xf>
    <xf numFmtId="0" fontId="55" fillId="30" borderId="10" xfId="0" applyFont="1" applyFill="1" applyBorder="1" applyAlignment="1">
      <alignment horizontal="center" vertical="center" wrapText="1"/>
    </xf>
    <xf numFmtId="0" fontId="60" fillId="30" borderId="84" xfId="0" applyFont="1" applyFill="1" applyBorder="1" applyAlignment="1">
      <alignment horizontal="center" vertical="center" wrapText="1"/>
    </xf>
    <xf numFmtId="0" fontId="60" fillId="30" borderId="85" xfId="0" applyFont="1" applyFill="1" applyBorder="1" applyAlignment="1">
      <alignment horizontal="center" vertical="center" wrapText="1"/>
    </xf>
    <xf numFmtId="0" fontId="60" fillId="5" borderId="85" xfId="0" applyFont="1" applyFill="1" applyBorder="1" applyAlignment="1">
      <alignment horizontal="center" vertical="center" wrapText="1"/>
    </xf>
    <xf numFmtId="0" fontId="55" fillId="5" borderId="2" xfId="0" applyFont="1" applyFill="1" applyBorder="1" applyAlignment="1">
      <alignment horizontal="center" vertical="center" wrapText="1"/>
    </xf>
    <xf numFmtId="0" fontId="55" fillId="5" borderId="3" xfId="0" applyFont="1" applyFill="1" applyBorder="1" applyAlignment="1">
      <alignment horizontal="center" vertical="center" wrapText="1"/>
    </xf>
    <xf numFmtId="0" fontId="0" fillId="5" borderId="0" xfId="0" applyFill="1"/>
    <xf numFmtId="0" fontId="61" fillId="5" borderId="0" xfId="3" applyFill="1"/>
    <xf numFmtId="0" fontId="32" fillId="5" borderId="0" xfId="0" applyFont="1" applyFill="1" applyAlignment="1">
      <alignment vertical="center"/>
    </xf>
    <xf numFmtId="0" fontId="55" fillId="31" borderId="41" xfId="0" applyFont="1" applyFill="1" applyBorder="1" applyAlignment="1">
      <alignment horizontal="center" vertical="center" wrapText="1"/>
    </xf>
    <xf numFmtId="0" fontId="55" fillId="31" borderId="43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4" fillId="32" borderId="47" xfId="0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1" xfId="3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63" fillId="0" borderId="1" xfId="3" quotePrefix="1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164" fontId="9" fillId="0" borderId="44" xfId="0" applyNumberFormat="1" applyFont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164" fontId="9" fillId="5" borderId="44" xfId="0" applyNumberFormat="1" applyFont="1" applyFill="1" applyBorder="1" applyAlignment="1">
      <alignment horizontal="center" vertical="center"/>
    </xf>
    <xf numFmtId="164" fontId="9" fillId="5" borderId="51" xfId="0" applyNumberFormat="1" applyFont="1" applyFill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0" fillId="13" borderId="41" xfId="0" applyFont="1" applyFill="1" applyBorder="1" applyAlignment="1">
      <alignment horizontal="center" vertical="center" wrapText="1"/>
    </xf>
    <xf numFmtId="0" fontId="30" fillId="13" borderId="42" xfId="0" applyFont="1" applyFill="1" applyBorder="1" applyAlignment="1">
      <alignment horizontal="center" vertical="center"/>
    </xf>
    <xf numFmtId="164" fontId="9" fillId="5" borderId="75" xfId="0" applyNumberFormat="1" applyFont="1" applyFill="1" applyBorder="1" applyAlignment="1">
      <alignment horizontal="center" vertical="center"/>
    </xf>
    <xf numFmtId="1" fontId="9" fillId="6" borderId="33" xfId="0" quotePrefix="1" applyNumberFormat="1" applyFont="1" applyFill="1" applyBorder="1" applyAlignment="1">
      <alignment horizontal="center" vertical="center" textRotation="90"/>
    </xf>
    <xf numFmtId="1" fontId="9" fillId="6" borderId="20" xfId="0" applyNumberFormat="1" applyFont="1" applyFill="1" applyBorder="1" applyAlignment="1">
      <alignment horizontal="center" vertical="center" textRotation="90"/>
    </xf>
    <xf numFmtId="1" fontId="9" fillId="6" borderId="21" xfId="0" applyNumberFormat="1" applyFont="1" applyFill="1" applyBorder="1" applyAlignment="1">
      <alignment horizontal="center" vertical="center" textRotation="90"/>
    </xf>
    <xf numFmtId="164" fontId="9" fillId="17" borderId="33" xfId="0" applyNumberFormat="1" applyFont="1" applyFill="1" applyBorder="1" applyAlignment="1">
      <alignment horizontal="center" vertical="center"/>
    </xf>
    <xf numFmtId="164" fontId="9" fillId="17" borderId="35" xfId="0" applyNumberFormat="1" applyFont="1" applyFill="1" applyBorder="1" applyAlignment="1">
      <alignment horizontal="center" vertical="center"/>
    </xf>
    <xf numFmtId="164" fontId="9" fillId="17" borderId="20" xfId="0" applyNumberFormat="1" applyFont="1" applyFill="1" applyBorder="1" applyAlignment="1">
      <alignment horizontal="center" vertical="center"/>
    </xf>
    <xf numFmtId="1" fontId="9" fillId="17" borderId="31" xfId="0" applyNumberFormat="1" applyFont="1" applyFill="1" applyBorder="1" applyAlignment="1">
      <alignment horizontal="center" vertical="center"/>
    </xf>
    <xf numFmtId="1" fontId="9" fillId="17" borderId="39" xfId="0" applyNumberFormat="1" applyFont="1" applyFill="1" applyBorder="1" applyAlignment="1">
      <alignment horizontal="center" vertical="center"/>
    </xf>
    <xf numFmtId="1" fontId="9" fillId="17" borderId="36" xfId="0" applyNumberFormat="1" applyFont="1" applyFill="1" applyBorder="1" applyAlignment="1">
      <alignment horizontal="center" vertical="center"/>
    </xf>
    <xf numFmtId="0" fontId="8" fillId="13" borderId="41" xfId="0" applyFont="1" applyFill="1" applyBorder="1" applyAlignment="1">
      <alignment horizontal="center" vertical="center"/>
    </xf>
    <xf numFmtId="0" fontId="8" fillId="13" borderId="42" xfId="0" applyFont="1" applyFill="1" applyBorder="1" applyAlignment="1">
      <alignment horizontal="center" vertical="center"/>
    </xf>
    <xf numFmtId="0" fontId="8" fillId="13" borderId="43" xfId="0" applyFont="1" applyFill="1" applyBorder="1" applyAlignment="1">
      <alignment horizontal="center" vertical="center"/>
    </xf>
    <xf numFmtId="164" fontId="9" fillId="17" borderId="21" xfId="0" applyNumberFormat="1" applyFont="1" applyFill="1" applyBorder="1" applyAlignment="1">
      <alignment horizontal="center" vertical="center"/>
    </xf>
    <xf numFmtId="1" fontId="9" fillId="17" borderId="40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0" fillId="13" borderId="42" xfId="0" applyFont="1" applyFill="1" applyBorder="1" applyAlignment="1">
      <alignment horizontal="center" vertical="center" wrapText="1"/>
    </xf>
    <xf numFmtId="0" fontId="30" fillId="13" borderId="43" xfId="0" applyFont="1" applyFill="1" applyBorder="1" applyAlignment="1">
      <alignment horizontal="center" vertical="center" wrapText="1"/>
    </xf>
    <xf numFmtId="0" fontId="10" fillId="13" borderId="41" xfId="0" applyFont="1" applyFill="1" applyBorder="1" applyAlignment="1">
      <alignment horizontal="center" vertical="center" wrapText="1"/>
    </xf>
    <xf numFmtId="0" fontId="10" fillId="13" borderId="42" xfId="0" applyFont="1" applyFill="1" applyBorder="1" applyAlignment="1">
      <alignment horizontal="center" vertical="center" wrapText="1"/>
    </xf>
    <xf numFmtId="0" fontId="10" fillId="13" borderId="49" xfId="0" applyFont="1" applyFill="1" applyBorder="1" applyAlignment="1">
      <alignment horizontal="center" vertical="center" wrapText="1"/>
    </xf>
    <xf numFmtId="0" fontId="10" fillId="13" borderId="50" xfId="0" applyFont="1" applyFill="1" applyBorder="1" applyAlignment="1">
      <alignment horizontal="center" vertical="center" wrapText="1"/>
    </xf>
    <xf numFmtId="164" fontId="9" fillId="0" borderId="60" xfId="0" applyNumberFormat="1" applyFont="1" applyBorder="1" applyAlignment="1">
      <alignment horizontal="center" vertical="center"/>
    </xf>
    <xf numFmtId="164" fontId="9" fillId="0" borderId="61" xfId="0" applyNumberFormat="1" applyFont="1" applyBorder="1" applyAlignment="1">
      <alignment horizontal="center" vertical="center"/>
    </xf>
    <xf numFmtId="164" fontId="9" fillId="0" borderId="62" xfId="0" applyNumberFormat="1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164" fontId="9" fillId="0" borderId="58" xfId="0" applyNumberFormat="1" applyFont="1" applyBorder="1" applyAlignment="1">
      <alignment horizontal="center" vertical="center"/>
    </xf>
    <xf numFmtId="164" fontId="9" fillId="0" borderId="59" xfId="0" applyNumberFormat="1" applyFont="1" applyBorder="1" applyAlignment="1">
      <alignment horizontal="center" vertical="center"/>
    </xf>
    <xf numFmtId="164" fontId="11" fillId="0" borderId="63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164" fontId="9" fillId="17" borderId="32" xfId="0" applyNumberFormat="1" applyFont="1" applyFill="1" applyBorder="1" applyAlignment="1">
      <alignment horizontal="center" vertical="center"/>
    </xf>
    <xf numFmtId="164" fontId="9" fillId="17" borderId="37" xfId="0" applyNumberFormat="1" applyFont="1" applyFill="1" applyBorder="1" applyAlignment="1">
      <alignment horizontal="center" vertical="center"/>
    </xf>
    <xf numFmtId="164" fontId="9" fillId="17" borderId="38" xfId="0" applyNumberFormat="1" applyFont="1" applyFill="1" applyBorder="1" applyAlignment="1">
      <alignment horizontal="center" vertical="center"/>
    </xf>
    <xf numFmtId="0" fontId="8" fillId="13" borderId="41" xfId="0" applyFont="1" applyFill="1" applyBorder="1" applyAlignment="1">
      <alignment horizontal="center" vertical="center" wrapText="1"/>
    </xf>
    <xf numFmtId="0" fontId="8" fillId="13" borderId="4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64" fontId="9" fillId="2" borderId="55" xfId="0" applyNumberFormat="1" applyFont="1" applyFill="1" applyBorder="1" applyAlignment="1">
      <alignment horizontal="center" vertical="center"/>
    </xf>
    <xf numFmtId="164" fontId="9" fillId="2" borderId="24" xfId="0" applyNumberFormat="1" applyFont="1" applyFill="1" applyBorder="1" applyAlignment="1">
      <alignment horizontal="center" vertical="center"/>
    </xf>
    <xf numFmtId="164" fontId="9" fillId="2" borderId="56" xfId="0" applyNumberFormat="1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/>
    </xf>
    <xf numFmtId="164" fontId="9" fillId="5" borderId="39" xfId="0" applyNumberFormat="1" applyFont="1" applyFill="1" applyBorder="1" applyAlignment="1">
      <alignment horizontal="center" vertical="center"/>
    </xf>
    <xf numFmtId="164" fontId="9" fillId="5" borderId="36" xfId="0" applyNumberFormat="1" applyFont="1" applyFill="1" applyBorder="1" applyAlignment="1">
      <alignment horizontal="center" vertical="center"/>
    </xf>
    <xf numFmtId="164" fontId="9" fillId="2" borderId="31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164" fontId="9" fillId="2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1" fontId="9" fillId="15" borderId="63" xfId="0" applyNumberFormat="1" applyFont="1" applyFill="1" applyBorder="1" applyAlignment="1">
      <alignment horizontal="center" vertical="center"/>
    </xf>
    <xf numFmtId="1" fontId="9" fillId="15" borderId="65" xfId="0" applyNumberFormat="1" applyFont="1" applyFill="1" applyBorder="1" applyAlignment="1">
      <alignment horizontal="center" vertical="center"/>
    </xf>
    <xf numFmtId="1" fontId="9" fillId="15" borderId="55" xfId="0" applyNumberFormat="1" applyFont="1" applyFill="1" applyBorder="1" applyAlignment="1">
      <alignment horizontal="center" vertical="center"/>
    </xf>
    <xf numFmtId="1" fontId="9" fillId="15" borderId="22" xfId="0" applyNumberFormat="1" applyFont="1" applyFill="1" applyBorder="1" applyAlignment="1">
      <alignment horizontal="center" vertical="center"/>
    </xf>
    <xf numFmtId="1" fontId="9" fillId="15" borderId="0" xfId="0" applyNumberFormat="1" applyFont="1" applyFill="1" applyAlignment="1">
      <alignment horizontal="center" vertical="center"/>
    </xf>
    <xf numFmtId="1" fontId="9" fillId="15" borderId="24" xfId="0" applyNumberFormat="1" applyFont="1" applyFill="1" applyBorder="1" applyAlignment="1">
      <alignment horizontal="center" vertical="center"/>
    </xf>
    <xf numFmtId="1" fontId="9" fillId="15" borderId="28" xfId="0" applyNumberFormat="1" applyFont="1" applyFill="1" applyBorder="1" applyAlignment="1">
      <alignment horizontal="center" vertical="center"/>
    </xf>
    <xf numFmtId="1" fontId="9" fillId="15" borderId="17" xfId="0" applyNumberFormat="1" applyFont="1" applyFill="1" applyBorder="1" applyAlignment="1">
      <alignment horizontal="center" vertical="center"/>
    </xf>
    <xf numFmtId="1" fontId="9" fillId="15" borderId="29" xfId="0" applyNumberFormat="1" applyFont="1" applyFill="1" applyBorder="1" applyAlignment="1">
      <alignment horizontal="center" vertical="center"/>
    </xf>
    <xf numFmtId="1" fontId="9" fillId="15" borderId="44" xfId="0" applyNumberFormat="1" applyFont="1" applyFill="1" applyBorder="1" applyAlignment="1">
      <alignment horizontal="center" vertical="center"/>
    </xf>
    <xf numFmtId="1" fontId="9" fillId="15" borderId="64" xfId="0" applyNumberFormat="1" applyFont="1" applyFill="1" applyBorder="1" applyAlignment="1">
      <alignment horizontal="center" vertical="center"/>
    </xf>
    <xf numFmtId="1" fontId="9" fillId="15" borderId="45" xfId="0" applyNumberFormat="1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1" fontId="27" fillId="5" borderId="26" xfId="0" applyNumberFormat="1" applyFont="1" applyFill="1" applyBorder="1" applyAlignment="1">
      <alignment horizontal="center" vertical="center" wrapText="1"/>
    </xf>
    <xf numFmtId="1" fontId="27" fillId="5" borderId="14" xfId="0" applyNumberFormat="1" applyFont="1" applyFill="1" applyBorder="1" applyAlignment="1">
      <alignment horizontal="center" vertical="center" wrapText="1"/>
    </xf>
    <xf numFmtId="1" fontId="27" fillId="5" borderId="27" xfId="0" applyNumberFormat="1" applyFont="1" applyFill="1" applyBorder="1" applyAlignment="1">
      <alignment horizontal="center" vertical="center" wrapText="1"/>
    </xf>
    <xf numFmtId="1" fontId="27" fillId="5" borderId="22" xfId="0" applyNumberFormat="1" applyFont="1" applyFill="1" applyBorder="1" applyAlignment="1">
      <alignment horizontal="center" vertical="center" wrapText="1"/>
    </xf>
    <xf numFmtId="1" fontId="27" fillId="5" borderId="0" xfId="0" applyNumberFormat="1" applyFont="1" applyFill="1" applyAlignment="1">
      <alignment horizontal="center" vertical="center" wrapText="1"/>
    </xf>
    <xf numFmtId="1" fontId="27" fillId="5" borderId="24" xfId="0" applyNumberFormat="1" applyFont="1" applyFill="1" applyBorder="1" applyAlignment="1">
      <alignment horizontal="center" vertical="center" wrapText="1"/>
    </xf>
    <xf numFmtId="1" fontId="27" fillId="5" borderId="28" xfId="0" applyNumberFormat="1" applyFont="1" applyFill="1" applyBorder="1" applyAlignment="1">
      <alignment horizontal="center" vertical="center" wrapText="1"/>
    </xf>
    <xf numFmtId="1" fontId="27" fillId="5" borderId="17" xfId="0" applyNumberFormat="1" applyFont="1" applyFill="1" applyBorder="1" applyAlignment="1">
      <alignment horizontal="center" vertical="center" wrapText="1"/>
    </xf>
    <xf numFmtId="1" fontId="27" fillId="5" borderId="29" xfId="0" applyNumberFormat="1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9" fillId="15" borderId="66" xfId="0" applyNumberFormat="1" applyFont="1" applyFill="1" applyBorder="1" applyAlignment="1">
      <alignment horizontal="center" vertical="center"/>
    </xf>
    <xf numFmtId="1" fontId="9" fillId="15" borderId="67" xfId="0" applyNumberFormat="1" applyFont="1" applyFill="1" applyBorder="1" applyAlignment="1">
      <alignment horizontal="center" vertical="center"/>
    </xf>
    <xf numFmtId="1" fontId="9" fillId="15" borderId="5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8" fillId="13" borderId="26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0" fontId="30" fillId="7" borderId="42" xfId="0" applyFont="1" applyFill="1" applyBorder="1" applyAlignment="1">
      <alignment horizontal="center" vertical="center"/>
    </xf>
    <xf numFmtId="0" fontId="30" fillId="7" borderId="43" xfId="0" applyFont="1" applyFill="1" applyBorder="1" applyAlignment="1">
      <alignment horizontal="center" vertical="center"/>
    </xf>
    <xf numFmtId="164" fontId="9" fillId="2" borderId="40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164" fontId="9" fillId="2" borderId="37" xfId="0" applyNumberFormat="1" applyFont="1" applyFill="1" applyBorder="1" applyAlignment="1">
      <alignment horizontal="center" vertical="center"/>
    </xf>
    <xf numFmtId="164" fontId="9" fillId="2" borderId="38" xfId="0" applyNumberFormat="1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center" vertical="center" textRotation="90"/>
    </xf>
    <xf numFmtId="164" fontId="9" fillId="6" borderId="20" xfId="0" applyNumberFormat="1" applyFont="1" applyFill="1" applyBorder="1" applyAlignment="1">
      <alignment horizontal="center" vertical="center" textRotation="90"/>
    </xf>
    <xf numFmtId="164" fontId="9" fillId="6" borderId="21" xfId="0" applyNumberFormat="1" applyFont="1" applyFill="1" applyBorder="1" applyAlignment="1">
      <alignment horizontal="center" vertical="center" textRotation="90"/>
    </xf>
    <xf numFmtId="0" fontId="32" fillId="0" borderId="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50" fillId="11" borderId="41" xfId="0" applyFont="1" applyFill="1" applyBorder="1" applyAlignment="1">
      <alignment horizontal="center" vertical="center" wrapText="1"/>
    </xf>
    <xf numFmtId="0" fontId="50" fillId="11" borderId="42" xfId="0" applyFont="1" applyFill="1" applyBorder="1" applyAlignment="1">
      <alignment horizontal="center" vertical="center" wrapText="1"/>
    </xf>
    <xf numFmtId="1" fontId="9" fillId="6" borderId="14" xfId="0" quotePrefix="1" applyNumberFormat="1" applyFont="1" applyFill="1" applyBorder="1" applyAlignment="1">
      <alignment horizontal="center" vertical="center" textRotation="90"/>
    </xf>
    <xf numFmtId="1" fontId="9" fillId="6" borderId="0" xfId="0" quotePrefix="1" applyNumberFormat="1" applyFont="1" applyFill="1" applyAlignment="1">
      <alignment horizontal="center" vertical="center" textRotation="90"/>
    </xf>
    <xf numFmtId="1" fontId="9" fillId="6" borderId="17" xfId="0" quotePrefix="1" applyNumberFormat="1" applyFont="1" applyFill="1" applyBorder="1" applyAlignment="1">
      <alignment horizontal="center" vertical="center" textRotation="90"/>
    </xf>
    <xf numFmtId="0" fontId="10" fillId="11" borderId="41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43" xfId="0" applyFont="1" applyFill="1" applyBorder="1" applyAlignment="1">
      <alignment horizontal="center" vertical="center" wrapText="1"/>
    </xf>
    <xf numFmtId="164" fontId="9" fillId="17" borderId="31" xfId="0" applyNumberFormat="1" applyFont="1" applyFill="1" applyBorder="1" applyAlignment="1">
      <alignment horizontal="center" vertical="center"/>
    </xf>
    <xf numFmtId="164" fontId="9" fillId="17" borderId="39" xfId="0" applyNumberFormat="1" applyFont="1" applyFill="1" applyBorder="1" applyAlignment="1">
      <alignment horizontal="center" vertical="center"/>
    </xf>
    <xf numFmtId="164" fontId="9" fillId="17" borderId="18" xfId="0" applyNumberFormat="1" applyFont="1" applyFill="1" applyBorder="1" applyAlignment="1">
      <alignment horizontal="center" vertical="center"/>
    </xf>
    <xf numFmtId="164" fontId="9" fillId="17" borderId="16" xfId="0" applyNumberFormat="1" applyFont="1" applyFill="1" applyBorder="1" applyAlignment="1">
      <alignment horizontal="center" vertical="center"/>
    </xf>
    <xf numFmtId="1" fontId="9" fillId="2" borderId="52" xfId="0" applyNumberFormat="1" applyFont="1" applyFill="1" applyBorder="1" applyAlignment="1">
      <alignment horizontal="center" vertical="center"/>
    </xf>
    <xf numFmtId="1" fontId="9" fillId="2" borderId="45" xfId="0" applyNumberFormat="1" applyFont="1" applyFill="1" applyBorder="1" applyAlignment="1">
      <alignment horizontal="center" vertical="center"/>
    </xf>
    <xf numFmtId="1" fontId="9" fillId="5" borderId="52" xfId="0" applyNumberFormat="1" applyFont="1" applyFill="1" applyBorder="1" applyAlignment="1">
      <alignment horizontal="center" vertical="center"/>
    </xf>
    <xf numFmtId="1" fontId="9" fillId="5" borderId="45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37" xfId="0" applyNumberFormat="1" applyFont="1" applyFill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164" fontId="9" fillId="17" borderId="36" xfId="0" applyNumberFormat="1" applyFont="1" applyFill="1" applyBorder="1" applyAlignment="1">
      <alignment horizontal="center" vertical="center"/>
    </xf>
    <xf numFmtId="1" fontId="11" fillId="2" borderId="32" xfId="0" applyNumberFormat="1" applyFont="1" applyFill="1" applyBorder="1" applyAlignment="1">
      <alignment horizontal="center" vertical="center"/>
    </xf>
    <xf numFmtId="1" fontId="11" fillId="2" borderId="37" xfId="0" applyNumberFormat="1" applyFont="1" applyFill="1" applyBorder="1" applyAlignment="1">
      <alignment horizontal="center" vertical="center"/>
    </xf>
    <xf numFmtId="1" fontId="11" fillId="2" borderId="38" xfId="0" applyNumberFormat="1" applyFont="1" applyFill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9" fillId="0" borderId="4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11" fillId="2" borderId="48" xfId="0" applyNumberFormat="1" applyFont="1" applyFill="1" applyBorder="1" applyAlignment="1">
      <alignment horizontal="center" vertical="center"/>
    </xf>
    <xf numFmtId="1" fontId="9" fillId="2" borderId="71" xfId="0" applyNumberFormat="1" applyFont="1" applyFill="1" applyBorder="1" applyAlignment="1">
      <alignment horizontal="center" vertical="center"/>
    </xf>
    <xf numFmtId="1" fontId="9" fillId="2" borderId="77" xfId="0" applyNumberFormat="1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center" vertical="center" wrapText="1"/>
    </xf>
    <xf numFmtId="0" fontId="8" fillId="11" borderId="42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28" fillId="0" borderId="52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left" vertical="center" wrapText="1"/>
    </xf>
    <xf numFmtId="164" fontId="9" fillId="12" borderId="52" xfId="0" applyNumberFormat="1" applyFont="1" applyFill="1" applyBorder="1" applyAlignment="1">
      <alignment horizontal="center" vertical="center"/>
    </xf>
    <xf numFmtId="164" fontId="9" fillId="12" borderId="45" xfId="0" applyNumberFormat="1" applyFont="1" applyFill="1" applyBorder="1" applyAlignment="1">
      <alignment horizontal="center" vertical="center"/>
    </xf>
    <xf numFmtId="1" fontId="9" fillId="4" borderId="70" xfId="0" applyNumberFormat="1" applyFont="1" applyFill="1" applyBorder="1" applyAlignment="1">
      <alignment horizontal="center" vertical="center" wrapText="1"/>
    </xf>
    <xf numFmtId="1" fontId="9" fillId="4" borderId="72" xfId="0" applyNumberFormat="1" applyFont="1" applyFill="1" applyBorder="1" applyAlignment="1">
      <alignment horizontal="center" vertical="center" wrapText="1"/>
    </xf>
    <xf numFmtId="164" fontId="9" fillId="2" borderId="52" xfId="0" applyNumberFormat="1" applyFont="1" applyFill="1" applyBorder="1" applyAlignment="1">
      <alignment horizontal="center" vertical="center"/>
    </xf>
    <xf numFmtId="164" fontId="9" fillId="2" borderId="45" xfId="0" applyNumberFormat="1" applyFont="1" applyFill="1" applyBorder="1" applyAlignment="1">
      <alignment horizontal="center" vertical="center"/>
    </xf>
    <xf numFmtId="1" fontId="9" fillId="17" borderId="33" xfId="0" applyNumberFormat="1" applyFont="1" applyFill="1" applyBorder="1" applyAlignment="1">
      <alignment horizontal="center" vertical="center"/>
    </xf>
    <xf numFmtId="1" fontId="9" fillId="17" borderId="20" xfId="0" applyNumberFormat="1" applyFont="1" applyFill="1" applyBorder="1" applyAlignment="1">
      <alignment horizontal="center" vertical="center"/>
    </xf>
    <xf numFmtId="1" fontId="9" fillId="17" borderId="21" xfId="0" applyNumberFormat="1" applyFont="1" applyFill="1" applyBorder="1" applyAlignment="1">
      <alignment horizontal="center" vertical="center"/>
    </xf>
    <xf numFmtId="1" fontId="9" fillId="17" borderId="35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1" fontId="9" fillId="2" borderId="20" xfId="0" applyNumberFormat="1" applyFont="1" applyFill="1" applyBorder="1" applyAlignment="1">
      <alignment horizontal="center" vertical="center"/>
    </xf>
    <xf numFmtId="1" fontId="9" fillId="2" borderId="2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9" fillId="17" borderId="32" xfId="0" applyNumberFormat="1" applyFont="1" applyFill="1" applyBorder="1" applyAlignment="1">
      <alignment horizontal="center" vertical="center"/>
    </xf>
    <xf numFmtId="1" fontId="9" fillId="17" borderId="37" xfId="0" applyNumberFormat="1" applyFont="1" applyFill="1" applyBorder="1" applyAlignment="1">
      <alignment horizontal="center" vertical="center"/>
    </xf>
    <xf numFmtId="1" fontId="9" fillId="17" borderId="38" xfId="0" applyNumberFormat="1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/>
    </xf>
    <xf numFmtId="1" fontId="9" fillId="2" borderId="39" xfId="0" applyNumberFormat="1" applyFont="1" applyFill="1" applyBorder="1" applyAlignment="1">
      <alignment horizontal="center" vertical="center"/>
    </xf>
    <xf numFmtId="1" fontId="9" fillId="2" borderId="40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1" fontId="9" fillId="5" borderId="31" xfId="0" applyNumberFormat="1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>
      <alignment horizontal="center" vertical="center"/>
    </xf>
    <xf numFmtId="1" fontId="9" fillId="5" borderId="36" xfId="0" applyNumberFormat="1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8" fillId="15" borderId="7" xfId="0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center" vertical="center" wrapText="1"/>
    </xf>
    <xf numFmtId="0" fontId="28" fillId="15" borderId="8" xfId="0" applyFont="1" applyFill="1" applyBorder="1" applyAlignment="1">
      <alignment horizontal="center" vertical="center" wrapText="1"/>
    </xf>
    <xf numFmtId="1" fontId="9" fillId="6" borderId="33" xfId="0" applyNumberFormat="1" applyFont="1" applyFill="1" applyBorder="1" applyAlignment="1">
      <alignment horizontal="center" vertical="center"/>
    </xf>
    <xf numFmtId="1" fontId="9" fillId="6" borderId="20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0" fontId="31" fillId="7" borderId="7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7" fillId="18" borderId="41" xfId="0" applyFont="1" applyFill="1" applyBorder="1" applyAlignment="1">
      <alignment horizontal="center" vertical="center"/>
    </xf>
    <xf numFmtId="0" fontId="7" fillId="18" borderId="42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2" fillId="18" borderId="7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22" fillId="18" borderId="8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/>
    </xf>
    <xf numFmtId="0" fontId="28" fillId="0" borderId="79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28" fillId="0" borderId="75" xfId="0" applyFont="1" applyBorder="1" applyAlignment="1">
      <alignment horizontal="left" vertical="center" wrapText="1"/>
    </xf>
    <xf numFmtId="1" fontId="9" fillId="16" borderId="52" xfId="0" applyNumberFormat="1" applyFont="1" applyFill="1" applyBorder="1" applyAlignment="1">
      <alignment horizontal="center" vertical="center"/>
    </xf>
    <xf numFmtId="1" fontId="9" fillId="16" borderId="45" xfId="0" applyNumberFormat="1" applyFont="1" applyFill="1" applyBorder="1" applyAlignment="1">
      <alignment horizontal="center" vertical="center"/>
    </xf>
    <xf numFmtId="1" fontId="9" fillId="16" borderId="71" xfId="0" applyNumberFormat="1" applyFont="1" applyFill="1" applyBorder="1" applyAlignment="1">
      <alignment horizontal="center" vertical="center"/>
    </xf>
    <xf numFmtId="1" fontId="9" fillId="16" borderId="77" xfId="0" applyNumberFormat="1" applyFont="1" applyFill="1" applyBorder="1" applyAlignment="1">
      <alignment horizontal="center" vertical="center"/>
    </xf>
    <xf numFmtId="1" fontId="9" fillId="5" borderId="51" xfId="0" applyNumberFormat="1" applyFont="1" applyFill="1" applyBorder="1" applyAlignment="1">
      <alignment horizontal="center" vertical="center"/>
    </xf>
    <xf numFmtId="164" fontId="9" fillId="5" borderId="52" xfId="0" applyNumberFormat="1" applyFont="1" applyFill="1" applyBorder="1" applyAlignment="1">
      <alignment horizontal="center" vertical="center"/>
    </xf>
    <xf numFmtId="164" fontId="9" fillId="5" borderId="45" xfId="0" applyNumberFormat="1" applyFont="1" applyFill="1" applyBorder="1" applyAlignment="1">
      <alignment horizontal="center" vertical="center"/>
    </xf>
    <xf numFmtId="1" fontId="9" fillId="6" borderId="49" xfId="0" quotePrefix="1" applyNumberFormat="1" applyFont="1" applyFill="1" applyBorder="1" applyAlignment="1">
      <alignment horizontal="center" vertical="center" textRotation="90"/>
    </xf>
    <xf numFmtId="1" fontId="9" fillId="6" borderId="20" xfId="0" quotePrefix="1" applyNumberFormat="1" applyFont="1" applyFill="1" applyBorder="1" applyAlignment="1">
      <alignment horizontal="center" vertical="center" textRotation="90"/>
    </xf>
    <xf numFmtId="1" fontId="9" fillId="6" borderId="21" xfId="0" quotePrefix="1" applyNumberFormat="1" applyFont="1" applyFill="1" applyBorder="1" applyAlignment="1">
      <alignment horizontal="center" vertical="center" textRotation="90"/>
    </xf>
    <xf numFmtId="164" fontId="9" fillId="17" borderId="7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9" fillId="5" borderId="7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32" fillId="0" borderId="51" xfId="0" applyFont="1" applyBorder="1" applyAlignment="1">
      <alignment horizontal="left"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19" fillId="0" borderId="24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1" fontId="11" fillId="0" borderId="54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73" xfId="0" applyNumberFormat="1" applyFont="1" applyBorder="1" applyAlignment="1">
      <alignment horizontal="center" vertical="center"/>
    </xf>
    <xf numFmtId="1" fontId="9" fillId="0" borderId="54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73" xfId="0" applyNumberFormat="1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73" xfId="0" applyNumberFormat="1" applyFont="1" applyBorder="1" applyAlignment="1">
      <alignment horizontal="center" vertical="center"/>
    </xf>
    <xf numFmtId="164" fontId="9" fillId="0" borderId="54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vertical="center"/>
    </xf>
    <xf numFmtId="1" fontId="19" fillId="0" borderId="64" xfId="0" applyNumberFormat="1" applyFont="1" applyBorder="1" applyAlignment="1">
      <alignment vertical="center"/>
    </xf>
    <xf numFmtId="1" fontId="19" fillId="0" borderId="45" xfId="0" applyNumberFormat="1" applyFont="1" applyBorder="1" applyAlignment="1">
      <alignment vertical="center"/>
    </xf>
    <xf numFmtId="1" fontId="19" fillId="0" borderId="82" xfId="0" applyNumberFormat="1" applyFont="1" applyBorder="1" applyAlignment="1">
      <alignment vertical="center"/>
    </xf>
    <xf numFmtId="1" fontId="19" fillId="0" borderId="81" xfId="0" applyNumberFormat="1" applyFont="1" applyBorder="1" applyAlignment="1">
      <alignment vertical="center"/>
    </xf>
    <xf numFmtId="1" fontId="19" fillId="0" borderId="77" xfId="0" applyNumberFormat="1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1" fontId="11" fillId="4" borderId="44" xfId="0" applyNumberFormat="1" applyFont="1" applyFill="1" applyBorder="1" applyAlignment="1">
      <alignment horizontal="center" vertical="center" wrapText="1"/>
    </xf>
    <xf numFmtId="1" fontId="11" fillId="4" borderId="64" xfId="0" applyNumberFormat="1" applyFont="1" applyFill="1" applyBorder="1" applyAlignment="1">
      <alignment horizontal="center" vertical="center" wrapText="1"/>
    </xf>
    <xf numFmtId="1" fontId="11" fillId="4" borderId="45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6" fillId="6" borderId="2" xfId="0" applyFont="1" applyFill="1" applyBorder="1" applyAlignment="1">
      <alignment horizontal="center" wrapText="1"/>
    </xf>
    <xf numFmtId="0" fontId="56" fillId="6" borderId="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54" fillId="0" borderId="0" xfId="0" applyFont="1" applyAlignment="1">
      <alignment horizontal="center" vertical="center" wrapText="1"/>
    </xf>
    <xf numFmtId="0" fontId="64" fillId="0" borderId="7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8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54" fillId="32" borderId="22" xfId="0" applyFont="1" applyFill="1" applyBorder="1" applyAlignment="1">
      <alignment horizontal="center" vertical="center" wrapText="1"/>
    </xf>
    <xf numFmtId="0" fontId="54" fillId="32" borderId="24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37" fillId="13" borderId="7" xfId="0" applyFont="1" applyFill="1" applyBorder="1" applyAlignment="1">
      <alignment horizontal="center" vertical="top" wrapText="1"/>
    </xf>
    <xf numFmtId="0" fontId="37" fillId="13" borderId="8" xfId="0" applyFont="1" applyFill="1" applyBorder="1" applyAlignment="1">
      <alignment horizontal="center" vertical="top" wrapText="1"/>
    </xf>
    <xf numFmtId="0" fontId="37" fillId="13" borderId="7" xfId="0" applyFont="1" applyFill="1" applyBorder="1" applyAlignment="1">
      <alignment horizontal="center" wrapText="1"/>
    </xf>
    <xf numFmtId="0" fontId="37" fillId="13" borderId="8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1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37" fillId="13" borderId="7" xfId="0" applyFont="1" applyFill="1" applyBorder="1" applyAlignment="1">
      <alignment horizontal="center" vertical="center" wrapText="1"/>
    </xf>
    <xf numFmtId="0" fontId="37" fillId="13" borderId="8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  <xf numFmtId="0" fontId="26" fillId="13" borderId="7" xfId="0" applyFont="1" applyFill="1" applyBorder="1" applyAlignment="1">
      <alignment horizontal="center" vertical="center" wrapText="1"/>
    </xf>
    <xf numFmtId="0" fontId="26" fillId="13" borderId="74" xfId="0" applyFont="1" applyFill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1" fontId="11" fillId="25" borderId="48" xfId="0" applyNumberFormat="1" applyFont="1" applyFill="1" applyBorder="1" applyAlignment="1">
      <alignment horizontal="center" vertical="center"/>
    </xf>
    <xf numFmtId="1" fontId="11" fillId="25" borderId="37" xfId="0" applyNumberFormat="1" applyFont="1" applyFill="1" applyBorder="1" applyAlignment="1">
      <alignment horizontal="center" vertical="center"/>
    </xf>
    <xf numFmtId="1" fontId="11" fillId="25" borderId="34" xfId="0" applyNumberFormat="1" applyFont="1" applyFill="1" applyBorder="1" applyAlignment="1">
      <alignment horizontal="center" vertical="center"/>
    </xf>
    <xf numFmtId="1" fontId="9" fillId="26" borderId="50" xfId="0" applyNumberFormat="1" applyFont="1" applyFill="1" applyBorder="1" applyAlignment="1">
      <alignment horizontal="center" vertical="center"/>
    </xf>
    <xf numFmtId="1" fontId="9" fillId="26" borderId="39" xfId="0" applyNumberFormat="1" applyFont="1" applyFill="1" applyBorder="1" applyAlignment="1">
      <alignment horizontal="center" vertical="center"/>
    </xf>
    <xf numFmtId="1" fontId="9" fillId="26" borderId="36" xfId="0" applyNumberFormat="1" applyFont="1" applyFill="1" applyBorder="1" applyAlignment="1">
      <alignment horizontal="center" vertical="center"/>
    </xf>
    <xf numFmtId="1" fontId="9" fillId="25" borderId="32" xfId="0" applyNumberFormat="1" applyFont="1" applyFill="1" applyBorder="1" applyAlignment="1">
      <alignment horizontal="center" vertical="center"/>
    </xf>
    <xf numFmtId="1" fontId="9" fillId="25" borderId="34" xfId="0" applyNumberFormat="1" applyFont="1" applyFill="1" applyBorder="1" applyAlignment="1">
      <alignment horizontal="center" vertical="center"/>
    </xf>
    <xf numFmtId="1" fontId="9" fillId="26" borderId="31" xfId="0" applyNumberFormat="1" applyFont="1" applyFill="1" applyBorder="1" applyAlignment="1">
      <alignment horizontal="center" vertical="center"/>
    </xf>
    <xf numFmtId="1" fontId="9" fillId="25" borderId="31" xfId="0" applyNumberFormat="1" applyFont="1" applyFill="1" applyBorder="1" applyAlignment="1">
      <alignment horizontal="center" vertical="center"/>
    </xf>
    <xf numFmtId="1" fontId="9" fillId="25" borderId="36" xfId="0" applyNumberFormat="1" applyFont="1" applyFill="1" applyBorder="1" applyAlignment="1">
      <alignment horizontal="center" vertical="center"/>
    </xf>
    <xf numFmtId="1" fontId="9" fillId="25" borderId="39" xfId="0" applyNumberFormat="1" applyFont="1" applyFill="1" applyBorder="1" applyAlignment="1">
      <alignment horizontal="center" vertical="center"/>
    </xf>
    <xf numFmtId="1" fontId="9" fillId="25" borderId="40" xfId="0" applyNumberFormat="1" applyFont="1" applyFill="1" applyBorder="1" applyAlignment="1">
      <alignment horizontal="center" vertical="center"/>
    </xf>
    <xf numFmtId="1" fontId="11" fillId="2" borderId="31" xfId="0" applyNumberFormat="1" applyFont="1" applyFill="1" applyBorder="1" applyAlignment="1">
      <alignment horizontal="center" vertical="center"/>
    </xf>
    <xf numFmtId="1" fontId="11" fillId="2" borderId="39" xfId="0" applyNumberFormat="1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11" fillId="5" borderId="31" xfId="0" applyNumberFormat="1" applyFont="1" applyFill="1" applyBorder="1" applyAlignment="1">
      <alignment horizontal="center" vertical="center"/>
    </xf>
    <xf numFmtId="1" fontId="11" fillId="5" borderId="39" xfId="0" applyNumberFormat="1" applyFont="1" applyFill="1" applyBorder="1" applyAlignment="1">
      <alignment horizontal="center" vertical="center"/>
    </xf>
    <xf numFmtId="1" fontId="11" fillId="5" borderId="36" xfId="0" applyNumberFormat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11" fillId="2" borderId="40" xfId="0" applyNumberFormat="1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27" fillId="8" borderId="9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Per cent" xfId="2" builtinId="5"/>
  </cellStyles>
  <dxfs count="0"/>
  <tableStyles count="0" defaultTableStyle="TableStyleMedium2" defaultPivotStyle="PivotStyleLight16"/>
  <colors>
    <mruColors>
      <color rgb="FFFFFF00"/>
      <color rgb="FFFF66FF"/>
      <color rgb="FFFF33CC"/>
      <color rgb="FF996633"/>
      <color rgb="FF00FF00"/>
      <color rgb="FFCC66FF"/>
      <color rgb="FF02BABE"/>
      <color rgb="FFFFCC00"/>
      <color rgb="FF8000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Calculated</a:t>
            </a:r>
            <a:r>
              <a:rPr lang="en-GB" baseline="0"/>
              <a:t> vs Measured Kerb Masses</a:t>
            </a:r>
            <a:endParaRPr lang="en-GB"/>
          </a:p>
        </c:rich>
      </c:tx>
      <c:layout>
        <c:manualLayout>
          <c:xMode val="edge"/>
          <c:yMode val="edge"/>
          <c:x val="0.14974159027363113"/>
          <c:y val="3.209169633674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F0-44CA-8D1C-0DCEFE818D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#REF!</c:f>
              <c:extLst xmlns:c15="http://schemas.microsoft.com/office/drawing/2012/chart"/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1-C0F0-44CA-8D1C-0DCEFE818D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#REF!</c:f>
              <c:extLst xmlns:c15="http://schemas.microsoft.com/office/drawing/2012/chart"/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2-C0F0-44CA-8D1C-0DCEFE818D22}"/>
            </c:ext>
          </c:extLst>
        </c:ser>
        <c:ser>
          <c:idx val="3"/>
          <c:order val="3"/>
          <c:tx>
            <c:v>Calculated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F0-44CA-8D1C-0DCEFE818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182272"/>
        <c:axId val="779365272"/>
        <c:extLst/>
      </c:scatterChart>
      <c:valAx>
        <c:axId val="88018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365272"/>
        <c:crosses val="autoZero"/>
        <c:crossBetween val="midCat"/>
      </c:valAx>
      <c:valAx>
        <c:axId val="77936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182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476250</xdr:colOff>
      <xdr:row>26</xdr:row>
      <xdr:rowOff>136071</xdr:rowOff>
    </xdr:from>
    <xdr:to>
      <xdr:col>23</xdr:col>
      <xdr:colOff>359229</xdr:colOff>
      <xdr:row>33</xdr:row>
      <xdr:rowOff>129267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966110</xdr:colOff>
      <xdr:row>0</xdr:row>
      <xdr:rowOff>816430</xdr:rowOff>
    </xdr:from>
    <xdr:ext cx="4626426" cy="259597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8085" y="187780"/>
          <a:ext cx="4626426" cy="259597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brettmartin.com/Technical/Projects/NP432%20Economy%20Flat%20Glass/5.1%20Implement%20-%20Standard/Packaging/Standard%20Pallet%20Design/WEIGHT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lculation"/>
      <sheetName val="Pallet weigh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46E8-2585-43F9-86F2-59DBF2BC069A}">
  <dimension ref="A1:J19"/>
  <sheetViews>
    <sheetView topLeftCell="J7" workbookViewId="0">
      <selection activeCell="B5" sqref="B5:I5"/>
    </sheetView>
  </sheetViews>
  <sheetFormatPr defaultColWidth="0" defaultRowHeight="14.5" zeroHeight="1" x14ac:dyDescent="0.35"/>
  <cols>
    <col min="1" max="1" width="3.1796875" customWidth="1"/>
    <col min="2" max="9" width="9.1796875" style="616" customWidth="1"/>
    <col min="10" max="10" width="2.453125" customWidth="1"/>
    <col min="11" max="16384" width="9.1796875" hidden="1"/>
  </cols>
  <sheetData>
    <row r="1" spans="1:10" x14ac:dyDescent="0.35">
      <c r="A1" s="616"/>
      <c r="J1" s="616"/>
    </row>
    <row r="2" spans="1:10" s="616" customFormat="1" ht="23.5" x14ac:dyDescent="0.35">
      <c r="B2" s="628" t="s">
        <v>548</v>
      </c>
      <c r="C2" s="628"/>
      <c r="D2" s="628"/>
      <c r="E2" s="628"/>
      <c r="F2" s="628"/>
      <c r="G2" s="628"/>
      <c r="H2" s="628"/>
      <c r="I2" s="628"/>
    </row>
    <row r="3" spans="1:10" s="616" customFormat="1" ht="58.5" customHeight="1" x14ac:dyDescent="0.35">
      <c r="B3" s="629" t="s">
        <v>556</v>
      </c>
      <c r="C3" s="629"/>
      <c r="D3" s="629"/>
      <c r="E3" s="629"/>
      <c r="F3" s="629"/>
      <c r="G3" s="629"/>
      <c r="H3" s="629"/>
      <c r="I3" s="629"/>
    </row>
    <row r="4" spans="1:10" s="616" customFormat="1" ht="23.5" x14ac:dyDescent="0.35">
      <c r="B4" s="618"/>
      <c r="C4" s="618"/>
      <c r="D4" s="618"/>
      <c r="E4" s="618"/>
      <c r="F4" s="618"/>
      <c r="G4" s="618"/>
      <c r="H4" s="618"/>
      <c r="I4" s="618"/>
    </row>
    <row r="5" spans="1:10" s="616" customFormat="1" ht="23.5" x14ac:dyDescent="0.35">
      <c r="B5" s="630" t="s">
        <v>549</v>
      </c>
      <c r="C5" s="630"/>
      <c r="D5" s="630"/>
      <c r="E5" s="630"/>
      <c r="F5" s="630"/>
      <c r="G5" s="630"/>
      <c r="H5" s="630"/>
      <c r="I5" s="630"/>
    </row>
    <row r="6" spans="1:10" s="616" customFormat="1" ht="23.5" x14ac:dyDescent="0.35">
      <c r="B6" s="618"/>
      <c r="C6" s="618"/>
      <c r="D6" s="618"/>
      <c r="E6" s="618"/>
      <c r="F6" s="618"/>
      <c r="G6" s="618"/>
      <c r="H6" s="618"/>
      <c r="I6" s="618"/>
    </row>
    <row r="7" spans="1:10" s="616" customFormat="1" ht="23.5" x14ac:dyDescent="0.35">
      <c r="B7" s="627" t="s">
        <v>550</v>
      </c>
      <c r="C7" s="627"/>
      <c r="D7" s="627"/>
      <c r="E7" s="627"/>
      <c r="F7" s="627"/>
      <c r="G7" s="627"/>
      <c r="H7" s="627"/>
      <c r="I7" s="627"/>
    </row>
    <row r="8" spans="1:10" s="616" customFormat="1" ht="23.5" x14ac:dyDescent="0.35">
      <c r="B8" s="618"/>
      <c r="C8" s="618"/>
      <c r="D8" s="618"/>
      <c r="E8" s="618"/>
      <c r="F8" s="618"/>
      <c r="G8" s="618"/>
      <c r="H8" s="618"/>
      <c r="I8" s="618"/>
    </row>
    <row r="9" spans="1:10" s="616" customFormat="1" ht="23.5" x14ac:dyDescent="0.35">
      <c r="B9" s="627" t="s">
        <v>551</v>
      </c>
      <c r="C9" s="627"/>
      <c r="D9" s="627"/>
      <c r="E9" s="627"/>
      <c r="F9" s="627"/>
      <c r="G9" s="627"/>
      <c r="H9" s="627"/>
      <c r="I9" s="627"/>
    </row>
    <row r="10" spans="1:10" s="616" customFormat="1" ht="23.5" x14ac:dyDescent="0.35">
      <c r="B10" s="618"/>
      <c r="C10" s="618"/>
      <c r="D10" s="618"/>
      <c r="E10" s="618"/>
      <c r="F10" s="618"/>
      <c r="G10" s="618"/>
      <c r="H10" s="618"/>
      <c r="I10" s="618"/>
    </row>
    <row r="11" spans="1:10" s="616" customFormat="1" ht="23.5" x14ac:dyDescent="0.35">
      <c r="B11" s="627" t="s">
        <v>552</v>
      </c>
      <c r="C11" s="627"/>
      <c r="D11" s="627"/>
      <c r="E11" s="627"/>
      <c r="F11" s="627"/>
      <c r="G11" s="627"/>
      <c r="H11" s="627"/>
      <c r="I11" s="627"/>
    </row>
    <row r="12" spans="1:10" s="616" customFormat="1" ht="23.5" x14ac:dyDescent="0.35">
      <c r="B12" s="618"/>
      <c r="C12" s="618"/>
      <c r="D12" s="618"/>
      <c r="E12" s="618"/>
      <c r="F12" s="618"/>
      <c r="G12" s="618"/>
      <c r="H12" s="618"/>
      <c r="I12" s="618"/>
    </row>
    <row r="13" spans="1:10" s="616" customFormat="1" ht="23.5" x14ac:dyDescent="0.35">
      <c r="B13" s="627" t="s">
        <v>553</v>
      </c>
      <c r="C13" s="627"/>
      <c r="D13" s="627"/>
      <c r="E13" s="627"/>
      <c r="F13" s="627"/>
      <c r="G13" s="627"/>
      <c r="H13" s="627"/>
      <c r="I13" s="627"/>
    </row>
    <row r="14" spans="1:10" s="616" customFormat="1" ht="23.5" x14ac:dyDescent="0.35">
      <c r="B14" s="618"/>
      <c r="C14" s="618"/>
      <c r="D14" s="618"/>
      <c r="E14" s="618"/>
      <c r="F14" s="618"/>
      <c r="G14" s="618"/>
      <c r="H14" s="618"/>
      <c r="I14" s="618"/>
    </row>
    <row r="15" spans="1:10" s="616" customFormat="1" ht="23.5" x14ac:dyDescent="0.35">
      <c r="B15" s="627" t="s">
        <v>554</v>
      </c>
      <c r="C15" s="627"/>
      <c r="D15" s="627"/>
      <c r="E15" s="627"/>
      <c r="F15" s="627"/>
      <c r="G15" s="627"/>
      <c r="H15" s="627"/>
      <c r="I15" s="627"/>
    </row>
    <row r="16" spans="1:10" s="616" customFormat="1" ht="23.5" x14ac:dyDescent="0.35">
      <c r="B16" s="618"/>
      <c r="C16" s="618"/>
      <c r="D16" s="618"/>
      <c r="E16" s="618"/>
      <c r="F16" s="618"/>
      <c r="G16" s="618"/>
      <c r="H16" s="618"/>
      <c r="I16" s="618"/>
    </row>
    <row r="17" spans="2:9" s="616" customFormat="1" ht="23.5" x14ac:dyDescent="0.35">
      <c r="B17" s="627" t="s">
        <v>555</v>
      </c>
      <c r="C17" s="627"/>
      <c r="D17" s="627"/>
      <c r="E17" s="627"/>
      <c r="F17" s="627"/>
      <c r="G17" s="627"/>
      <c r="H17" s="627"/>
      <c r="I17" s="627"/>
    </row>
    <row r="18" spans="2:9" s="616" customFormat="1" x14ac:dyDescent="0.35"/>
    <row r="19" spans="2:9" hidden="1" x14ac:dyDescent="0.35">
      <c r="B19" s="617"/>
    </row>
  </sheetData>
  <mergeCells count="9">
    <mergeCell ref="B13:I13"/>
    <mergeCell ref="B15:I15"/>
    <mergeCell ref="B17:I17"/>
    <mergeCell ref="B2:I2"/>
    <mergeCell ref="B3:I3"/>
    <mergeCell ref="B5:I5"/>
    <mergeCell ref="B7:I7"/>
    <mergeCell ref="B9:I9"/>
    <mergeCell ref="B11:I11"/>
  </mergeCells>
  <hyperlinks>
    <hyperlink ref="B5" location="'Mardome Trade Weights'!A1" display="Mardome Trade" xr:uid="{151D9AE9-8AAA-40C8-A5C3-D6CC95A78100}"/>
    <hyperlink ref="B7" location="'Brett Martin Flat Glass Weights'!A1" display="Brett Martin Flat Glass Weights" xr:uid="{DC633377-1DE5-417A-8378-D01817975D0C}"/>
    <hyperlink ref="B9" location="'Mardome Reflex Weights'!A1" display="Mardome Reflex Weights" xr:uid="{8C572DBF-791A-45D6-ABDC-0AA8051E1D31}"/>
    <hyperlink ref="B11" location="'Mardome Smoke Vent Weights'!A1" display="Mardome Smoke Vent Weights" xr:uid="{C89C39F2-A520-4050-A948-37BAAF48B1D5}"/>
    <hyperlink ref="B13" location="'Mardome Circular Weights'!A1" display="Mardome Circular Weights" xr:uid="{3D275CCC-7AE1-40F2-B505-0DFA22F4A8ED}"/>
    <hyperlink ref="B15" location="'BM Circular Glass Weights'!A1" display="BM Circular Glass Weights" xr:uid="{07891B7F-DB41-4D2D-A290-BEDE6AEA7373}"/>
    <hyperlink ref="B17" location="'BM Lantern Weights'!A1" display="BM Lantern Weights" xr:uid="{3A5C1167-2975-4779-BB11-9A3EBFE14F33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AK1718"/>
  <sheetViews>
    <sheetView zoomScale="50" zoomScaleNormal="50" workbookViewId="0">
      <pane xSplit="3" ySplit="4" topLeftCell="D38" activePane="bottomRight" state="frozen"/>
      <selection pane="topRight" activeCell="D1" sqref="D1"/>
      <selection pane="bottomLeft" activeCell="A5" sqref="A5"/>
      <selection pane="bottomRight" sqref="A1:E1"/>
    </sheetView>
  </sheetViews>
  <sheetFormatPr defaultRowHeight="21" x14ac:dyDescent="0.5"/>
  <cols>
    <col min="3" max="3" width="9.1796875" customWidth="1"/>
    <col min="4" max="4" width="4.7265625" style="2" customWidth="1"/>
    <col min="5" max="5" width="21.81640625" style="4" customWidth="1"/>
    <col min="6" max="6" width="4.7265625" style="2" customWidth="1"/>
    <col min="7" max="8" width="10.7265625" customWidth="1"/>
    <col min="9" max="9" width="11" customWidth="1"/>
    <col min="10" max="10" width="4.54296875" style="2" customWidth="1"/>
    <col min="11" max="12" width="12.81640625" style="4" customWidth="1"/>
    <col min="13" max="13" width="4.54296875" style="2" customWidth="1"/>
    <col min="14" max="15" width="12.81640625" style="4" customWidth="1"/>
    <col min="16" max="16" width="4.54296875" customWidth="1"/>
    <col min="17" max="17" width="24" customWidth="1"/>
    <col min="18" max="20" width="9.1796875" hidden="1" customWidth="1"/>
    <col min="21" max="21" width="20" hidden="1" customWidth="1"/>
    <col min="22" max="22" width="20.54296875" hidden="1" customWidth="1"/>
  </cols>
  <sheetData>
    <row r="1" spans="1:22" ht="78.25" customHeight="1" thickBot="1" x14ac:dyDescent="0.55000000000000004">
      <c r="A1" s="631" t="s">
        <v>495</v>
      </c>
      <c r="B1" s="632"/>
      <c r="C1" s="632"/>
      <c r="D1" s="632"/>
      <c r="E1" s="633"/>
    </row>
    <row r="2" spans="1:22" ht="57.75" customHeight="1" x14ac:dyDescent="0.35">
      <c r="A2" s="913"/>
      <c r="B2" s="914"/>
      <c r="C2" s="915"/>
      <c r="D2" s="9"/>
      <c r="E2" s="54" t="s">
        <v>373</v>
      </c>
      <c r="F2" s="9"/>
      <c r="G2" s="913" t="s">
        <v>374</v>
      </c>
      <c r="H2" s="914"/>
      <c r="I2" s="915"/>
      <c r="J2" s="9"/>
      <c r="K2" s="913" t="s">
        <v>375</v>
      </c>
      <c r="L2" s="915"/>
      <c r="M2" s="9"/>
      <c r="N2" s="913" t="s">
        <v>382</v>
      </c>
      <c r="O2" s="915"/>
      <c r="Q2" s="496" t="s">
        <v>459</v>
      </c>
    </row>
    <row r="3" spans="1:22" ht="43.5" customHeight="1" x14ac:dyDescent="0.4">
      <c r="A3" s="922" t="s">
        <v>461</v>
      </c>
      <c r="B3" s="923"/>
      <c r="C3" s="924"/>
      <c r="D3" s="13" t="s">
        <v>3</v>
      </c>
      <c r="E3" s="89" t="s">
        <v>11</v>
      </c>
      <c r="F3" s="12"/>
      <c r="G3" s="925" t="s">
        <v>12</v>
      </c>
      <c r="H3" s="926"/>
      <c r="I3" s="927"/>
      <c r="J3" s="13" t="s">
        <v>2</v>
      </c>
      <c r="K3" s="925" t="s">
        <v>11</v>
      </c>
      <c r="L3" s="927"/>
      <c r="M3" s="13" t="s">
        <v>2</v>
      </c>
      <c r="N3" s="925" t="s">
        <v>11</v>
      </c>
      <c r="O3" s="927"/>
      <c r="P3" s="13" t="s">
        <v>2</v>
      </c>
      <c r="Q3" s="89" t="s">
        <v>11</v>
      </c>
      <c r="R3" s="911" t="s">
        <v>7</v>
      </c>
      <c r="S3" s="911"/>
      <c r="T3" s="911"/>
      <c r="U3" s="911"/>
      <c r="V3" s="911"/>
    </row>
    <row r="4" spans="1:22" s="6" customFormat="1" ht="45.75" customHeight="1" thickBot="1" x14ac:dyDescent="0.55000000000000004">
      <c r="A4" s="916"/>
      <c r="B4" s="917"/>
      <c r="C4" s="918"/>
      <c r="D4" s="14"/>
      <c r="E4" s="90" t="s">
        <v>6</v>
      </c>
      <c r="F4" s="9"/>
      <c r="G4" s="91" t="s">
        <v>189</v>
      </c>
      <c r="H4" s="92" t="s">
        <v>239</v>
      </c>
      <c r="I4" s="93" t="s">
        <v>240</v>
      </c>
      <c r="J4" s="9"/>
      <c r="K4" s="418" t="s">
        <v>7</v>
      </c>
      <c r="L4" s="93" t="s">
        <v>241</v>
      </c>
      <c r="M4" s="9"/>
      <c r="N4" s="94" t="s">
        <v>242</v>
      </c>
      <c r="O4" s="17" t="s">
        <v>243</v>
      </c>
      <c r="Q4" s="90" t="s">
        <v>491</v>
      </c>
      <c r="R4" s="324"/>
      <c r="S4" s="324"/>
      <c r="T4" s="400" t="s">
        <v>464</v>
      </c>
      <c r="U4" s="400" t="s">
        <v>465</v>
      </c>
      <c r="V4" s="400" t="s">
        <v>466</v>
      </c>
    </row>
    <row r="5" spans="1:22" s="7" customFormat="1" ht="28.5" customHeight="1" thickTop="1" thickBot="1" x14ac:dyDescent="0.35">
      <c r="A5" s="916"/>
      <c r="B5" s="917"/>
      <c r="C5" s="918"/>
      <c r="D5" s="14"/>
      <c r="E5" s="204" t="s">
        <v>14</v>
      </c>
      <c r="F5" s="9"/>
      <c r="G5" s="330">
        <f>T5</f>
        <v>0.85731840000000004</v>
      </c>
      <c r="H5" s="330">
        <f>T5+IF(S5&gt;1900,V5,U5)</f>
        <v>1.3433184</v>
      </c>
      <c r="I5" s="330">
        <f>T5+2*IF(S5&gt;1900,V5,U5)</f>
        <v>1.8293184</v>
      </c>
      <c r="J5" s="9"/>
      <c r="K5" s="912">
        <v>0</v>
      </c>
      <c r="L5" s="807">
        <v>0</v>
      </c>
      <c r="M5" s="417"/>
      <c r="N5" s="204">
        <v>0</v>
      </c>
      <c r="O5" s="262">
        <v>0</v>
      </c>
      <c r="Q5" s="928">
        <v>0.9</v>
      </c>
      <c r="R5" s="321">
        <v>450</v>
      </c>
      <c r="S5" s="321">
        <v>450</v>
      </c>
      <c r="T5" s="298">
        <v>0.85731840000000004</v>
      </c>
      <c r="U5" s="298">
        <v>0.48599999999999999</v>
      </c>
      <c r="V5" s="298">
        <v>0.72900000000000009</v>
      </c>
    </row>
    <row r="6" spans="1:22" s="7" customFormat="1" ht="28.5" customHeight="1" thickTop="1" thickBot="1" x14ac:dyDescent="0.35">
      <c r="A6" s="916"/>
      <c r="B6" s="917"/>
      <c r="C6" s="918"/>
      <c r="D6" s="14"/>
      <c r="E6" s="205" t="s">
        <v>15</v>
      </c>
      <c r="F6" s="9"/>
      <c r="G6" s="332">
        <f t="shared" ref="G6:G69" si="0">T6</f>
        <v>1.4653584000000002</v>
      </c>
      <c r="H6" s="332">
        <f t="shared" ref="H6:H69" si="1">T6+IF(S6&gt;1900,V6,U6)</f>
        <v>2.3293584000000003</v>
      </c>
      <c r="I6" s="332">
        <f t="shared" ref="I6:I69" si="2">T6+2*IF(S6&gt;1900,V6,U6)</f>
        <v>3.1933584000000002</v>
      </c>
      <c r="J6" s="9"/>
      <c r="K6" s="912">
        <v>0</v>
      </c>
      <c r="L6" s="807">
        <v>0</v>
      </c>
      <c r="M6" s="417"/>
      <c r="N6" s="205">
        <v>0</v>
      </c>
      <c r="O6" s="262">
        <v>0</v>
      </c>
      <c r="Q6" s="928"/>
      <c r="R6" s="321">
        <v>600</v>
      </c>
      <c r="S6" s="321">
        <v>600</v>
      </c>
      <c r="T6" s="298">
        <v>1.4653584000000002</v>
      </c>
      <c r="U6" s="298">
        <v>0.86399999999999999</v>
      </c>
      <c r="V6" s="298">
        <v>1.296</v>
      </c>
    </row>
    <row r="7" spans="1:22" s="7" customFormat="1" ht="28.5" customHeight="1" thickTop="1" thickBot="1" x14ac:dyDescent="0.35">
      <c r="A7" s="916"/>
      <c r="B7" s="917"/>
      <c r="C7" s="918"/>
      <c r="D7" s="14"/>
      <c r="E7" s="61" t="s">
        <v>16</v>
      </c>
      <c r="F7" s="9"/>
      <c r="G7" s="416">
        <f t="shared" si="0"/>
        <v>1.8098784000000003</v>
      </c>
      <c r="H7" s="348">
        <f t="shared" si="1"/>
        <v>2.8898784000000002</v>
      </c>
      <c r="I7" s="350">
        <f t="shared" si="2"/>
        <v>3.9698783999999998</v>
      </c>
      <c r="J7" s="9"/>
      <c r="K7" s="419">
        <v>0</v>
      </c>
      <c r="L7" s="154">
        <v>0</v>
      </c>
      <c r="M7" s="9"/>
      <c r="N7" s="62">
        <v>0</v>
      </c>
      <c r="O7" s="263">
        <v>0</v>
      </c>
      <c r="Q7" s="928"/>
      <c r="R7" s="321">
        <v>600</v>
      </c>
      <c r="S7" s="321">
        <v>750</v>
      </c>
      <c r="T7" s="298">
        <v>1.8098784000000003</v>
      </c>
      <c r="U7" s="298">
        <v>1.0799999999999998</v>
      </c>
      <c r="V7" s="298">
        <v>1.6199999999999999</v>
      </c>
    </row>
    <row r="8" spans="1:22" s="7" customFormat="1" ht="28.5" customHeight="1" thickTop="1" thickBot="1" x14ac:dyDescent="0.35">
      <c r="A8" s="916"/>
      <c r="B8" s="917"/>
      <c r="C8" s="918"/>
      <c r="D8" s="14"/>
      <c r="E8" s="204" t="s">
        <v>24</v>
      </c>
      <c r="F8" s="9"/>
      <c r="G8" s="330">
        <f t="shared" si="0"/>
        <v>2.2353984000000002</v>
      </c>
      <c r="H8" s="330">
        <f t="shared" si="1"/>
        <v>3.5853983999999999</v>
      </c>
      <c r="I8" s="330">
        <f t="shared" si="2"/>
        <v>4.9353984000000004</v>
      </c>
      <c r="J8" s="9"/>
      <c r="K8" s="452">
        <v>0</v>
      </c>
      <c r="L8" s="402">
        <v>0</v>
      </c>
      <c r="M8" s="9"/>
      <c r="N8" s="204">
        <v>0</v>
      </c>
      <c r="O8" s="264">
        <v>0</v>
      </c>
      <c r="Q8" s="928"/>
      <c r="R8" s="321">
        <v>750</v>
      </c>
      <c r="S8" s="321">
        <v>750</v>
      </c>
      <c r="T8" s="298">
        <v>2.2353984000000002</v>
      </c>
      <c r="U8" s="298">
        <v>1.3499999999999999</v>
      </c>
      <c r="V8" s="298">
        <v>2.0249999999999999</v>
      </c>
    </row>
    <row r="9" spans="1:22" s="7" customFormat="1" ht="28.5" customHeight="1" thickTop="1" thickBot="1" x14ac:dyDescent="0.35">
      <c r="A9" s="916"/>
      <c r="B9" s="917"/>
      <c r="C9" s="918"/>
      <c r="D9" s="14"/>
      <c r="E9" s="205" t="s">
        <v>17</v>
      </c>
      <c r="F9" s="9"/>
      <c r="G9" s="332">
        <f t="shared" si="0"/>
        <v>2.1543983999999998</v>
      </c>
      <c r="H9" s="332">
        <f t="shared" si="1"/>
        <v>3.4503984000000001</v>
      </c>
      <c r="I9" s="332">
        <f t="shared" si="2"/>
        <v>4.7463984000000004</v>
      </c>
      <c r="J9" s="9"/>
      <c r="K9" s="453">
        <v>0</v>
      </c>
      <c r="L9" s="403">
        <v>0</v>
      </c>
      <c r="M9" s="9"/>
      <c r="N9" s="205">
        <v>0</v>
      </c>
      <c r="O9" s="262">
        <v>0</v>
      </c>
      <c r="Q9" s="928">
        <v>2.1</v>
      </c>
      <c r="R9" s="321">
        <v>600</v>
      </c>
      <c r="S9" s="321">
        <v>900</v>
      </c>
      <c r="T9" s="298">
        <v>2.1543983999999998</v>
      </c>
      <c r="U9" s="298">
        <v>1.296</v>
      </c>
      <c r="V9" s="298">
        <v>1.9440000000000002</v>
      </c>
    </row>
    <row r="10" spans="1:22" s="7" customFormat="1" ht="28.5" customHeight="1" thickTop="1" thickBot="1" x14ac:dyDescent="0.35">
      <c r="A10" s="916"/>
      <c r="B10" s="917"/>
      <c r="C10" s="918"/>
      <c r="D10" s="14"/>
      <c r="E10" s="205" t="s">
        <v>25</v>
      </c>
      <c r="F10" s="9"/>
      <c r="G10" s="354">
        <f t="shared" si="0"/>
        <v>2.6609184000000004</v>
      </c>
      <c r="H10" s="354">
        <f t="shared" si="1"/>
        <v>4.2809184000000009</v>
      </c>
      <c r="I10" s="354">
        <f t="shared" si="2"/>
        <v>5.9009184000000001</v>
      </c>
      <c r="J10" s="9"/>
      <c r="K10" s="454">
        <v>0</v>
      </c>
      <c r="L10" s="455">
        <v>0</v>
      </c>
      <c r="M10" s="9"/>
      <c r="N10" s="207">
        <v>0</v>
      </c>
      <c r="O10" s="262">
        <v>0</v>
      </c>
      <c r="Q10" s="928"/>
      <c r="R10" s="321">
        <v>750</v>
      </c>
      <c r="S10" s="321">
        <v>900</v>
      </c>
      <c r="T10" s="298">
        <v>2.6609184000000004</v>
      </c>
      <c r="U10" s="298">
        <v>1.62</v>
      </c>
      <c r="V10" s="298">
        <v>2.4300000000000002</v>
      </c>
    </row>
    <row r="11" spans="1:22" s="6" customFormat="1" ht="28.5" customHeight="1" thickTop="1" thickBot="1" x14ac:dyDescent="0.55000000000000004">
      <c r="A11" s="916"/>
      <c r="B11" s="917"/>
      <c r="C11" s="918"/>
      <c r="D11" s="14"/>
      <c r="E11" s="205" t="s">
        <v>32</v>
      </c>
      <c r="F11" s="9"/>
      <c r="G11" s="332">
        <f t="shared" si="0"/>
        <v>3.1674383999999995</v>
      </c>
      <c r="H11" s="332">
        <f t="shared" si="1"/>
        <v>5.111438399999999</v>
      </c>
      <c r="I11" s="332">
        <f t="shared" si="2"/>
        <v>7.0554383999999999</v>
      </c>
      <c r="J11" s="9"/>
      <c r="K11" s="453">
        <v>0</v>
      </c>
      <c r="L11" s="403">
        <v>0</v>
      </c>
      <c r="M11" s="9"/>
      <c r="N11" s="205">
        <v>0</v>
      </c>
      <c r="O11" s="262">
        <v>0</v>
      </c>
      <c r="Q11" s="928"/>
      <c r="R11" s="324">
        <v>900</v>
      </c>
      <c r="S11" s="324">
        <v>900</v>
      </c>
      <c r="T11" s="300">
        <v>3.1674383999999995</v>
      </c>
      <c r="U11" s="300">
        <v>1.944</v>
      </c>
      <c r="V11" s="300">
        <v>2.9160000000000004</v>
      </c>
    </row>
    <row r="12" spans="1:22" s="7" customFormat="1" ht="28.5" customHeight="1" thickTop="1" x14ac:dyDescent="0.3">
      <c r="A12" s="916"/>
      <c r="B12" s="917"/>
      <c r="C12" s="918"/>
      <c r="D12" s="14"/>
      <c r="E12" s="58" t="s">
        <v>18</v>
      </c>
      <c r="F12" s="9"/>
      <c r="G12" s="389">
        <f t="shared" si="0"/>
        <v>2.4989184000000004</v>
      </c>
      <c r="H12" s="358">
        <f t="shared" si="1"/>
        <v>4.0109184000000004</v>
      </c>
      <c r="I12" s="360">
        <f t="shared" si="2"/>
        <v>5.5229184</v>
      </c>
      <c r="J12" s="9"/>
      <c r="K12" s="456">
        <v>0</v>
      </c>
      <c r="L12" s="154">
        <v>0</v>
      </c>
      <c r="M12" s="9"/>
      <c r="N12" s="60">
        <v>0</v>
      </c>
      <c r="O12" s="263">
        <v>0</v>
      </c>
      <c r="Q12" s="928"/>
      <c r="R12" s="321">
        <v>600</v>
      </c>
      <c r="S12" s="321">
        <v>1050</v>
      </c>
      <c r="T12" s="298">
        <v>2.4989184000000004</v>
      </c>
      <c r="U12" s="298">
        <v>1.512</v>
      </c>
      <c r="V12" s="298">
        <v>2.2680000000000002</v>
      </c>
    </row>
    <row r="13" spans="1:22" s="7" customFormat="1" ht="28.5" customHeight="1" x14ac:dyDescent="0.3">
      <c r="A13" s="916"/>
      <c r="B13" s="917"/>
      <c r="C13" s="918"/>
      <c r="D13" s="14"/>
      <c r="E13" s="18" t="s">
        <v>26</v>
      </c>
      <c r="F13" s="9"/>
      <c r="G13" s="347">
        <f t="shared" si="0"/>
        <v>3.0864384000000005</v>
      </c>
      <c r="H13" s="293">
        <f t="shared" si="1"/>
        <v>4.976438400000001</v>
      </c>
      <c r="I13" s="289">
        <f t="shared" si="2"/>
        <v>6.8664384000000007</v>
      </c>
      <c r="J13" s="9"/>
      <c r="K13" s="457">
        <v>0</v>
      </c>
      <c r="L13" s="154">
        <v>0</v>
      </c>
      <c r="M13" s="9"/>
      <c r="N13" s="119">
        <v>0</v>
      </c>
      <c r="O13" s="263">
        <v>0</v>
      </c>
      <c r="Q13" s="928"/>
      <c r="R13" s="321">
        <v>750</v>
      </c>
      <c r="S13" s="321">
        <v>1050</v>
      </c>
      <c r="T13" s="298">
        <v>3.0864384000000005</v>
      </c>
      <c r="U13" s="298">
        <v>1.8900000000000001</v>
      </c>
      <c r="V13" s="298">
        <v>2.8350000000000004</v>
      </c>
    </row>
    <row r="14" spans="1:22" s="6" customFormat="1" ht="28.5" customHeight="1" thickBot="1" x14ac:dyDescent="0.55000000000000004">
      <c r="A14" s="916"/>
      <c r="B14" s="917"/>
      <c r="C14" s="918"/>
      <c r="D14" s="14"/>
      <c r="E14" s="57" t="s">
        <v>33</v>
      </c>
      <c r="F14" s="9"/>
      <c r="G14" s="361">
        <f t="shared" si="0"/>
        <v>3.6739584000000005</v>
      </c>
      <c r="H14" s="341">
        <f t="shared" si="1"/>
        <v>5.9419584000000008</v>
      </c>
      <c r="I14" s="342">
        <f t="shared" si="2"/>
        <v>8.2099584000000014</v>
      </c>
      <c r="J14" s="9"/>
      <c r="K14" s="458">
        <v>0</v>
      </c>
      <c r="L14" s="154">
        <v>0</v>
      </c>
      <c r="M14" s="9"/>
      <c r="N14" s="59">
        <v>0</v>
      </c>
      <c r="O14" s="263">
        <v>0</v>
      </c>
      <c r="Q14" s="928"/>
      <c r="R14" s="324">
        <v>900</v>
      </c>
      <c r="S14" s="324">
        <v>1050</v>
      </c>
      <c r="T14" s="300">
        <v>3.6739584000000005</v>
      </c>
      <c r="U14" s="300">
        <v>2.2680000000000002</v>
      </c>
      <c r="V14" s="300">
        <v>3.4020000000000001</v>
      </c>
    </row>
    <row r="15" spans="1:22" s="6" customFormat="1" ht="28.5" customHeight="1" thickTop="1" thickBot="1" x14ac:dyDescent="0.55000000000000004">
      <c r="A15" s="916"/>
      <c r="B15" s="917"/>
      <c r="C15" s="918"/>
      <c r="D15" s="14"/>
      <c r="E15" s="204" t="s">
        <v>39</v>
      </c>
      <c r="F15" s="9"/>
      <c r="G15" s="362">
        <f t="shared" si="0"/>
        <v>4.2614784000000006</v>
      </c>
      <c r="H15" s="362">
        <f t="shared" si="1"/>
        <v>6.9074784000000005</v>
      </c>
      <c r="I15" s="362">
        <f t="shared" si="2"/>
        <v>9.5534783999999995</v>
      </c>
      <c r="J15" s="9"/>
      <c r="K15" s="452">
        <v>0</v>
      </c>
      <c r="L15" s="402">
        <v>0</v>
      </c>
      <c r="M15" s="9"/>
      <c r="N15" s="204">
        <v>0</v>
      </c>
      <c r="O15" s="264">
        <v>0</v>
      </c>
      <c r="Q15" s="928"/>
      <c r="R15" s="324">
        <v>1050</v>
      </c>
      <c r="S15" s="324">
        <v>1050</v>
      </c>
      <c r="T15" s="300">
        <v>4.2614784000000006</v>
      </c>
      <c r="U15" s="300">
        <v>2.6459999999999999</v>
      </c>
      <c r="V15" s="300">
        <v>3.9690000000000003</v>
      </c>
    </row>
    <row r="16" spans="1:22" s="7" customFormat="1" ht="27.75" customHeight="1" thickTop="1" thickBot="1" x14ac:dyDescent="0.35">
      <c r="A16" s="916"/>
      <c r="B16" s="917"/>
      <c r="C16" s="918"/>
      <c r="D16" s="14"/>
      <c r="E16" s="205" t="s">
        <v>19</v>
      </c>
      <c r="F16" s="9"/>
      <c r="G16" s="332">
        <f t="shared" si="0"/>
        <v>2.8434384000000001</v>
      </c>
      <c r="H16" s="332">
        <f t="shared" si="1"/>
        <v>4.5714383999999999</v>
      </c>
      <c r="I16" s="332">
        <f t="shared" si="2"/>
        <v>6.2994383999999997</v>
      </c>
      <c r="J16" s="9"/>
      <c r="K16" s="453">
        <v>0</v>
      </c>
      <c r="L16" s="403">
        <v>0</v>
      </c>
      <c r="M16" s="9"/>
      <c r="N16" s="205">
        <v>0</v>
      </c>
      <c r="O16" s="264">
        <v>0</v>
      </c>
      <c r="Q16" s="928">
        <v>3.7</v>
      </c>
      <c r="R16" s="321">
        <v>600</v>
      </c>
      <c r="S16" s="321">
        <v>1200</v>
      </c>
      <c r="T16" s="298">
        <v>2.8434384000000001</v>
      </c>
      <c r="U16" s="298">
        <v>1.728</v>
      </c>
      <c r="V16" s="298">
        <v>2.5920000000000001</v>
      </c>
    </row>
    <row r="17" spans="1:22" s="6" customFormat="1" ht="28.5" customHeight="1" thickTop="1" thickBot="1" x14ac:dyDescent="0.55000000000000004">
      <c r="A17" s="916"/>
      <c r="B17" s="917"/>
      <c r="C17" s="918"/>
      <c r="D17" s="14"/>
      <c r="E17" s="198" t="s">
        <v>27</v>
      </c>
      <c r="F17" s="9"/>
      <c r="G17" s="365">
        <f t="shared" si="0"/>
        <v>3.5119584000000001</v>
      </c>
      <c r="H17" s="364">
        <f t="shared" si="1"/>
        <v>5.6719583999999994</v>
      </c>
      <c r="I17" s="365">
        <f t="shared" si="2"/>
        <v>7.8319583999999995</v>
      </c>
      <c r="J17" s="9"/>
      <c r="K17" s="459">
        <v>0</v>
      </c>
      <c r="L17" s="153">
        <v>0</v>
      </c>
      <c r="M17" s="9"/>
      <c r="N17" s="63">
        <v>0</v>
      </c>
      <c r="O17" s="263">
        <v>0</v>
      </c>
      <c r="Q17" s="928"/>
      <c r="R17" s="324">
        <v>750</v>
      </c>
      <c r="S17" s="324">
        <v>1200</v>
      </c>
      <c r="T17" s="300">
        <v>3.5119584000000001</v>
      </c>
      <c r="U17" s="300">
        <v>2.1599999999999997</v>
      </c>
      <c r="V17" s="300">
        <v>3.2399999999999998</v>
      </c>
    </row>
    <row r="18" spans="1:22" s="6" customFormat="1" ht="28.5" customHeight="1" thickTop="1" thickBot="1" x14ac:dyDescent="0.55000000000000004">
      <c r="A18" s="916"/>
      <c r="B18" s="917"/>
      <c r="C18" s="918"/>
      <c r="D18" s="14"/>
      <c r="E18" s="205" t="s">
        <v>34</v>
      </c>
      <c r="F18" s="9"/>
      <c r="G18" s="332">
        <f t="shared" si="0"/>
        <v>4.1804784000000001</v>
      </c>
      <c r="H18" s="332">
        <f t="shared" si="1"/>
        <v>6.7724784000000007</v>
      </c>
      <c r="I18" s="332">
        <f t="shared" si="2"/>
        <v>9.3644783999999994</v>
      </c>
      <c r="J18" s="9"/>
      <c r="K18" s="453">
        <v>0</v>
      </c>
      <c r="L18" s="403">
        <v>0</v>
      </c>
      <c r="M18" s="9"/>
      <c r="N18" s="205">
        <v>0</v>
      </c>
      <c r="O18" s="264">
        <v>0</v>
      </c>
      <c r="Q18" s="928"/>
      <c r="R18" s="324">
        <v>900</v>
      </c>
      <c r="S18" s="324">
        <v>1200</v>
      </c>
      <c r="T18" s="300">
        <v>4.1804784000000001</v>
      </c>
      <c r="U18" s="300">
        <v>2.5920000000000001</v>
      </c>
      <c r="V18" s="300">
        <v>3.8880000000000003</v>
      </c>
    </row>
    <row r="19" spans="1:22" s="6" customFormat="1" ht="28.5" customHeight="1" thickTop="1" thickBot="1" x14ac:dyDescent="0.55000000000000004">
      <c r="A19" s="916"/>
      <c r="B19" s="917"/>
      <c r="C19" s="918"/>
      <c r="D19" s="14"/>
      <c r="E19" s="197" t="s">
        <v>40</v>
      </c>
      <c r="F19" s="9"/>
      <c r="G19" s="370">
        <f t="shared" si="0"/>
        <v>4.848998400000001</v>
      </c>
      <c r="H19" s="365">
        <f t="shared" si="1"/>
        <v>7.8729984000000011</v>
      </c>
      <c r="I19" s="371">
        <f t="shared" si="2"/>
        <v>10.896998400000001</v>
      </c>
      <c r="J19" s="9"/>
      <c r="K19" s="459">
        <v>0</v>
      </c>
      <c r="L19" s="153">
        <v>0</v>
      </c>
      <c r="M19" s="9"/>
      <c r="N19" s="63">
        <v>0</v>
      </c>
      <c r="O19" s="263">
        <v>0</v>
      </c>
      <c r="Q19" s="928"/>
      <c r="R19" s="324">
        <v>1050</v>
      </c>
      <c r="S19" s="324">
        <v>1200</v>
      </c>
      <c r="T19" s="300">
        <v>4.848998400000001</v>
      </c>
      <c r="U19" s="300">
        <v>3.024</v>
      </c>
      <c r="V19" s="300">
        <v>4.5360000000000005</v>
      </c>
    </row>
    <row r="20" spans="1:22" s="6" customFormat="1" ht="28.5" customHeight="1" thickTop="1" thickBot="1" x14ac:dyDescent="0.55000000000000004">
      <c r="A20" s="916"/>
      <c r="B20" s="917"/>
      <c r="C20" s="918"/>
      <c r="D20" s="14"/>
      <c r="E20" s="205" t="s">
        <v>50</v>
      </c>
      <c r="F20" s="9"/>
      <c r="G20" s="332">
        <f t="shared" si="0"/>
        <v>5.5175184000000002</v>
      </c>
      <c r="H20" s="332">
        <f t="shared" si="1"/>
        <v>8.9735183999999997</v>
      </c>
      <c r="I20" s="332">
        <f t="shared" si="2"/>
        <v>12.429518399999999</v>
      </c>
      <c r="J20" s="9"/>
      <c r="K20" s="453">
        <v>0</v>
      </c>
      <c r="L20" s="403">
        <v>0</v>
      </c>
      <c r="M20" s="9"/>
      <c r="N20" s="205">
        <v>0</v>
      </c>
      <c r="O20" s="264">
        <v>0</v>
      </c>
      <c r="Q20" s="928"/>
      <c r="R20" s="324">
        <v>1200</v>
      </c>
      <c r="S20" s="324">
        <v>1200</v>
      </c>
      <c r="T20" s="300">
        <v>5.5175184000000002</v>
      </c>
      <c r="U20" s="300">
        <v>3.456</v>
      </c>
      <c r="V20" s="300">
        <v>5.1840000000000002</v>
      </c>
    </row>
    <row r="21" spans="1:22" s="7" customFormat="1" ht="28.5" customHeight="1" thickTop="1" x14ac:dyDescent="0.3">
      <c r="A21" s="916"/>
      <c r="B21" s="917"/>
      <c r="C21" s="918"/>
      <c r="D21" s="14"/>
      <c r="E21" s="58" t="s">
        <v>20</v>
      </c>
      <c r="F21" s="9"/>
      <c r="G21" s="389">
        <f t="shared" si="0"/>
        <v>3.1879583999999999</v>
      </c>
      <c r="H21" s="358">
        <f t="shared" si="1"/>
        <v>5.1319584000000003</v>
      </c>
      <c r="I21" s="360">
        <f t="shared" si="2"/>
        <v>7.0759583999999993</v>
      </c>
      <c r="J21" s="9"/>
      <c r="K21" s="60">
        <v>0</v>
      </c>
      <c r="L21" s="865">
        <v>0</v>
      </c>
      <c r="M21" s="9"/>
      <c r="N21" s="60">
        <v>0</v>
      </c>
      <c r="O21" s="263">
        <v>0</v>
      </c>
      <c r="Q21" s="472">
        <v>8.8290000000000006</v>
      </c>
      <c r="R21" s="321">
        <v>600</v>
      </c>
      <c r="S21" s="321">
        <v>1350</v>
      </c>
      <c r="T21" s="298">
        <v>3.1879583999999999</v>
      </c>
      <c r="U21" s="298">
        <v>1.944</v>
      </c>
      <c r="V21" s="298">
        <v>2.9160000000000004</v>
      </c>
    </row>
    <row r="22" spans="1:22" s="6" customFormat="1" ht="28.5" customHeight="1" x14ac:dyDescent="0.5">
      <c r="A22" s="916"/>
      <c r="B22" s="917"/>
      <c r="C22" s="918"/>
      <c r="D22" s="14"/>
      <c r="E22" s="18" t="s">
        <v>28</v>
      </c>
      <c r="F22" s="9"/>
      <c r="G22" s="347">
        <f t="shared" si="0"/>
        <v>3.9374784000000003</v>
      </c>
      <c r="H22" s="293">
        <f t="shared" si="1"/>
        <v>6.3674784000000004</v>
      </c>
      <c r="I22" s="289">
        <f t="shared" si="2"/>
        <v>8.797478400000001</v>
      </c>
      <c r="J22" s="9"/>
      <c r="K22" s="119">
        <v>0</v>
      </c>
      <c r="L22" s="865">
        <v>0</v>
      </c>
      <c r="M22" s="9"/>
      <c r="N22" s="119">
        <v>0</v>
      </c>
      <c r="O22" s="263">
        <v>0</v>
      </c>
      <c r="Q22" s="429">
        <v>11.036249999999999</v>
      </c>
      <c r="R22" s="324">
        <v>750</v>
      </c>
      <c r="S22" s="324">
        <v>1350</v>
      </c>
      <c r="T22" s="300">
        <v>3.9374784000000003</v>
      </c>
      <c r="U22" s="300">
        <v>2.4300000000000002</v>
      </c>
      <c r="V22" s="300">
        <v>3.6450000000000009</v>
      </c>
    </row>
    <row r="23" spans="1:22" s="6" customFormat="1" ht="28.5" customHeight="1" x14ac:dyDescent="0.5">
      <c r="A23" s="916"/>
      <c r="B23" s="917"/>
      <c r="C23" s="918"/>
      <c r="D23" s="14"/>
      <c r="E23" s="18" t="s">
        <v>35</v>
      </c>
      <c r="F23" s="9"/>
      <c r="G23" s="347">
        <f t="shared" si="0"/>
        <v>4.6869983999999993</v>
      </c>
      <c r="H23" s="293">
        <f t="shared" si="1"/>
        <v>7.6029983999999988</v>
      </c>
      <c r="I23" s="289">
        <f t="shared" si="2"/>
        <v>10.518998399999999</v>
      </c>
      <c r="J23" s="9"/>
      <c r="K23" s="119">
        <v>0</v>
      </c>
      <c r="L23" s="865">
        <v>0</v>
      </c>
      <c r="M23" s="9"/>
      <c r="N23" s="119">
        <v>0</v>
      </c>
      <c r="O23" s="263">
        <v>0</v>
      </c>
      <c r="Q23" s="429">
        <v>13.243500000000001</v>
      </c>
      <c r="R23" s="324">
        <v>900</v>
      </c>
      <c r="S23" s="324">
        <v>1350</v>
      </c>
      <c r="T23" s="300">
        <v>4.6869983999999993</v>
      </c>
      <c r="U23" s="300">
        <v>2.9159999999999999</v>
      </c>
      <c r="V23" s="300">
        <v>4.3740000000000006</v>
      </c>
    </row>
    <row r="24" spans="1:22" s="6" customFormat="1" ht="28.5" customHeight="1" x14ac:dyDescent="0.5">
      <c r="A24" s="916"/>
      <c r="B24" s="917"/>
      <c r="C24" s="918"/>
      <c r="D24" s="14"/>
      <c r="E24" s="18" t="s">
        <v>41</v>
      </c>
      <c r="F24" s="9"/>
      <c r="G24" s="347">
        <f t="shared" si="0"/>
        <v>5.4365183999999998</v>
      </c>
      <c r="H24" s="293">
        <f t="shared" si="1"/>
        <v>8.8385183999999999</v>
      </c>
      <c r="I24" s="289">
        <f t="shared" si="2"/>
        <v>12.240518400000001</v>
      </c>
      <c r="J24" s="9"/>
      <c r="K24" s="119">
        <v>0</v>
      </c>
      <c r="L24" s="865">
        <v>0</v>
      </c>
      <c r="M24" s="9"/>
      <c r="N24" s="119">
        <v>0</v>
      </c>
      <c r="O24" s="263">
        <v>0</v>
      </c>
      <c r="Q24" s="429">
        <v>15.450750000000001</v>
      </c>
      <c r="R24" s="324">
        <v>1050</v>
      </c>
      <c r="S24" s="324">
        <v>1350</v>
      </c>
      <c r="T24" s="300">
        <v>5.4365183999999998</v>
      </c>
      <c r="U24" s="300">
        <v>3.4020000000000006</v>
      </c>
      <c r="V24" s="300">
        <v>5.1030000000000006</v>
      </c>
    </row>
    <row r="25" spans="1:22" s="6" customFormat="1" ht="28.5" customHeight="1" x14ac:dyDescent="0.5">
      <c r="A25" s="916"/>
      <c r="B25" s="917"/>
      <c r="C25" s="918"/>
      <c r="D25" s="14"/>
      <c r="E25" s="18" t="s">
        <v>51</v>
      </c>
      <c r="F25" s="9"/>
      <c r="G25" s="347">
        <f t="shared" si="0"/>
        <v>6.1860383999999993</v>
      </c>
      <c r="H25" s="293">
        <f t="shared" si="1"/>
        <v>10.074038399999999</v>
      </c>
      <c r="I25" s="289">
        <f t="shared" si="2"/>
        <v>13.962038399999999</v>
      </c>
      <c r="J25" s="9"/>
      <c r="K25" s="119">
        <v>0</v>
      </c>
      <c r="L25" s="865">
        <v>0</v>
      </c>
      <c r="M25" s="9"/>
      <c r="N25" s="119">
        <v>0</v>
      </c>
      <c r="O25" s="263">
        <v>0</v>
      </c>
      <c r="Q25" s="429">
        <v>17.658000000000001</v>
      </c>
      <c r="R25" s="324">
        <v>1200</v>
      </c>
      <c r="S25" s="324">
        <v>1350</v>
      </c>
      <c r="T25" s="300">
        <v>6.1860383999999993</v>
      </c>
      <c r="U25" s="300">
        <v>3.8879999999999999</v>
      </c>
      <c r="V25" s="300">
        <v>5.8320000000000007</v>
      </c>
    </row>
    <row r="26" spans="1:22" s="6" customFormat="1" ht="28.5" customHeight="1" x14ac:dyDescent="0.5">
      <c r="A26" s="916"/>
      <c r="B26" s="917"/>
      <c r="C26" s="918"/>
      <c r="D26" s="14"/>
      <c r="E26" s="18" t="s">
        <v>59</v>
      </c>
      <c r="F26" s="9"/>
      <c r="G26" s="347">
        <f t="shared" si="0"/>
        <v>6.9355583999999997</v>
      </c>
      <c r="H26" s="293">
        <f t="shared" si="1"/>
        <v>11.3095584</v>
      </c>
      <c r="I26" s="289">
        <f t="shared" si="2"/>
        <v>15.683558400000001</v>
      </c>
      <c r="J26" s="9"/>
      <c r="K26" s="119">
        <v>0</v>
      </c>
      <c r="L26" s="866">
        <v>0</v>
      </c>
      <c r="M26" s="9"/>
      <c r="N26" s="119">
        <v>0</v>
      </c>
      <c r="O26" s="263">
        <v>0</v>
      </c>
      <c r="Q26" s="429">
        <v>19.86525</v>
      </c>
      <c r="R26" s="324">
        <v>1350</v>
      </c>
      <c r="S26" s="324">
        <v>1350</v>
      </c>
      <c r="T26" s="300">
        <v>6.9355583999999997</v>
      </c>
      <c r="U26" s="300">
        <v>4.3740000000000006</v>
      </c>
      <c r="V26" s="300">
        <v>6.5610000000000008</v>
      </c>
    </row>
    <row r="27" spans="1:22" s="7" customFormat="1" ht="28.5" customHeight="1" x14ac:dyDescent="0.3">
      <c r="A27" s="916"/>
      <c r="B27" s="917"/>
      <c r="C27" s="918"/>
      <c r="D27" s="14"/>
      <c r="E27" s="20" t="s">
        <v>21</v>
      </c>
      <c r="F27" s="9"/>
      <c r="G27" s="373">
        <f t="shared" si="0"/>
        <v>3.5324784</v>
      </c>
      <c r="H27" s="292">
        <f t="shared" si="1"/>
        <v>5.6924783999999997</v>
      </c>
      <c r="I27" s="290">
        <f t="shared" si="2"/>
        <v>7.852478399999999</v>
      </c>
      <c r="J27" s="9"/>
      <c r="K27" s="117">
        <v>0</v>
      </c>
      <c r="L27" s="860">
        <v>0</v>
      </c>
      <c r="M27" s="9"/>
      <c r="N27" s="117">
        <v>0</v>
      </c>
      <c r="O27" s="263">
        <v>0</v>
      </c>
      <c r="Q27" s="428">
        <v>9.81</v>
      </c>
      <c r="R27" s="321">
        <v>600</v>
      </c>
      <c r="S27" s="321">
        <v>1500</v>
      </c>
      <c r="T27" s="298">
        <v>3.5324784</v>
      </c>
      <c r="U27" s="298">
        <v>2.1599999999999997</v>
      </c>
      <c r="V27" s="298">
        <v>3.2399999999999998</v>
      </c>
    </row>
    <row r="28" spans="1:22" s="6" customFormat="1" ht="28.5" customHeight="1" x14ac:dyDescent="0.5">
      <c r="A28" s="916"/>
      <c r="B28" s="917"/>
      <c r="C28" s="918"/>
      <c r="D28" s="14"/>
      <c r="E28" s="22" t="s">
        <v>29</v>
      </c>
      <c r="F28" s="9"/>
      <c r="G28" s="368">
        <f t="shared" si="0"/>
        <v>4.3629984000000004</v>
      </c>
      <c r="H28" s="294">
        <f t="shared" si="1"/>
        <v>7.0629983999999997</v>
      </c>
      <c r="I28" s="295">
        <f t="shared" si="2"/>
        <v>9.7629984000000007</v>
      </c>
      <c r="J28" s="9"/>
      <c r="K28" s="21">
        <v>0</v>
      </c>
      <c r="L28" s="861">
        <v>0</v>
      </c>
      <c r="M28" s="9"/>
      <c r="N28" s="21">
        <v>0</v>
      </c>
      <c r="O28" s="263">
        <v>0</v>
      </c>
      <c r="Q28" s="430">
        <v>12.262500000000001</v>
      </c>
      <c r="R28" s="324">
        <v>750</v>
      </c>
      <c r="S28" s="324">
        <v>1500</v>
      </c>
      <c r="T28" s="300">
        <v>4.3629984000000004</v>
      </c>
      <c r="U28" s="300">
        <v>2.6999999999999997</v>
      </c>
      <c r="V28" s="300">
        <v>4.05</v>
      </c>
    </row>
    <row r="29" spans="1:22" s="6" customFormat="1" ht="28.5" customHeight="1" x14ac:dyDescent="0.5">
      <c r="A29" s="916"/>
      <c r="B29" s="917"/>
      <c r="C29" s="918"/>
      <c r="D29" s="14"/>
      <c r="E29" s="20" t="s">
        <v>36</v>
      </c>
      <c r="F29" s="9"/>
      <c r="G29" s="373">
        <f t="shared" si="0"/>
        <v>5.1935184000000003</v>
      </c>
      <c r="H29" s="292">
        <f t="shared" si="1"/>
        <v>8.4335184000000005</v>
      </c>
      <c r="I29" s="290">
        <f t="shared" si="2"/>
        <v>11.673518400000001</v>
      </c>
      <c r="J29" s="9"/>
      <c r="K29" s="117">
        <v>0</v>
      </c>
      <c r="L29" s="861">
        <v>0</v>
      </c>
      <c r="M29" s="9"/>
      <c r="N29" s="117">
        <v>0</v>
      </c>
      <c r="O29" s="263">
        <v>0</v>
      </c>
      <c r="Q29" s="428">
        <v>14.715000000000002</v>
      </c>
      <c r="R29" s="324">
        <v>900</v>
      </c>
      <c r="S29" s="324">
        <v>1500</v>
      </c>
      <c r="T29" s="300">
        <v>5.1935184000000003</v>
      </c>
      <c r="U29" s="300">
        <v>3.24</v>
      </c>
      <c r="V29" s="300">
        <v>4.8600000000000003</v>
      </c>
    </row>
    <row r="30" spans="1:22" s="6" customFormat="1" ht="28.5" customHeight="1" x14ac:dyDescent="0.5">
      <c r="A30" s="916"/>
      <c r="B30" s="917"/>
      <c r="C30" s="918"/>
      <c r="D30" s="14"/>
      <c r="E30" s="20" t="s">
        <v>42</v>
      </c>
      <c r="F30" s="9"/>
      <c r="G30" s="368">
        <f t="shared" si="0"/>
        <v>6.0240384000000011</v>
      </c>
      <c r="H30" s="294">
        <f t="shared" si="1"/>
        <v>9.8040384000000014</v>
      </c>
      <c r="I30" s="295">
        <f t="shared" si="2"/>
        <v>13.584038400000001</v>
      </c>
      <c r="J30" s="9"/>
      <c r="K30" s="21">
        <v>0</v>
      </c>
      <c r="L30" s="861">
        <v>0</v>
      </c>
      <c r="M30" s="9"/>
      <c r="N30" s="21">
        <v>0</v>
      </c>
      <c r="O30" s="263">
        <v>0</v>
      </c>
      <c r="Q30" s="430">
        <v>17.1675</v>
      </c>
      <c r="R30" s="324">
        <v>1050</v>
      </c>
      <c r="S30" s="324">
        <v>1500</v>
      </c>
      <c r="T30" s="300">
        <v>6.0240384000000011</v>
      </c>
      <c r="U30" s="300">
        <v>3.7800000000000002</v>
      </c>
      <c r="V30" s="300">
        <v>5.6700000000000008</v>
      </c>
    </row>
    <row r="31" spans="1:22" s="6" customFormat="1" ht="28.5" customHeight="1" x14ac:dyDescent="0.5">
      <c r="A31" s="916"/>
      <c r="B31" s="917"/>
      <c r="C31" s="918"/>
      <c r="D31" s="14"/>
      <c r="E31" s="20" t="s">
        <v>52</v>
      </c>
      <c r="F31" s="9"/>
      <c r="G31" s="373">
        <f t="shared" si="0"/>
        <v>6.8545584000000002</v>
      </c>
      <c r="H31" s="292">
        <f t="shared" si="1"/>
        <v>11.174558399999999</v>
      </c>
      <c r="I31" s="290">
        <f t="shared" si="2"/>
        <v>15.494558399999999</v>
      </c>
      <c r="J31" s="9"/>
      <c r="K31" s="117">
        <v>0</v>
      </c>
      <c r="L31" s="861">
        <v>0</v>
      </c>
      <c r="M31" s="9"/>
      <c r="N31" s="117">
        <v>0</v>
      </c>
      <c r="O31" s="263">
        <v>0</v>
      </c>
      <c r="Q31" s="428">
        <v>19.62</v>
      </c>
      <c r="R31" s="324">
        <v>1200</v>
      </c>
      <c r="S31" s="324">
        <v>1500</v>
      </c>
      <c r="T31" s="300">
        <v>6.8545584000000002</v>
      </c>
      <c r="U31" s="300">
        <v>4.3199999999999994</v>
      </c>
      <c r="V31" s="300">
        <v>6.4799999999999995</v>
      </c>
    </row>
    <row r="32" spans="1:22" s="6" customFormat="1" ht="28.5" customHeight="1" x14ac:dyDescent="0.5">
      <c r="A32" s="916"/>
      <c r="B32" s="917"/>
      <c r="C32" s="918"/>
      <c r="D32" s="14"/>
      <c r="E32" s="22" t="s">
        <v>60</v>
      </c>
      <c r="F32" s="9"/>
      <c r="G32" s="368">
        <f t="shared" si="0"/>
        <v>7.6850784000000001</v>
      </c>
      <c r="H32" s="294">
        <f t="shared" si="1"/>
        <v>12.545078400000001</v>
      </c>
      <c r="I32" s="295">
        <f t="shared" si="2"/>
        <v>17.405078400000001</v>
      </c>
      <c r="J32" s="9"/>
      <c r="K32" s="21">
        <v>0</v>
      </c>
      <c r="L32" s="861">
        <v>0</v>
      </c>
      <c r="M32" s="9"/>
      <c r="N32" s="21">
        <v>0</v>
      </c>
      <c r="O32" s="263">
        <v>0</v>
      </c>
      <c r="Q32" s="430">
        <v>22.072499999999998</v>
      </c>
      <c r="R32" s="324">
        <v>1350</v>
      </c>
      <c r="S32" s="324">
        <v>1500</v>
      </c>
      <c r="T32" s="300">
        <v>7.6850784000000001</v>
      </c>
      <c r="U32" s="300">
        <v>4.8600000000000003</v>
      </c>
      <c r="V32" s="300">
        <v>7.2900000000000018</v>
      </c>
    </row>
    <row r="33" spans="1:22" s="6" customFormat="1" ht="28.5" customHeight="1" x14ac:dyDescent="0.5">
      <c r="A33" s="916"/>
      <c r="B33" s="917"/>
      <c r="C33" s="918"/>
      <c r="D33" s="14"/>
      <c r="E33" s="20" t="s">
        <v>66</v>
      </c>
      <c r="F33" s="9"/>
      <c r="G33" s="373">
        <f t="shared" si="0"/>
        <v>8.5155984</v>
      </c>
      <c r="H33" s="292">
        <f t="shared" si="1"/>
        <v>13.9155984</v>
      </c>
      <c r="I33" s="290">
        <f t="shared" si="2"/>
        <v>19.315598399999999</v>
      </c>
      <c r="J33" s="9"/>
      <c r="K33" s="117">
        <v>0</v>
      </c>
      <c r="L33" s="863">
        <v>0</v>
      </c>
      <c r="M33" s="9"/>
      <c r="N33" s="117">
        <v>0</v>
      </c>
      <c r="O33" s="263">
        <v>0</v>
      </c>
      <c r="Q33" s="428">
        <v>24.525000000000002</v>
      </c>
      <c r="R33" s="324">
        <v>1500</v>
      </c>
      <c r="S33" s="324">
        <v>1500</v>
      </c>
      <c r="T33" s="300">
        <v>8.5155984</v>
      </c>
      <c r="U33" s="300">
        <v>5.3999999999999995</v>
      </c>
      <c r="V33" s="300">
        <v>8.1</v>
      </c>
    </row>
    <row r="34" spans="1:22" s="7" customFormat="1" ht="28.5" customHeight="1" x14ac:dyDescent="0.3">
      <c r="A34" s="916"/>
      <c r="B34" s="917"/>
      <c r="C34" s="918"/>
      <c r="D34" s="14"/>
      <c r="E34" s="18" t="s">
        <v>22</v>
      </c>
      <c r="F34" s="9"/>
      <c r="G34" s="347">
        <f t="shared" si="0"/>
        <v>3.8769983999999997</v>
      </c>
      <c r="H34" s="293">
        <f t="shared" si="1"/>
        <v>6.2529983999999992</v>
      </c>
      <c r="I34" s="289">
        <f t="shared" si="2"/>
        <v>8.6289983999999986</v>
      </c>
      <c r="J34" s="9"/>
      <c r="K34" s="119">
        <v>0</v>
      </c>
      <c r="L34" s="864">
        <v>0</v>
      </c>
      <c r="M34" s="9"/>
      <c r="N34" s="119">
        <v>0</v>
      </c>
      <c r="O34" s="263">
        <v>0</v>
      </c>
      <c r="Q34" s="429">
        <v>10.791</v>
      </c>
      <c r="R34" s="321">
        <v>600</v>
      </c>
      <c r="S34" s="321">
        <v>1650</v>
      </c>
      <c r="T34" s="298">
        <v>3.8769983999999997</v>
      </c>
      <c r="U34" s="298">
        <v>2.3759999999999994</v>
      </c>
      <c r="V34" s="298">
        <v>3.5639999999999996</v>
      </c>
    </row>
    <row r="35" spans="1:22" s="7" customFormat="1" ht="28.5" customHeight="1" x14ac:dyDescent="0.3">
      <c r="A35" s="916"/>
      <c r="B35" s="917"/>
      <c r="C35" s="918"/>
      <c r="D35" s="14"/>
      <c r="E35" s="18" t="s">
        <v>286</v>
      </c>
      <c r="F35" s="9"/>
      <c r="G35" s="347">
        <f t="shared" si="0"/>
        <v>4.7885184000000001</v>
      </c>
      <c r="H35" s="293">
        <f t="shared" si="1"/>
        <v>7.7585183999999998</v>
      </c>
      <c r="I35" s="289">
        <f t="shared" si="2"/>
        <v>10.728518399999999</v>
      </c>
      <c r="J35" s="9"/>
      <c r="K35" s="119">
        <v>0</v>
      </c>
      <c r="L35" s="865">
        <v>0</v>
      </c>
      <c r="M35" s="9"/>
      <c r="N35" s="119">
        <v>0</v>
      </c>
      <c r="O35" s="263">
        <v>0</v>
      </c>
      <c r="Q35" s="429">
        <v>13.488750000000001</v>
      </c>
      <c r="R35" s="321">
        <v>750</v>
      </c>
      <c r="S35" s="321">
        <v>1650</v>
      </c>
      <c r="T35" s="298">
        <v>4.7885184000000001</v>
      </c>
      <c r="U35" s="298">
        <v>2.9699999999999993</v>
      </c>
      <c r="V35" s="298">
        <v>4.4549999999999992</v>
      </c>
    </row>
    <row r="36" spans="1:22" s="7" customFormat="1" ht="28.5" customHeight="1" x14ac:dyDescent="0.3">
      <c r="A36" s="916"/>
      <c r="B36" s="917"/>
      <c r="C36" s="918"/>
      <c r="D36" s="14"/>
      <c r="E36" s="18" t="s">
        <v>287</v>
      </c>
      <c r="F36" s="9"/>
      <c r="G36" s="347">
        <f t="shared" si="0"/>
        <v>5.7000383999999995</v>
      </c>
      <c r="H36" s="293">
        <f t="shared" si="1"/>
        <v>9.2640383999999987</v>
      </c>
      <c r="I36" s="289">
        <f t="shared" si="2"/>
        <v>12.828038399999999</v>
      </c>
      <c r="J36" s="9"/>
      <c r="K36" s="119">
        <v>0</v>
      </c>
      <c r="L36" s="865">
        <v>0</v>
      </c>
      <c r="M36" s="9"/>
      <c r="N36" s="119">
        <v>0</v>
      </c>
      <c r="O36" s="263">
        <v>0</v>
      </c>
      <c r="Q36" s="429">
        <v>16.186500000000002</v>
      </c>
      <c r="R36" s="321">
        <v>900</v>
      </c>
      <c r="S36" s="321">
        <v>1650</v>
      </c>
      <c r="T36" s="298">
        <v>5.7000383999999995</v>
      </c>
      <c r="U36" s="298">
        <v>3.5639999999999996</v>
      </c>
      <c r="V36" s="298">
        <v>5.3460000000000001</v>
      </c>
    </row>
    <row r="37" spans="1:22" s="7" customFormat="1" ht="28.5" customHeight="1" x14ac:dyDescent="0.3">
      <c r="A37" s="916"/>
      <c r="B37" s="917"/>
      <c r="C37" s="918"/>
      <c r="D37" s="14"/>
      <c r="E37" s="18" t="s">
        <v>288</v>
      </c>
      <c r="F37" s="9"/>
      <c r="G37" s="347">
        <f t="shared" si="0"/>
        <v>6.6115584000000007</v>
      </c>
      <c r="H37" s="293">
        <f t="shared" si="1"/>
        <v>10.769558400000001</v>
      </c>
      <c r="I37" s="289">
        <f t="shared" si="2"/>
        <v>14.927558399999999</v>
      </c>
      <c r="J37" s="9"/>
      <c r="K37" s="119">
        <v>0</v>
      </c>
      <c r="L37" s="865">
        <v>0</v>
      </c>
      <c r="M37" s="9"/>
      <c r="N37" s="119">
        <v>0</v>
      </c>
      <c r="O37" s="263">
        <v>0</v>
      </c>
      <c r="Q37" s="429">
        <v>18.884250000000002</v>
      </c>
      <c r="R37" s="321">
        <v>1050</v>
      </c>
      <c r="S37" s="321">
        <v>1650</v>
      </c>
      <c r="T37" s="298">
        <v>6.6115584000000007</v>
      </c>
      <c r="U37" s="298">
        <v>4.1579999999999995</v>
      </c>
      <c r="V37" s="298">
        <v>6.2370000000000001</v>
      </c>
    </row>
    <row r="38" spans="1:22" s="7" customFormat="1" ht="28.5" customHeight="1" x14ac:dyDescent="0.3">
      <c r="A38" s="916"/>
      <c r="B38" s="917"/>
      <c r="C38" s="918"/>
      <c r="D38" s="14"/>
      <c r="E38" s="18" t="s">
        <v>289</v>
      </c>
      <c r="F38" s="9"/>
      <c r="G38" s="347">
        <f t="shared" si="0"/>
        <v>7.5230784000000002</v>
      </c>
      <c r="H38" s="293">
        <f t="shared" si="1"/>
        <v>12.275078399999998</v>
      </c>
      <c r="I38" s="289">
        <f t="shared" si="2"/>
        <v>17.027078399999997</v>
      </c>
      <c r="J38" s="9"/>
      <c r="K38" s="119">
        <v>0</v>
      </c>
      <c r="L38" s="865">
        <v>0</v>
      </c>
      <c r="M38" s="9"/>
      <c r="N38" s="119">
        <v>0</v>
      </c>
      <c r="O38" s="263">
        <v>0</v>
      </c>
      <c r="Q38" s="429">
        <v>21.582000000000001</v>
      </c>
      <c r="R38" s="321">
        <v>1200</v>
      </c>
      <c r="S38" s="321">
        <v>1650</v>
      </c>
      <c r="T38" s="298">
        <v>7.5230784000000002</v>
      </c>
      <c r="U38" s="298">
        <v>4.7519999999999989</v>
      </c>
      <c r="V38" s="298">
        <v>7.1279999999999992</v>
      </c>
    </row>
    <row r="39" spans="1:22" s="7" customFormat="1" ht="28.5" customHeight="1" x14ac:dyDescent="0.3">
      <c r="A39" s="916"/>
      <c r="B39" s="917"/>
      <c r="C39" s="918"/>
      <c r="D39" s="14"/>
      <c r="E39" s="18" t="s">
        <v>290</v>
      </c>
      <c r="F39" s="9"/>
      <c r="G39" s="347">
        <f t="shared" si="0"/>
        <v>8.4345983999999987</v>
      </c>
      <c r="H39" s="293">
        <f t="shared" si="1"/>
        <v>13.780598399999999</v>
      </c>
      <c r="I39" s="289">
        <f t="shared" si="2"/>
        <v>19.126598399999999</v>
      </c>
      <c r="J39" s="9"/>
      <c r="K39" s="119">
        <v>0</v>
      </c>
      <c r="L39" s="865">
        <v>0</v>
      </c>
      <c r="M39" s="9"/>
      <c r="N39" s="119">
        <v>0</v>
      </c>
      <c r="O39" s="263">
        <v>0</v>
      </c>
      <c r="Q39" s="429">
        <v>24.27975</v>
      </c>
      <c r="R39" s="321">
        <v>1350</v>
      </c>
      <c r="S39" s="321">
        <v>1650</v>
      </c>
      <c r="T39" s="298">
        <v>8.4345983999999987</v>
      </c>
      <c r="U39" s="298">
        <v>5.3460000000000001</v>
      </c>
      <c r="V39" s="298">
        <v>8.0190000000000001</v>
      </c>
    </row>
    <row r="40" spans="1:22" s="7" customFormat="1" ht="28.5" customHeight="1" x14ac:dyDescent="0.3">
      <c r="A40" s="916"/>
      <c r="B40" s="917"/>
      <c r="C40" s="918"/>
      <c r="D40" s="14"/>
      <c r="E40" s="18" t="s">
        <v>291</v>
      </c>
      <c r="F40" s="9"/>
      <c r="G40" s="347">
        <f t="shared" si="0"/>
        <v>9.3461183999999999</v>
      </c>
      <c r="H40" s="293">
        <f t="shared" si="1"/>
        <v>15.286118399999999</v>
      </c>
      <c r="I40" s="289">
        <f t="shared" si="2"/>
        <v>21.226118399999997</v>
      </c>
      <c r="J40" s="9"/>
      <c r="K40" s="119">
        <v>0</v>
      </c>
      <c r="L40" s="865">
        <v>0</v>
      </c>
      <c r="M40" s="9"/>
      <c r="N40" s="119">
        <v>0</v>
      </c>
      <c r="O40" s="263">
        <v>0</v>
      </c>
      <c r="Q40" s="429">
        <v>26.977500000000003</v>
      </c>
      <c r="R40" s="321">
        <v>1500</v>
      </c>
      <c r="S40" s="321">
        <v>1650</v>
      </c>
      <c r="T40" s="298">
        <v>9.3461183999999999</v>
      </c>
      <c r="U40" s="298">
        <v>5.9399999999999986</v>
      </c>
      <c r="V40" s="298">
        <v>8.9099999999999984</v>
      </c>
    </row>
    <row r="41" spans="1:22" s="6" customFormat="1" ht="28.5" customHeight="1" x14ac:dyDescent="0.5">
      <c r="A41" s="916"/>
      <c r="B41" s="917"/>
      <c r="C41" s="918"/>
      <c r="D41" s="14"/>
      <c r="E41" s="18" t="s">
        <v>72</v>
      </c>
      <c r="F41" s="9"/>
      <c r="G41" s="347">
        <f t="shared" si="0"/>
        <v>10.257638399999999</v>
      </c>
      <c r="H41" s="293">
        <f t="shared" si="1"/>
        <v>16.791638399999997</v>
      </c>
      <c r="I41" s="289">
        <f t="shared" si="2"/>
        <v>23.325638399999995</v>
      </c>
      <c r="J41" s="9"/>
      <c r="K41" s="119">
        <v>0</v>
      </c>
      <c r="L41" s="866">
        <v>0</v>
      </c>
      <c r="M41" s="9"/>
      <c r="N41" s="119">
        <v>0</v>
      </c>
      <c r="O41" s="263">
        <v>0</v>
      </c>
      <c r="Q41" s="429">
        <v>29.675250000000002</v>
      </c>
      <c r="R41" s="324">
        <v>1650</v>
      </c>
      <c r="S41" s="324">
        <v>1650</v>
      </c>
      <c r="T41" s="300">
        <v>10.257638399999999</v>
      </c>
      <c r="U41" s="300">
        <v>6.5339999999999989</v>
      </c>
      <c r="V41" s="300">
        <v>9.8009999999999984</v>
      </c>
    </row>
    <row r="42" spans="1:22" s="7" customFormat="1" ht="28.5" customHeight="1" x14ac:dyDescent="0.3">
      <c r="A42" s="916"/>
      <c r="B42" s="917"/>
      <c r="C42" s="918"/>
      <c r="D42" s="14"/>
      <c r="E42" s="20" t="s">
        <v>23</v>
      </c>
      <c r="F42" s="23"/>
      <c r="G42" s="373">
        <f t="shared" si="0"/>
        <v>4.2215183999999999</v>
      </c>
      <c r="H42" s="292">
        <f t="shared" si="1"/>
        <v>6.8135183999999995</v>
      </c>
      <c r="I42" s="290">
        <f t="shared" si="2"/>
        <v>9.4055184000000001</v>
      </c>
      <c r="J42" s="19"/>
      <c r="K42" s="117">
        <v>0</v>
      </c>
      <c r="L42" s="860">
        <v>0</v>
      </c>
      <c r="M42" s="19"/>
      <c r="N42" s="117">
        <v>0</v>
      </c>
      <c r="O42" s="263">
        <v>0</v>
      </c>
      <c r="Q42" s="428">
        <v>11.772000000000002</v>
      </c>
      <c r="R42" s="321">
        <v>600</v>
      </c>
      <c r="S42" s="321">
        <v>1800</v>
      </c>
      <c r="T42" s="298">
        <v>4.2215183999999999</v>
      </c>
      <c r="U42" s="298">
        <v>2.5920000000000001</v>
      </c>
      <c r="V42" s="298">
        <v>3.8880000000000003</v>
      </c>
    </row>
    <row r="43" spans="1:22" s="6" customFormat="1" ht="28.5" customHeight="1" x14ac:dyDescent="0.5">
      <c r="A43" s="916"/>
      <c r="B43" s="917"/>
      <c r="C43" s="918"/>
      <c r="D43" s="14"/>
      <c r="E43" s="22" t="s">
        <v>30</v>
      </c>
      <c r="F43" s="25"/>
      <c r="G43" s="368">
        <f t="shared" si="0"/>
        <v>5.2140384000000006</v>
      </c>
      <c r="H43" s="292">
        <f t="shared" si="1"/>
        <v>8.4540384000000017</v>
      </c>
      <c r="I43" s="290">
        <f t="shared" si="2"/>
        <v>11.6940384</v>
      </c>
      <c r="J43" s="19"/>
      <c r="K43" s="21">
        <v>0</v>
      </c>
      <c r="L43" s="861">
        <v>0</v>
      </c>
      <c r="M43" s="19"/>
      <c r="N43" s="21">
        <v>0</v>
      </c>
      <c r="O43" s="263">
        <v>0</v>
      </c>
      <c r="Q43" s="430">
        <v>14.715000000000002</v>
      </c>
      <c r="R43" s="324">
        <v>750</v>
      </c>
      <c r="S43" s="324">
        <v>1800</v>
      </c>
      <c r="T43" s="300">
        <v>5.2140384000000006</v>
      </c>
      <c r="U43" s="300">
        <v>3.24</v>
      </c>
      <c r="V43" s="300">
        <v>4.8600000000000003</v>
      </c>
    </row>
    <row r="44" spans="1:22" s="6" customFormat="1" ht="28.5" customHeight="1" x14ac:dyDescent="0.5">
      <c r="A44" s="916"/>
      <c r="B44" s="917"/>
      <c r="C44" s="918"/>
      <c r="D44" s="14"/>
      <c r="E44" s="20" t="s">
        <v>37</v>
      </c>
      <c r="F44" s="25"/>
      <c r="G44" s="373">
        <f t="shared" si="0"/>
        <v>6.2065583999999996</v>
      </c>
      <c r="H44" s="292">
        <f t="shared" si="1"/>
        <v>10.0945584</v>
      </c>
      <c r="I44" s="290">
        <f t="shared" si="2"/>
        <v>13.982558399999998</v>
      </c>
      <c r="J44" s="19"/>
      <c r="K44" s="117">
        <v>0</v>
      </c>
      <c r="L44" s="861">
        <v>0</v>
      </c>
      <c r="M44" s="19"/>
      <c r="N44" s="117">
        <v>0</v>
      </c>
      <c r="O44" s="263">
        <v>0</v>
      </c>
      <c r="Q44" s="428">
        <v>17.658000000000001</v>
      </c>
      <c r="R44" s="324">
        <v>900</v>
      </c>
      <c r="S44" s="324">
        <v>1800</v>
      </c>
      <c r="T44" s="300">
        <v>6.2065583999999996</v>
      </c>
      <c r="U44" s="300">
        <v>3.8879999999999999</v>
      </c>
      <c r="V44" s="300">
        <v>5.8320000000000007</v>
      </c>
    </row>
    <row r="45" spans="1:22" s="6" customFormat="1" ht="28.5" customHeight="1" x14ac:dyDescent="0.5">
      <c r="A45" s="916"/>
      <c r="B45" s="917"/>
      <c r="C45" s="918"/>
      <c r="D45" s="14"/>
      <c r="E45" s="22" t="s">
        <v>43</v>
      </c>
      <c r="F45" s="25"/>
      <c r="G45" s="368">
        <f t="shared" si="0"/>
        <v>7.1990784000000012</v>
      </c>
      <c r="H45" s="292">
        <f t="shared" si="1"/>
        <v>11.735078400000003</v>
      </c>
      <c r="I45" s="290">
        <f t="shared" si="2"/>
        <v>16.2710784</v>
      </c>
      <c r="J45" s="19"/>
      <c r="K45" s="21">
        <v>0</v>
      </c>
      <c r="L45" s="861">
        <v>0</v>
      </c>
      <c r="M45" s="19"/>
      <c r="N45" s="21">
        <v>0</v>
      </c>
      <c r="O45" s="263">
        <v>0</v>
      </c>
      <c r="Q45" s="430">
        <v>20.600999999999999</v>
      </c>
      <c r="R45" s="324">
        <v>1050</v>
      </c>
      <c r="S45" s="324">
        <v>1800</v>
      </c>
      <c r="T45" s="300">
        <v>7.1990784000000012</v>
      </c>
      <c r="U45" s="300">
        <v>4.5360000000000005</v>
      </c>
      <c r="V45" s="300">
        <v>6.8040000000000003</v>
      </c>
    </row>
    <row r="46" spans="1:22" s="6" customFormat="1" ht="28.5" customHeight="1" x14ac:dyDescent="0.5">
      <c r="A46" s="916"/>
      <c r="B46" s="917"/>
      <c r="C46" s="918"/>
      <c r="D46" s="14"/>
      <c r="E46" s="20" t="s">
        <v>53</v>
      </c>
      <c r="F46" s="25"/>
      <c r="G46" s="373">
        <f t="shared" si="0"/>
        <v>8.1915984000000019</v>
      </c>
      <c r="H46" s="292">
        <f t="shared" si="1"/>
        <v>13.375598400000001</v>
      </c>
      <c r="I46" s="290">
        <f t="shared" si="2"/>
        <v>18.559598400000002</v>
      </c>
      <c r="J46" s="19"/>
      <c r="K46" s="117">
        <v>0</v>
      </c>
      <c r="L46" s="861">
        <v>0</v>
      </c>
      <c r="M46" s="19"/>
      <c r="N46" s="117">
        <v>0</v>
      </c>
      <c r="O46" s="263">
        <v>0</v>
      </c>
      <c r="Q46" s="428">
        <v>23.544000000000004</v>
      </c>
      <c r="R46" s="324">
        <v>1200</v>
      </c>
      <c r="S46" s="324">
        <v>1800</v>
      </c>
      <c r="T46" s="300">
        <v>8.1915984000000019</v>
      </c>
      <c r="U46" s="300">
        <v>5.1840000000000002</v>
      </c>
      <c r="V46" s="300">
        <v>7.7760000000000007</v>
      </c>
    </row>
    <row r="47" spans="1:22" s="6" customFormat="1" ht="28.5" customHeight="1" x14ac:dyDescent="0.5">
      <c r="A47" s="916"/>
      <c r="B47" s="917"/>
      <c r="C47" s="918"/>
      <c r="D47" s="14"/>
      <c r="E47" s="22" t="s">
        <v>61</v>
      </c>
      <c r="F47" s="25"/>
      <c r="G47" s="368">
        <f t="shared" si="0"/>
        <v>9.1841183999999991</v>
      </c>
      <c r="H47" s="294">
        <f t="shared" si="1"/>
        <v>15.0161184</v>
      </c>
      <c r="I47" s="295">
        <f t="shared" si="2"/>
        <v>20.848118399999997</v>
      </c>
      <c r="J47" s="19"/>
      <c r="K47" s="21">
        <v>0</v>
      </c>
      <c r="L47" s="861">
        <v>0</v>
      </c>
      <c r="M47" s="19"/>
      <c r="N47" s="21">
        <v>0</v>
      </c>
      <c r="O47" s="263">
        <v>0</v>
      </c>
      <c r="Q47" s="430">
        <v>26.487000000000002</v>
      </c>
      <c r="R47" s="324">
        <v>1350</v>
      </c>
      <c r="S47" s="324">
        <v>1800</v>
      </c>
      <c r="T47" s="300">
        <v>9.1841183999999991</v>
      </c>
      <c r="U47" s="300">
        <v>5.8319999999999999</v>
      </c>
      <c r="V47" s="300">
        <v>8.7480000000000011</v>
      </c>
    </row>
    <row r="48" spans="1:22" s="6" customFormat="1" ht="28.5" customHeight="1" x14ac:dyDescent="0.5">
      <c r="A48" s="916"/>
      <c r="B48" s="917"/>
      <c r="C48" s="918"/>
      <c r="D48" s="14"/>
      <c r="E48" s="20" t="s">
        <v>67</v>
      </c>
      <c r="F48" s="25"/>
      <c r="G48" s="373">
        <f t="shared" si="0"/>
        <v>10.176638400000002</v>
      </c>
      <c r="H48" s="292">
        <f t="shared" si="1"/>
        <v>16.656638400000002</v>
      </c>
      <c r="I48" s="290">
        <f t="shared" si="2"/>
        <v>23.136638400000002</v>
      </c>
      <c r="J48" s="19"/>
      <c r="K48" s="117">
        <v>0</v>
      </c>
      <c r="L48" s="861">
        <v>0</v>
      </c>
      <c r="M48" s="19"/>
      <c r="N48" s="117">
        <v>0</v>
      </c>
      <c r="O48" s="263">
        <v>0</v>
      </c>
      <c r="Q48" s="428">
        <v>29.430000000000003</v>
      </c>
      <c r="R48" s="324">
        <v>1500</v>
      </c>
      <c r="S48" s="324">
        <v>1800</v>
      </c>
      <c r="T48" s="300">
        <v>10.176638400000002</v>
      </c>
      <c r="U48" s="300">
        <v>6.48</v>
      </c>
      <c r="V48" s="300">
        <v>9.7200000000000006</v>
      </c>
    </row>
    <row r="49" spans="1:22" s="6" customFormat="1" ht="28.5" customHeight="1" x14ac:dyDescent="0.5">
      <c r="A49" s="916"/>
      <c r="B49" s="917"/>
      <c r="C49" s="918"/>
      <c r="D49" s="14"/>
      <c r="E49" s="20" t="s">
        <v>73</v>
      </c>
      <c r="F49" s="25"/>
      <c r="G49" s="373">
        <f t="shared" si="0"/>
        <v>11.169158400000001</v>
      </c>
      <c r="H49" s="292">
        <f t="shared" si="1"/>
        <v>18.297158400000001</v>
      </c>
      <c r="I49" s="290">
        <f t="shared" si="2"/>
        <v>25.425158400000001</v>
      </c>
      <c r="J49" s="25"/>
      <c r="K49" s="117">
        <v>0</v>
      </c>
      <c r="L49" s="861">
        <v>0</v>
      </c>
      <c r="M49" s="25"/>
      <c r="N49" s="117">
        <v>0</v>
      </c>
      <c r="O49" s="263">
        <v>0</v>
      </c>
      <c r="Q49" s="428">
        <v>32.373000000000005</v>
      </c>
      <c r="R49" s="324">
        <v>1650</v>
      </c>
      <c r="S49" s="324">
        <v>1800</v>
      </c>
      <c r="T49" s="300">
        <v>11.169158400000001</v>
      </c>
      <c r="U49" s="300">
        <v>7.1279999999999992</v>
      </c>
      <c r="V49" s="300">
        <v>10.692</v>
      </c>
    </row>
    <row r="50" spans="1:22" s="6" customFormat="1" ht="28.5" customHeight="1" x14ac:dyDescent="0.5">
      <c r="A50" s="916"/>
      <c r="B50" s="917"/>
      <c r="C50" s="918"/>
      <c r="D50" s="14"/>
      <c r="E50" s="20" t="s">
        <v>78</v>
      </c>
      <c r="F50" s="25"/>
      <c r="G50" s="373">
        <f t="shared" si="0"/>
        <v>12.161678400000001</v>
      </c>
      <c r="H50" s="292">
        <f t="shared" si="1"/>
        <v>19.937678400000003</v>
      </c>
      <c r="I50" s="290">
        <f t="shared" si="2"/>
        <v>27.713678399999999</v>
      </c>
      <c r="J50" s="25"/>
      <c r="K50" s="404">
        <v>0</v>
      </c>
      <c r="L50" s="861">
        <v>0</v>
      </c>
      <c r="M50" s="25"/>
      <c r="N50" s="117">
        <v>0</v>
      </c>
      <c r="O50" s="263">
        <v>0</v>
      </c>
      <c r="Q50" s="428">
        <v>35.316000000000003</v>
      </c>
      <c r="R50" s="324">
        <v>1800</v>
      </c>
      <c r="S50" s="324">
        <v>1800</v>
      </c>
      <c r="T50" s="300">
        <v>12.161678400000001</v>
      </c>
      <c r="U50" s="300">
        <v>7.7759999999999998</v>
      </c>
      <c r="V50" s="300">
        <v>11.664000000000001</v>
      </c>
    </row>
    <row r="51" spans="1:22" s="6" customFormat="1" ht="28.5" customHeight="1" x14ac:dyDescent="0.5">
      <c r="A51" s="916"/>
      <c r="B51" s="917"/>
      <c r="C51" s="918"/>
      <c r="D51" s="14"/>
      <c r="E51" s="18" t="s">
        <v>31</v>
      </c>
      <c r="F51" s="9"/>
      <c r="G51" s="347">
        <f t="shared" si="0"/>
        <v>5.6395584000000003</v>
      </c>
      <c r="H51" s="293">
        <f t="shared" si="1"/>
        <v>10.904558399999999</v>
      </c>
      <c r="I51" s="289">
        <f t="shared" si="2"/>
        <v>16.1695584</v>
      </c>
      <c r="J51" s="9"/>
      <c r="K51" s="119">
        <v>0</v>
      </c>
      <c r="L51" s="120">
        <v>0</v>
      </c>
      <c r="M51" s="9"/>
      <c r="N51" s="119">
        <v>0</v>
      </c>
      <c r="O51" s="263">
        <v>0</v>
      </c>
      <c r="Q51" s="429">
        <v>15.94125</v>
      </c>
      <c r="R51" s="324">
        <v>750</v>
      </c>
      <c r="S51" s="324">
        <v>1950</v>
      </c>
      <c r="T51" s="300">
        <v>5.6395584000000003</v>
      </c>
      <c r="U51" s="300">
        <v>3.51</v>
      </c>
      <c r="V51" s="300">
        <v>5.2649999999999997</v>
      </c>
    </row>
    <row r="52" spans="1:22" s="6" customFormat="1" ht="28.5" customHeight="1" x14ac:dyDescent="0.5">
      <c r="A52" s="916"/>
      <c r="B52" s="917"/>
      <c r="C52" s="918"/>
      <c r="D52" s="14"/>
      <c r="E52" s="18" t="s">
        <v>268</v>
      </c>
      <c r="F52" s="9"/>
      <c r="G52" s="347">
        <f t="shared" si="0"/>
        <v>6.7130783999999997</v>
      </c>
      <c r="H52" s="293">
        <f t="shared" si="1"/>
        <v>13.031078399999998</v>
      </c>
      <c r="I52" s="289">
        <f t="shared" si="2"/>
        <v>19.3490784</v>
      </c>
      <c r="J52" s="9"/>
      <c r="K52" s="119">
        <v>0</v>
      </c>
      <c r="L52" s="120">
        <v>0</v>
      </c>
      <c r="M52" s="9"/>
      <c r="N52" s="119">
        <v>0</v>
      </c>
      <c r="O52" s="263">
        <v>0</v>
      </c>
      <c r="Q52" s="429">
        <v>19.1295</v>
      </c>
      <c r="R52" s="324">
        <v>900</v>
      </c>
      <c r="S52" s="324">
        <v>1950</v>
      </c>
      <c r="T52" s="300">
        <v>6.7130783999999997</v>
      </c>
      <c r="U52" s="300">
        <v>4.2119999999999997</v>
      </c>
      <c r="V52" s="300">
        <v>6.3179999999999996</v>
      </c>
    </row>
    <row r="53" spans="1:22" s="6" customFormat="1" ht="28.5" customHeight="1" x14ac:dyDescent="0.5">
      <c r="A53" s="916"/>
      <c r="B53" s="917"/>
      <c r="C53" s="918"/>
      <c r="D53" s="14"/>
      <c r="E53" s="18" t="s">
        <v>269</v>
      </c>
      <c r="F53" s="9"/>
      <c r="G53" s="347">
        <f t="shared" si="0"/>
        <v>7.7865983999999999</v>
      </c>
      <c r="H53" s="293">
        <f t="shared" si="1"/>
        <v>15.157598399999999</v>
      </c>
      <c r="I53" s="289">
        <f t="shared" si="2"/>
        <v>22.5285984</v>
      </c>
      <c r="J53" s="9"/>
      <c r="K53" s="119">
        <v>0</v>
      </c>
      <c r="L53" s="120">
        <v>0</v>
      </c>
      <c r="M53" s="9"/>
      <c r="N53" s="119">
        <v>0</v>
      </c>
      <c r="O53" s="263">
        <v>0</v>
      </c>
      <c r="Q53" s="429">
        <v>22.31775</v>
      </c>
      <c r="R53" s="324">
        <v>1050</v>
      </c>
      <c r="S53" s="324">
        <v>1950</v>
      </c>
      <c r="T53" s="300">
        <v>7.7865983999999999</v>
      </c>
      <c r="U53" s="300">
        <v>4.9139999999999997</v>
      </c>
      <c r="V53" s="300">
        <v>7.3709999999999996</v>
      </c>
    </row>
    <row r="54" spans="1:22" s="6" customFormat="1" ht="28.5" customHeight="1" x14ac:dyDescent="0.5">
      <c r="A54" s="916"/>
      <c r="B54" s="917"/>
      <c r="C54" s="918"/>
      <c r="D54" s="14"/>
      <c r="E54" s="18" t="s">
        <v>270</v>
      </c>
      <c r="F54" s="9"/>
      <c r="G54" s="347">
        <f t="shared" si="0"/>
        <v>8.8601184000000011</v>
      </c>
      <c r="H54" s="293">
        <f t="shared" si="1"/>
        <v>17.284118400000001</v>
      </c>
      <c r="I54" s="289">
        <f t="shared" si="2"/>
        <v>25.7081184</v>
      </c>
      <c r="J54" s="9"/>
      <c r="K54" s="119">
        <v>0</v>
      </c>
      <c r="L54" s="120">
        <v>0</v>
      </c>
      <c r="M54" s="9"/>
      <c r="N54" s="119">
        <v>0</v>
      </c>
      <c r="O54" s="263">
        <v>0</v>
      </c>
      <c r="Q54" s="429">
        <v>25.506</v>
      </c>
      <c r="R54" s="324">
        <v>1200</v>
      </c>
      <c r="S54" s="324">
        <v>1950</v>
      </c>
      <c r="T54" s="300">
        <v>8.8601184000000011</v>
      </c>
      <c r="U54" s="300">
        <v>5.6159999999999997</v>
      </c>
      <c r="V54" s="300">
        <v>8.4239999999999995</v>
      </c>
    </row>
    <row r="55" spans="1:22" s="6" customFormat="1" ht="28.5" customHeight="1" x14ac:dyDescent="0.5">
      <c r="A55" s="916"/>
      <c r="B55" s="917"/>
      <c r="C55" s="918"/>
      <c r="D55" s="14"/>
      <c r="E55" s="18" t="s">
        <v>271</v>
      </c>
      <c r="F55" s="9"/>
      <c r="G55" s="347">
        <f t="shared" si="0"/>
        <v>9.9336383999999995</v>
      </c>
      <c r="H55" s="293">
        <f t="shared" si="1"/>
        <v>19.410638400000003</v>
      </c>
      <c r="I55" s="289">
        <f t="shared" si="2"/>
        <v>28.887638400000004</v>
      </c>
      <c r="J55" s="9"/>
      <c r="K55" s="119">
        <v>0</v>
      </c>
      <c r="L55" s="120">
        <v>0</v>
      </c>
      <c r="M55" s="9"/>
      <c r="N55" s="119">
        <v>0</v>
      </c>
      <c r="O55" s="263">
        <v>0</v>
      </c>
      <c r="Q55" s="429">
        <v>28.69425</v>
      </c>
      <c r="R55" s="324">
        <v>1350</v>
      </c>
      <c r="S55" s="324">
        <v>1950</v>
      </c>
      <c r="T55" s="300">
        <v>9.9336383999999995</v>
      </c>
      <c r="U55" s="300">
        <v>6.3180000000000005</v>
      </c>
      <c r="V55" s="300">
        <v>9.4770000000000021</v>
      </c>
    </row>
    <row r="56" spans="1:22" s="6" customFormat="1" ht="28.5" customHeight="1" x14ac:dyDescent="0.5">
      <c r="A56" s="916"/>
      <c r="B56" s="917"/>
      <c r="C56" s="918"/>
      <c r="D56" s="14"/>
      <c r="E56" s="18" t="s">
        <v>272</v>
      </c>
      <c r="F56" s="9"/>
      <c r="G56" s="347">
        <f t="shared" si="0"/>
        <v>11.0071584</v>
      </c>
      <c r="H56" s="293">
        <f t="shared" si="1"/>
        <v>21.537158399999999</v>
      </c>
      <c r="I56" s="289">
        <f t="shared" si="2"/>
        <v>32.067158399999997</v>
      </c>
      <c r="J56" s="9"/>
      <c r="K56" s="119">
        <v>0</v>
      </c>
      <c r="L56" s="120">
        <v>0</v>
      </c>
      <c r="M56" s="9"/>
      <c r="N56" s="119">
        <v>0</v>
      </c>
      <c r="O56" s="263">
        <v>0</v>
      </c>
      <c r="Q56" s="429">
        <v>31.8825</v>
      </c>
      <c r="R56" s="324">
        <v>1500</v>
      </c>
      <c r="S56" s="324">
        <v>1950</v>
      </c>
      <c r="T56" s="300">
        <v>11.0071584</v>
      </c>
      <c r="U56" s="300">
        <v>7.02</v>
      </c>
      <c r="V56" s="300">
        <v>10.53</v>
      </c>
    </row>
    <row r="57" spans="1:22" s="6" customFormat="1" ht="28.5" customHeight="1" x14ac:dyDescent="0.5">
      <c r="A57" s="916"/>
      <c r="B57" s="917"/>
      <c r="C57" s="918"/>
      <c r="D57" s="14"/>
      <c r="E57" s="18" t="s">
        <v>299</v>
      </c>
      <c r="F57" s="9"/>
      <c r="G57" s="347">
        <f t="shared" si="0"/>
        <v>12.0806784</v>
      </c>
      <c r="H57" s="293">
        <f t="shared" si="1"/>
        <v>23.663678400000002</v>
      </c>
      <c r="I57" s="289">
        <f t="shared" si="2"/>
        <v>35.2466784</v>
      </c>
      <c r="J57" s="9"/>
      <c r="K57" s="119">
        <v>0</v>
      </c>
      <c r="L57" s="120">
        <v>0</v>
      </c>
      <c r="M57" s="9"/>
      <c r="N57" s="119">
        <v>0</v>
      </c>
      <c r="O57" s="263">
        <v>0</v>
      </c>
      <c r="Q57" s="429">
        <v>35.070749999999997</v>
      </c>
      <c r="R57" s="324">
        <v>1650</v>
      </c>
      <c r="S57" s="324">
        <v>1950</v>
      </c>
      <c r="T57" s="300">
        <v>12.0806784</v>
      </c>
      <c r="U57" s="300">
        <v>7.7219999999999995</v>
      </c>
      <c r="V57" s="300">
        <v>11.583</v>
      </c>
    </row>
    <row r="58" spans="1:22" s="6" customFormat="1" ht="28.5" customHeight="1" x14ac:dyDescent="0.5">
      <c r="A58" s="916"/>
      <c r="B58" s="917"/>
      <c r="C58" s="918"/>
      <c r="D58" s="14"/>
      <c r="E58" s="18" t="s">
        <v>79</v>
      </c>
      <c r="F58" s="9"/>
      <c r="G58" s="347">
        <f t="shared" si="0"/>
        <v>13.1541984</v>
      </c>
      <c r="H58" s="293">
        <f t="shared" si="1"/>
        <v>25.790198400000001</v>
      </c>
      <c r="I58" s="289">
        <f t="shared" si="2"/>
        <v>38.426198399999997</v>
      </c>
      <c r="J58" s="9"/>
      <c r="K58" s="119">
        <v>0</v>
      </c>
      <c r="L58" s="120">
        <v>0</v>
      </c>
      <c r="M58" s="9"/>
      <c r="N58" s="119">
        <v>0</v>
      </c>
      <c r="O58" s="263">
        <v>0</v>
      </c>
      <c r="Q58" s="429">
        <v>38.259</v>
      </c>
      <c r="R58" s="324">
        <v>1800</v>
      </c>
      <c r="S58" s="324">
        <v>1950</v>
      </c>
      <c r="T58" s="300">
        <v>13.1541984</v>
      </c>
      <c r="U58" s="300">
        <v>8.4239999999999995</v>
      </c>
      <c r="V58" s="300">
        <v>12.635999999999999</v>
      </c>
    </row>
    <row r="59" spans="1:22" s="6" customFormat="1" ht="28.5" customHeight="1" x14ac:dyDescent="0.5">
      <c r="A59" s="916"/>
      <c r="B59" s="917"/>
      <c r="C59" s="918"/>
      <c r="D59" s="14"/>
      <c r="E59" s="20" t="s">
        <v>38</v>
      </c>
      <c r="F59" s="9"/>
      <c r="G59" s="373">
        <f t="shared" si="0"/>
        <v>7.2195983999999997</v>
      </c>
      <c r="H59" s="292">
        <f t="shared" si="1"/>
        <v>14.023598400000001</v>
      </c>
      <c r="I59" s="290">
        <f t="shared" si="2"/>
        <v>20.827598399999999</v>
      </c>
      <c r="J59" s="9"/>
      <c r="K59" s="117">
        <v>0</v>
      </c>
      <c r="L59" s="118">
        <v>0</v>
      </c>
      <c r="M59" s="9"/>
      <c r="N59" s="117">
        <v>0</v>
      </c>
      <c r="O59" s="263">
        <v>0</v>
      </c>
      <c r="Q59" s="428">
        <v>20.600999999999999</v>
      </c>
      <c r="R59" s="324">
        <v>900</v>
      </c>
      <c r="S59" s="324">
        <v>2100</v>
      </c>
      <c r="T59" s="300">
        <v>7.2195983999999997</v>
      </c>
      <c r="U59" s="300">
        <v>4.5360000000000005</v>
      </c>
      <c r="V59" s="300">
        <v>6.8040000000000003</v>
      </c>
    </row>
    <row r="60" spans="1:22" s="6" customFormat="1" ht="28.5" customHeight="1" x14ac:dyDescent="0.5">
      <c r="A60" s="916"/>
      <c r="B60" s="917"/>
      <c r="C60" s="918"/>
      <c r="D60" s="14"/>
      <c r="E60" s="20" t="s">
        <v>274</v>
      </c>
      <c r="F60" s="9"/>
      <c r="G60" s="373">
        <f t="shared" si="0"/>
        <v>8.3741184000000004</v>
      </c>
      <c r="H60" s="292">
        <f t="shared" si="1"/>
        <v>16.312118400000003</v>
      </c>
      <c r="I60" s="290">
        <f t="shared" si="2"/>
        <v>24.250118400000002</v>
      </c>
      <c r="J60" s="9"/>
      <c r="K60" s="117">
        <v>0</v>
      </c>
      <c r="L60" s="118">
        <v>0</v>
      </c>
      <c r="M60" s="9"/>
      <c r="N60" s="117">
        <v>0</v>
      </c>
      <c r="O60" s="263">
        <v>0</v>
      </c>
      <c r="Q60" s="428">
        <v>24.034500000000001</v>
      </c>
      <c r="R60" s="324">
        <v>1050</v>
      </c>
      <c r="S60" s="324">
        <v>2100</v>
      </c>
      <c r="T60" s="300">
        <v>8.3741184000000004</v>
      </c>
      <c r="U60" s="300">
        <v>5.2919999999999998</v>
      </c>
      <c r="V60" s="300">
        <v>7.9380000000000006</v>
      </c>
    </row>
    <row r="61" spans="1:22" s="6" customFormat="1" ht="28.5" customHeight="1" x14ac:dyDescent="0.5">
      <c r="A61" s="916"/>
      <c r="B61" s="917"/>
      <c r="C61" s="918"/>
      <c r="D61" s="14"/>
      <c r="E61" s="20" t="s">
        <v>275</v>
      </c>
      <c r="F61" s="9"/>
      <c r="G61" s="373">
        <f t="shared" si="0"/>
        <v>9.5286384000000002</v>
      </c>
      <c r="H61" s="292">
        <f t="shared" si="1"/>
        <v>18.600638400000001</v>
      </c>
      <c r="I61" s="290">
        <f t="shared" si="2"/>
        <v>27.672638400000004</v>
      </c>
      <c r="J61" s="9"/>
      <c r="K61" s="117">
        <v>0</v>
      </c>
      <c r="L61" s="118">
        <v>0</v>
      </c>
      <c r="M61" s="9"/>
      <c r="N61" s="117">
        <v>0</v>
      </c>
      <c r="O61" s="263">
        <v>0</v>
      </c>
      <c r="Q61" s="428">
        <v>27.468</v>
      </c>
      <c r="R61" s="324">
        <v>1200</v>
      </c>
      <c r="S61" s="324">
        <v>2100</v>
      </c>
      <c r="T61" s="300">
        <v>9.5286384000000002</v>
      </c>
      <c r="U61" s="300">
        <v>6.048</v>
      </c>
      <c r="V61" s="300">
        <v>9.072000000000001</v>
      </c>
    </row>
    <row r="62" spans="1:22" s="6" customFormat="1" ht="28.5" customHeight="1" x14ac:dyDescent="0.5">
      <c r="A62" s="916"/>
      <c r="B62" s="917"/>
      <c r="C62" s="918"/>
      <c r="D62" s="14"/>
      <c r="E62" s="20" t="s">
        <v>276</v>
      </c>
      <c r="F62" s="9"/>
      <c r="G62" s="373">
        <f t="shared" si="0"/>
        <v>10.6831584</v>
      </c>
      <c r="H62" s="292">
        <f t="shared" si="1"/>
        <v>20.889158399999999</v>
      </c>
      <c r="I62" s="290">
        <f t="shared" si="2"/>
        <v>31.095158400000003</v>
      </c>
      <c r="J62" s="9"/>
      <c r="K62" s="117">
        <v>0</v>
      </c>
      <c r="L62" s="118">
        <v>0</v>
      </c>
      <c r="M62" s="9"/>
      <c r="N62" s="117">
        <v>0</v>
      </c>
      <c r="O62" s="263">
        <v>0</v>
      </c>
      <c r="Q62" s="428">
        <v>30.901500000000002</v>
      </c>
      <c r="R62" s="324">
        <v>1350</v>
      </c>
      <c r="S62" s="324">
        <v>2100</v>
      </c>
      <c r="T62" s="300">
        <v>10.6831584</v>
      </c>
      <c r="U62" s="300">
        <v>6.8040000000000012</v>
      </c>
      <c r="V62" s="300">
        <v>10.206000000000001</v>
      </c>
    </row>
    <row r="63" spans="1:22" s="6" customFormat="1" ht="28.5" customHeight="1" x14ac:dyDescent="0.5">
      <c r="A63" s="916"/>
      <c r="B63" s="917"/>
      <c r="C63" s="918"/>
      <c r="D63" s="14"/>
      <c r="E63" s="20" t="s">
        <v>277</v>
      </c>
      <c r="F63" s="9"/>
      <c r="G63" s="373">
        <f t="shared" si="0"/>
        <v>11.8376784</v>
      </c>
      <c r="H63" s="292">
        <f t="shared" si="1"/>
        <v>23.177678400000001</v>
      </c>
      <c r="I63" s="290">
        <f t="shared" si="2"/>
        <v>34.517678400000001</v>
      </c>
      <c r="J63" s="9"/>
      <c r="K63" s="117">
        <v>0</v>
      </c>
      <c r="L63" s="118">
        <v>0</v>
      </c>
      <c r="M63" s="9"/>
      <c r="N63" s="117">
        <v>0</v>
      </c>
      <c r="O63" s="263">
        <v>0</v>
      </c>
      <c r="Q63" s="428">
        <v>34.335000000000001</v>
      </c>
      <c r="R63" s="324">
        <v>1500</v>
      </c>
      <c r="S63" s="324">
        <v>2100</v>
      </c>
      <c r="T63" s="300">
        <v>11.8376784</v>
      </c>
      <c r="U63" s="300">
        <v>7.5600000000000005</v>
      </c>
      <c r="V63" s="300">
        <v>11.340000000000002</v>
      </c>
    </row>
    <row r="64" spans="1:22" s="6" customFormat="1" ht="28.5" customHeight="1" x14ac:dyDescent="0.5">
      <c r="A64" s="916"/>
      <c r="B64" s="917"/>
      <c r="C64" s="918"/>
      <c r="D64" s="14"/>
      <c r="E64" s="20" t="s">
        <v>297</v>
      </c>
      <c r="F64" s="9"/>
      <c r="G64" s="373">
        <f t="shared" si="0"/>
        <v>12.992198399999999</v>
      </c>
      <c r="H64" s="292">
        <f t="shared" si="1"/>
        <v>25.4661984</v>
      </c>
      <c r="I64" s="290">
        <f t="shared" si="2"/>
        <v>37.9401984</v>
      </c>
      <c r="J64" s="9"/>
      <c r="K64" s="117">
        <v>0</v>
      </c>
      <c r="L64" s="118">
        <v>0</v>
      </c>
      <c r="M64" s="9"/>
      <c r="N64" s="117">
        <v>0</v>
      </c>
      <c r="O64" s="263">
        <v>0</v>
      </c>
      <c r="Q64" s="428">
        <v>37.768500000000003</v>
      </c>
      <c r="R64" s="324">
        <v>1650</v>
      </c>
      <c r="S64" s="324">
        <v>2100</v>
      </c>
      <c r="T64" s="300">
        <v>12.992198399999999</v>
      </c>
      <c r="U64" s="300">
        <v>8.3159999999999989</v>
      </c>
      <c r="V64" s="300">
        <v>12.474</v>
      </c>
    </row>
    <row r="65" spans="1:37" s="6" customFormat="1" ht="28.5" customHeight="1" x14ac:dyDescent="0.5">
      <c r="A65" s="916"/>
      <c r="B65" s="917"/>
      <c r="C65" s="918"/>
      <c r="D65" s="14"/>
      <c r="E65" s="20" t="s">
        <v>80</v>
      </c>
      <c r="F65" s="9"/>
      <c r="G65" s="373">
        <f t="shared" si="0"/>
        <v>14.146718400000001</v>
      </c>
      <c r="H65" s="292">
        <f t="shared" si="1"/>
        <v>27.754718400000002</v>
      </c>
      <c r="I65" s="290">
        <f t="shared" si="2"/>
        <v>41.362718400000006</v>
      </c>
      <c r="J65" s="9"/>
      <c r="K65" s="117">
        <v>0</v>
      </c>
      <c r="L65" s="118">
        <v>0</v>
      </c>
      <c r="M65" s="9"/>
      <c r="N65" s="117">
        <v>0</v>
      </c>
      <c r="O65" s="263">
        <v>0</v>
      </c>
      <c r="Q65" s="428">
        <v>41.201999999999998</v>
      </c>
      <c r="R65" s="324">
        <v>1800</v>
      </c>
      <c r="S65" s="324">
        <v>2100</v>
      </c>
      <c r="T65" s="300">
        <v>14.146718400000001</v>
      </c>
      <c r="U65" s="300">
        <v>9.072000000000001</v>
      </c>
      <c r="V65" s="300">
        <v>13.608000000000001</v>
      </c>
    </row>
    <row r="66" spans="1:37" s="6" customFormat="1" ht="28.5" customHeight="1" x14ac:dyDescent="0.5">
      <c r="A66" s="916"/>
      <c r="B66" s="917"/>
      <c r="C66" s="918"/>
      <c r="D66" s="14"/>
      <c r="E66" s="18" t="s">
        <v>44</v>
      </c>
      <c r="F66" s="9"/>
      <c r="G66" s="347">
        <f t="shared" si="0"/>
        <v>8.9616384</v>
      </c>
      <c r="H66" s="293">
        <f t="shared" si="1"/>
        <v>17.466638400000001</v>
      </c>
      <c r="I66" s="289">
        <f t="shared" si="2"/>
        <v>25.971638400000003</v>
      </c>
      <c r="J66" s="9"/>
      <c r="K66" s="119">
        <v>0</v>
      </c>
      <c r="L66" s="120">
        <v>0</v>
      </c>
      <c r="M66" s="9"/>
      <c r="N66" s="119">
        <v>0</v>
      </c>
      <c r="O66" s="263">
        <v>0</v>
      </c>
      <c r="Q66" s="429">
        <v>25.751249999999999</v>
      </c>
      <c r="R66" s="324">
        <v>1050</v>
      </c>
      <c r="S66" s="324">
        <v>2250</v>
      </c>
      <c r="T66" s="300">
        <v>8.9616384</v>
      </c>
      <c r="U66" s="300">
        <v>5.6700000000000008</v>
      </c>
      <c r="V66" s="300">
        <v>8.5050000000000008</v>
      </c>
    </row>
    <row r="67" spans="1:37" s="6" customFormat="1" ht="28.5" customHeight="1" x14ac:dyDescent="0.5">
      <c r="A67" s="916"/>
      <c r="B67" s="917"/>
      <c r="C67" s="918"/>
      <c r="D67" s="14"/>
      <c r="E67" s="18" t="s">
        <v>279</v>
      </c>
      <c r="F67" s="9"/>
      <c r="G67" s="347">
        <f t="shared" si="0"/>
        <v>10.197158399999999</v>
      </c>
      <c r="H67" s="293">
        <f t="shared" si="1"/>
        <v>19.917158399999998</v>
      </c>
      <c r="I67" s="289">
        <f t="shared" si="2"/>
        <v>29.637158399999997</v>
      </c>
      <c r="J67" s="9"/>
      <c r="K67" s="119">
        <v>0</v>
      </c>
      <c r="L67" s="120">
        <v>0</v>
      </c>
      <c r="M67" s="9"/>
      <c r="N67" s="119">
        <v>0</v>
      </c>
      <c r="O67" s="263">
        <v>0</v>
      </c>
      <c r="Q67" s="429">
        <v>29.430000000000003</v>
      </c>
      <c r="R67" s="324">
        <v>1200</v>
      </c>
      <c r="S67" s="324">
        <v>2250</v>
      </c>
      <c r="T67" s="300">
        <v>10.197158399999999</v>
      </c>
      <c r="U67" s="300">
        <v>6.4799999999999995</v>
      </c>
      <c r="V67" s="300">
        <v>9.7199999999999989</v>
      </c>
    </row>
    <row r="68" spans="1:37" s="6" customFormat="1" ht="28.5" customHeight="1" x14ac:dyDescent="0.5">
      <c r="A68" s="916"/>
      <c r="B68" s="917"/>
      <c r="C68" s="918"/>
      <c r="D68" s="14"/>
      <c r="E68" s="18" t="s">
        <v>280</v>
      </c>
      <c r="F68" s="9"/>
      <c r="G68" s="347">
        <f t="shared" si="0"/>
        <v>11.432678399999999</v>
      </c>
      <c r="H68" s="293">
        <f t="shared" si="1"/>
        <v>22.367678399999999</v>
      </c>
      <c r="I68" s="289">
        <f t="shared" si="2"/>
        <v>33.302678399999998</v>
      </c>
      <c r="J68" s="9"/>
      <c r="K68" s="119">
        <v>0</v>
      </c>
      <c r="L68" s="120">
        <v>0</v>
      </c>
      <c r="M68" s="9"/>
      <c r="N68" s="119">
        <v>0</v>
      </c>
      <c r="O68" s="263">
        <v>0</v>
      </c>
      <c r="Q68" s="429">
        <v>33.108750000000001</v>
      </c>
      <c r="R68" s="324">
        <v>1350</v>
      </c>
      <c r="S68" s="324">
        <v>2250</v>
      </c>
      <c r="T68" s="300">
        <v>11.432678399999999</v>
      </c>
      <c r="U68" s="300">
        <v>7.29</v>
      </c>
      <c r="V68" s="300">
        <v>10.935</v>
      </c>
    </row>
    <row r="69" spans="1:37" s="6" customFormat="1" ht="28.5" customHeight="1" x14ac:dyDescent="0.5">
      <c r="A69" s="916"/>
      <c r="B69" s="917"/>
      <c r="C69" s="918"/>
      <c r="D69" s="14"/>
      <c r="E69" s="18" t="s">
        <v>281</v>
      </c>
      <c r="F69" s="9"/>
      <c r="G69" s="347">
        <f t="shared" si="0"/>
        <v>12.6681984</v>
      </c>
      <c r="H69" s="293">
        <f t="shared" si="1"/>
        <v>24.8181984</v>
      </c>
      <c r="I69" s="289">
        <f t="shared" si="2"/>
        <v>36.968198399999999</v>
      </c>
      <c r="J69" s="9"/>
      <c r="K69" s="119">
        <v>0</v>
      </c>
      <c r="L69" s="120">
        <v>0</v>
      </c>
      <c r="M69" s="9"/>
      <c r="N69" s="119">
        <v>0</v>
      </c>
      <c r="O69" s="263">
        <v>0</v>
      </c>
      <c r="Q69" s="429">
        <v>36.787500000000001</v>
      </c>
      <c r="R69" s="324">
        <v>1500</v>
      </c>
      <c r="S69" s="324">
        <v>2250</v>
      </c>
      <c r="T69" s="300">
        <v>12.6681984</v>
      </c>
      <c r="U69" s="300">
        <v>8.1</v>
      </c>
      <c r="V69" s="300">
        <v>12.15</v>
      </c>
    </row>
    <row r="70" spans="1:37" s="6" customFormat="1" ht="28.5" customHeight="1" x14ac:dyDescent="0.5">
      <c r="A70" s="916"/>
      <c r="B70" s="917"/>
      <c r="C70" s="918"/>
      <c r="D70" s="14"/>
      <c r="E70" s="18" t="s">
        <v>282</v>
      </c>
      <c r="F70" s="9"/>
      <c r="G70" s="347">
        <f t="shared" ref="G70:G76" si="3">T70</f>
        <v>13.903718399999997</v>
      </c>
      <c r="H70" s="293">
        <f t="shared" ref="H70:H76" si="4">T70+IF(S70&gt;1900,V70,U70)</f>
        <v>27.268718399999997</v>
      </c>
      <c r="I70" s="289">
        <f t="shared" ref="I70:I76" si="5">T70+2*IF(S70&gt;1900,V70,U70)</f>
        <v>40.633718399999999</v>
      </c>
      <c r="J70" s="9"/>
      <c r="K70" s="119">
        <v>0</v>
      </c>
      <c r="L70" s="120">
        <v>0</v>
      </c>
      <c r="M70" s="9"/>
      <c r="N70" s="119">
        <v>0</v>
      </c>
      <c r="O70" s="263">
        <v>0</v>
      </c>
      <c r="Q70" s="429">
        <v>40.466250000000002</v>
      </c>
      <c r="R70" s="324">
        <v>1650</v>
      </c>
      <c r="S70" s="324">
        <v>2250</v>
      </c>
      <c r="T70" s="300">
        <v>13.903718399999997</v>
      </c>
      <c r="U70" s="300">
        <v>8.91</v>
      </c>
      <c r="V70" s="300">
        <v>13.365</v>
      </c>
    </row>
    <row r="71" spans="1:37" s="6" customFormat="1" ht="28.5" customHeight="1" x14ac:dyDescent="0.5">
      <c r="A71" s="916"/>
      <c r="B71" s="917"/>
      <c r="C71" s="918"/>
      <c r="D71" s="14"/>
      <c r="E71" s="18" t="s">
        <v>81</v>
      </c>
      <c r="F71" s="9"/>
      <c r="G71" s="347">
        <f t="shared" si="3"/>
        <v>15.139238400000002</v>
      </c>
      <c r="H71" s="293">
        <f t="shared" si="4"/>
        <v>29.719238400000002</v>
      </c>
      <c r="I71" s="289">
        <f t="shared" si="5"/>
        <v>44.2992384</v>
      </c>
      <c r="J71" s="9"/>
      <c r="K71" s="119">
        <v>0</v>
      </c>
      <c r="L71" s="120">
        <v>0</v>
      </c>
      <c r="M71" s="9"/>
      <c r="N71" s="119">
        <v>0</v>
      </c>
      <c r="O71" s="263">
        <v>0</v>
      </c>
      <c r="Q71" s="429">
        <v>44.144999999999996</v>
      </c>
      <c r="R71" s="324">
        <v>1800</v>
      </c>
      <c r="S71" s="324">
        <v>2250</v>
      </c>
      <c r="T71" s="300">
        <v>15.139238400000002</v>
      </c>
      <c r="U71" s="300">
        <v>9.7199999999999989</v>
      </c>
      <c r="V71" s="300">
        <v>14.58</v>
      </c>
    </row>
    <row r="72" spans="1:37" s="6" customFormat="1" ht="28.5" customHeight="1" x14ac:dyDescent="0.5">
      <c r="A72" s="916"/>
      <c r="B72" s="917"/>
      <c r="C72" s="918"/>
      <c r="D72" s="14"/>
      <c r="E72" s="20" t="s">
        <v>54</v>
      </c>
      <c r="F72" s="9"/>
      <c r="G72" s="373">
        <f t="shared" si="3"/>
        <v>10.8656784</v>
      </c>
      <c r="H72" s="292">
        <f t="shared" si="4"/>
        <v>21.233678400000002</v>
      </c>
      <c r="I72" s="290">
        <f t="shared" si="5"/>
        <v>31.601678400000001</v>
      </c>
      <c r="J72" s="9"/>
      <c r="K72" s="117">
        <v>0</v>
      </c>
      <c r="L72" s="118">
        <v>0</v>
      </c>
      <c r="M72" s="9"/>
      <c r="N72" s="117">
        <v>0</v>
      </c>
      <c r="O72" s="263">
        <v>0</v>
      </c>
      <c r="Q72" s="428">
        <v>31.391999999999999</v>
      </c>
      <c r="R72" s="324">
        <v>1200</v>
      </c>
      <c r="S72" s="324">
        <v>2400</v>
      </c>
      <c r="T72" s="300">
        <v>10.8656784</v>
      </c>
      <c r="U72" s="300">
        <v>6.9119999999999999</v>
      </c>
      <c r="V72" s="300">
        <v>10.368</v>
      </c>
    </row>
    <row r="73" spans="1:37" s="6" customFormat="1" ht="28.5" customHeight="1" x14ac:dyDescent="0.5">
      <c r="A73" s="916"/>
      <c r="B73" s="917"/>
      <c r="C73" s="918"/>
      <c r="D73" s="14"/>
      <c r="E73" s="20" t="s">
        <v>283</v>
      </c>
      <c r="F73" s="9"/>
      <c r="G73" s="373">
        <f t="shared" si="3"/>
        <v>12.182198400000001</v>
      </c>
      <c r="H73" s="292">
        <f t="shared" si="4"/>
        <v>23.846198400000002</v>
      </c>
      <c r="I73" s="290">
        <f t="shared" si="5"/>
        <v>35.510198400000007</v>
      </c>
      <c r="J73" s="9"/>
      <c r="K73" s="117">
        <v>0</v>
      </c>
      <c r="L73" s="118">
        <v>0</v>
      </c>
      <c r="M73" s="9"/>
      <c r="N73" s="117">
        <v>0</v>
      </c>
      <c r="O73" s="263">
        <v>0</v>
      </c>
      <c r="Q73" s="428">
        <v>35.316000000000003</v>
      </c>
      <c r="R73" s="324">
        <v>1350</v>
      </c>
      <c r="S73" s="324">
        <v>2400</v>
      </c>
      <c r="T73" s="300">
        <v>12.182198400000001</v>
      </c>
      <c r="U73" s="300">
        <v>7.7759999999999998</v>
      </c>
      <c r="V73" s="300">
        <v>11.664000000000001</v>
      </c>
    </row>
    <row r="74" spans="1:37" s="6" customFormat="1" ht="28.5" customHeight="1" x14ac:dyDescent="0.5">
      <c r="A74" s="916"/>
      <c r="B74" s="917"/>
      <c r="C74" s="918"/>
      <c r="D74" s="14"/>
      <c r="E74" s="20" t="s">
        <v>298</v>
      </c>
      <c r="F74" s="9"/>
      <c r="G74" s="373">
        <f t="shared" si="3"/>
        <v>13.498718400000001</v>
      </c>
      <c r="H74" s="292">
        <f t="shared" si="4"/>
        <v>26.458718400000002</v>
      </c>
      <c r="I74" s="290">
        <f t="shared" si="5"/>
        <v>39.418718400000003</v>
      </c>
      <c r="J74" s="9"/>
      <c r="K74" s="117">
        <v>0</v>
      </c>
      <c r="L74" s="118">
        <v>0</v>
      </c>
      <c r="M74" s="9"/>
      <c r="N74" s="117">
        <v>0</v>
      </c>
      <c r="O74" s="263">
        <v>0</v>
      </c>
      <c r="Q74" s="428">
        <v>39.24</v>
      </c>
      <c r="R74" s="324">
        <v>1500</v>
      </c>
      <c r="S74" s="324">
        <v>2400</v>
      </c>
      <c r="T74" s="300">
        <v>13.498718400000001</v>
      </c>
      <c r="U74" s="300">
        <v>8.6399999999999988</v>
      </c>
      <c r="V74" s="300">
        <v>12.959999999999999</v>
      </c>
    </row>
    <row r="75" spans="1:37" s="6" customFormat="1" ht="28.5" customHeight="1" x14ac:dyDescent="0.5">
      <c r="A75" s="916"/>
      <c r="B75" s="917"/>
      <c r="C75" s="918"/>
      <c r="D75" s="14"/>
      <c r="E75" s="20" t="s">
        <v>285</v>
      </c>
      <c r="F75" s="9"/>
      <c r="G75" s="373">
        <f t="shared" si="3"/>
        <v>14.815238400000002</v>
      </c>
      <c r="H75" s="292">
        <f t="shared" si="4"/>
        <v>29.071238399999999</v>
      </c>
      <c r="I75" s="290">
        <f t="shared" si="5"/>
        <v>43.327238399999999</v>
      </c>
      <c r="J75" s="9"/>
      <c r="K75" s="117">
        <v>0</v>
      </c>
      <c r="L75" s="118">
        <v>0</v>
      </c>
      <c r="M75" s="9"/>
      <c r="N75" s="117">
        <v>0</v>
      </c>
      <c r="O75" s="263">
        <v>0</v>
      </c>
      <c r="Q75" s="428">
        <v>43.164000000000001</v>
      </c>
      <c r="R75" s="324">
        <v>1650</v>
      </c>
      <c r="S75" s="324">
        <v>2400</v>
      </c>
      <c r="T75" s="300">
        <v>14.815238400000002</v>
      </c>
      <c r="U75" s="300">
        <v>9.5039999999999978</v>
      </c>
      <c r="V75" s="300">
        <v>14.255999999999998</v>
      </c>
    </row>
    <row r="76" spans="1:37" s="6" customFormat="1" ht="28.5" customHeight="1" thickBot="1" x14ac:dyDescent="0.55000000000000004">
      <c r="A76" s="919"/>
      <c r="B76" s="920"/>
      <c r="C76" s="921"/>
      <c r="D76" s="14"/>
      <c r="E76" s="27" t="s">
        <v>82</v>
      </c>
      <c r="F76" s="9"/>
      <c r="G76" s="378">
        <f t="shared" si="3"/>
        <v>16.131758400000002</v>
      </c>
      <c r="H76" s="379">
        <f t="shared" si="4"/>
        <v>31.683758400000002</v>
      </c>
      <c r="I76" s="380">
        <f t="shared" si="5"/>
        <v>47.235758400000009</v>
      </c>
      <c r="J76" s="9"/>
      <c r="K76" s="29">
        <v>0</v>
      </c>
      <c r="L76" s="33">
        <v>0</v>
      </c>
      <c r="M76" s="9"/>
      <c r="N76" s="29">
        <v>0</v>
      </c>
      <c r="O76" s="265">
        <v>0</v>
      </c>
      <c r="P76"/>
      <c r="Q76" s="432">
        <v>47.088000000000008</v>
      </c>
      <c r="R76" s="324">
        <v>1800</v>
      </c>
      <c r="S76" s="324">
        <v>2400</v>
      </c>
      <c r="T76" s="300">
        <v>16.131758400000002</v>
      </c>
      <c r="U76" s="300">
        <v>10.368</v>
      </c>
      <c r="V76" s="300">
        <v>15.552000000000001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21.75" customHeight="1" x14ac:dyDescent="0.5">
      <c r="A77" s="6"/>
      <c r="B77" s="6"/>
      <c r="D77" s="6"/>
      <c r="F77"/>
      <c r="J77" s="6"/>
      <c r="M77" s="6"/>
    </row>
    <row r="78" spans="1:37" ht="21.75" customHeight="1" thickBot="1" x14ac:dyDescent="0.55000000000000004">
      <c r="A78" s="6"/>
      <c r="B78" s="6"/>
      <c r="D78"/>
      <c r="F78"/>
      <c r="J78"/>
      <c r="L78"/>
      <c r="M78"/>
      <c r="O78"/>
    </row>
    <row r="79" spans="1:37" s="178" customFormat="1" ht="40.15" customHeight="1" thickTop="1" thickBot="1" x14ac:dyDescent="0.6">
      <c r="A79" s="208" t="s">
        <v>1</v>
      </c>
      <c r="B79" s="929" t="s">
        <v>362</v>
      </c>
      <c r="C79" s="789"/>
      <c r="D79" s="789"/>
      <c r="E79" s="789"/>
    </row>
    <row r="80" spans="1:37" s="178" customFormat="1" ht="40.15" customHeight="1" thickTop="1" x14ac:dyDescent="0.55000000000000004">
      <c r="A80" s="184" t="s">
        <v>0</v>
      </c>
      <c r="B80" s="789" t="s">
        <v>266</v>
      </c>
      <c r="C80" s="789"/>
      <c r="D80" s="789"/>
      <c r="E80" s="789"/>
    </row>
    <row r="81" spans="1:15" ht="23.5" x14ac:dyDescent="0.5">
      <c r="A81" s="261"/>
      <c r="B81" s="789" t="s">
        <v>395</v>
      </c>
      <c r="C81" s="789"/>
      <c r="D81" s="789"/>
      <c r="E81" s="789"/>
      <c r="F81"/>
      <c r="J81"/>
      <c r="M81"/>
    </row>
    <row r="82" spans="1:15" x14ac:dyDescent="0.5">
      <c r="A82" s="6"/>
      <c r="B82" s="6"/>
      <c r="D82"/>
      <c r="F82"/>
      <c r="J82"/>
      <c r="K82"/>
      <c r="L82"/>
      <c r="M82"/>
      <c r="N82"/>
      <c r="O82"/>
    </row>
    <row r="83" spans="1:15" ht="14.5" x14ac:dyDescent="0.35">
      <c r="A83" s="6"/>
      <c r="B83" s="6"/>
      <c r="D83"/>
      <c r="E83"/>
      <c r="F83"/>
      <c r="J83"/>
      <c r="K83"/>
      <c r="L83"/>
      <c r="M83"/>
      <c r="N83"/>
      <c r="O83"/>
    </row>
    <row r="84" spans="1:15" ht="14.5" x14ac:dyDescent="0.35">
      <c r="A84" s="6"/>
      <c r="B84" s="6"/>
      <c r="D84"/>
      <c r="E84"/>
      <c r="F84"/>
      <c r="J84"/>
      <c r="K84"/>
      <c r="L84"/>
      <c r="M84"/>
      <c r="N84"/>
      <c r="O84"/>
    </row>
    <row r="85" spans="1:15" ht="14.5" x14ac:dyDescent="0.35">
      <c r="A85" s="6"/>
      <c r="B85" s="6"/>
      <c r="D85"/>
      <c r="E85"/>
      <c r="F85"/>
      <c r="J85"/>
      <c r="K85"/>
      <c r="L85"/>
      <c r="M85"/>
      <c r="N85"/>
      <c r="O85"/>
    </row>
    <row r="86" spans="1:15" x14ac:dyDescent="0.5">
      <c r="A86" s="6"/>
      <c r="B86" s="6"/>
      <c r="D86"/>
      <c r="E86"/>
      <c r="F86"/>
      <c r="J86" s="4"/>
      <c r="M86" s="4"/>
    </row>
    <row r="87" spans="1:15" x14ac:dyDescent="0.5">
      <c r="A87" s="6"/>
      <c r="B87" s="6"/>
      <c r="D87"/>
      <c r="E87"/>
      <c r="F87"/>
      <c r="J87" s="4"/>
      <c r="M87" s="4"/>
    </row>
    <row r="88" spans="1:15" x14ac:dyDescent="0.5">
      <c r="A88" s="6"/>
      <c r="B88" s="6"/>
      <c r="D88"/>
      <c r="E88"/>
      <c r="F88"/>
      <c r="J88" s="4"/>
      <c r="M88" s="4"/>
    </row>
    <row r="89" spans="1:15" x14ac:dyDescent="0.5">
      <c r="A89" s="6"/>
      <c r="B89" s="6"/>
      <c r="D89"/>
      <c r="E89"/>
      <c r="F89"/>
      <c r="J89" s="4"/>
      <c r="M89" s="4"/>
    </row>
    <row r="90" spans="1:15" x14ac:dyDescent="0.5">
      <c r="A90" s="6"/>
      <c r="B90" s="6"/>
      <c r="D90"/>
      <c r="E90"/>
      <c r="F90"/>
      <c r="J90" s="4"/>
      <c r="M90" s="4"/>
    </row>
    <row r="91" spans="1:15" x14ac:dyDescent="0.5">
      <c r="A91" s="6"/>
      <c r="B91" s="6"/>
      <c r="D91"/>
      <c r="E91"/>
      <c r="F91"/>
      <c r="J91" s="4"/>
      <c r="M91" s="4"/>
    </row>
    <row r="92" spans="1:15" x14ac:dyDescent="0.5">
      <c r="A92" s="6"/>
      <c r="B92" s="6"/>
      <c r="D92"/>
      <c r="E92"/>
      <c r="F92"/>
      <c r="J92" s="4"/>
      <c r="M92" s="4"/>
    </row>
    <row r="93" spans="1:15" x14ac:dyDescent="0.5">
      <c r="A93" s="6"/>
      <c r="B93" s="6"/>
      <c r="D93"/>
      <c r="E93"/>
      <c r="F93"/>
      <c r="J93" s="4"/>
      <c r="M93" s="4"/>
    </row>
    <row r="94" spans="1:15" x14ac:dyDescent="0.5">
      <c r="A94" s="6"/>
      <c r="B94" s="6"/>
      <c r="D94"/>
      <c r="E94"/>
      <c r="F94"/>
      <c r="J94" s="4"/>
      <c r="M94" s="4"/>
    </row>
    <row r="95" spans="1:15" x14ac:dyDescent="0.5">
      <c r="A95" s="6"/>
      <c r="B95" s="6"/>
      <c r="D95"/>
      <c r="E95"/>
      <c r="F95"/>
      <c r="J95" s="4"/>
      <c r="M95" s="4"/>
    </row>
    <row r="96" spans="1:15" x14ac:dyDescent="0.5">
      <c r="A96" s="6"/>
      <c r="B96" s="6"/>
      <c r="D96"/>
      <c r="E96"/>
      <c r="F96"/>
      <c r="J96" s="4"/>
      <c r="M96" s="4"/>
    </row>
    <row r="97" spans="1:13" x14ac:dyDescent="0.5">
      <c r="A97" s="6"/>
      <c r="B97" s="6"/>
      <c r="D97"/>
      <c r="E97"/>
      <c r="F97"/>
      <c r="J97" s="4"/>
      <c r="M97" s="4"/>
    </row>
    <row r="98" spans="1:13" x14ac:dyDescent="0.5">
      <c r="A98" s="6"/>
      <c r="B98" s="6"/>
      <c r="D98"/>
      <c r="E98"/>
      <c r="F98"/>
      <c r="J98" s="4"/>
      <c r="M98" s="4"/>
    </row>
    <row r="99" spans="1:13" x14ac:dyDescent="0.5">
      <c r="A99" s="6"/>
      <c r="B99" s="6"/>
      <c r="D99"/>
      <c r="E99"/>
      <c r="F99"/>
      <c r="J99" s="4"/>
      <c r="M99" s="4"/>
    </row>
    <row r="100" spans="1:13" x14ac:dyDescent="0.5">
      <c r="A100" s="6"/>
      <c r="B100" s="6"/>
      <c r="D100"/>
      <c r="E100"/>
      <c r="F100"/>
      <c r="J100" s="4"/>
      <c r="M100" s="4"/>
    </row>
    <row r="101" spans="1:13" x14ac:dyDescent="0.5">
      <c r="A101" s="6"/>
      <c r="B101" s="6"/>
      <c r="D101"/>
      <c r="E101"/>
      <c r="F101"/>
      <c r="J101" s="4"/>
      <c r="M101" s="4"/>
    </row>
    <row r="102" spans="1:13" x14ac:dyDescent="0.5">
      <c r="A102" s="6"/>
      <c r="B102" s="6"/>
      <c r="D102"/>
      <c r="E102"/>
      <c r="F102"/>
      <c r="J102" s="4"/>
      <c r="M102" s="4"/>
    </row>
    <row r="103" spans="1:13" x14ac:dyDescent="0.5">
      <c r="A103" s="6"/>
      <c r="B103" s="6"/>
      <c r="D103"/>
      <c r="E103"/>
      <c r="F103"/>
      <c r="J103" s="4"/>
      <c r="M103" s="4"/>
    </row>
    <row r="104" spans="1:13" x14ac:dyDescent="0.5">
      <c r="A104" s="6"/>
      <c r="B104" s="6"/>
      <c r="D104" s="4"/>
      <c r="F104" s="4"/>
      <c r="G104" s="4"/>
      <c r="H104" s="4"/>
      <c r="I104" s="4"/>
      <c r="J104" s="4"/>
      <c r="M104" s="4"/>
    </row>
    <row r="105" spans="1:13" x14ac:dyDescent="0.5">
      <c r="A105" s="6"/>
      <c r="B105" s="6"/>
      <c r="D105" s="4"/>
      <c r="F105" s="4"/>
      <c r="G105" s="4"/>
      <c r="H105" s="4"/>
      <c r="I105" s="4"/>
      <c r="J105" s="4"/>
      <c r="M105" s="4"/>
    </row>
    <row r="106" spans="1:13" x14ac:dyDescent="0.5">
      <c r="A106" s="6"/>
      <c r="B106" s="6"/>
      <c r="D106" s="4"/>
      <c r="F106" s="4"/>
      <c r="G106" s="4"/>
      <c r="H106" s="4"/>
      <c r="I106" s="4"/>
      <c r="J106" s="4"/>
      <c r="M106" s="4"/>
    </row>
    <row r="107" spans="1:13" x14ac:dyDescent="0.5">
      <c r="A107" s="6"/>
      <c r="B107" s="6"/>
      <c r="D107" s="4"/>
      <c r="F107" s="4"/>
      <c r="G107" s="4"/>
      <c r="H107" s="4"/>
      <c r="I107" s="4"/>
      <c r="J107" s="4"/>
      <c r="M107" s="4"/>
    </row>
    <row r="108" spans="1:13" x14ac:dyDescent="0.5">
      <c r="A108" s="6"/>
      <c r="B108" s="6"/>
      <c r="D108" s="4"/>
      <c r="F108" s="4"/>
      <c r="G108" s="4"/>
      <c r="H108" s="4"/>
      <c r="I108" s="4"/>
      <c r="J108" s="4"/>
      <c r="M108" s="4"/>
    </row>
    <row r="109" spans="1:13" x14ac:dyDescent="0.5">
      <c r="A109" s="6"/>
      <c r="B109" s="6"/>
      <c r="D109" s="4"/>
      <c r="F109" s="4"/>
      <c r="G109" s="4"/>
      <c r="H109" s="4"/>
      <c r="I109" s="4"/>
      <c r="J109" s="4"/>
      <c r="M109" s="4"/>
    </row>
    <row r="110" spans="1:13" x14ac:dyDescent="0.5">
      <c r="A110" s="6"/>
      <c r="B110" s="6"/>
      <c r="D110" s="4"/>
      <c r="F110" s="4"/>
      <c r="G110" s="4"/>
      <c r="H110" s="4"/>
      <c r="I110" s="4"/>
      <c r="J110" s="4"/>
      <c r="M110" s="4"/>
    </row>
    <row r="111" spans="1:13" x14ac:dyDescent="0.5">
      <c r="A111" s="6"/>
      <c r="B111" s="6"/>
      <c r="D111" s="4"/>
      <c r="F111" s="4"/>
      <c r="G111" s="4"/>
      <c r="H111" s="4"/>
      <c r="I111" s="4"/>
      <c r="J111" s="4"/>
      <c r="M111" s="4"/>
    </row>
    <row r="112" spans="1:13" x14ac:dyDescent="0.5">
      <c r="A112" s="6"/>
      <c r="B112" s="6"/>
      <c r="D112" s="4"/>
      <c r="E112"/>
      <c r="F112" s="4"/>
      <c r="G112" s="4"/>
      <c r="H112" s="4"/>
      <c r="I112" s="4"/>
      <c r="J112" s="4"/>
      <c r="M112" s="4"/>
    </row>
    <row r="113" spans="1:13" x14ac:dyDescent="0.5">
      <c r="A113" s="6"/>
      <c r="B113" s="6"/>
      <c r="D113" s="4"/>
      <c r="E113"/>
      <c r="F113" s="4"/>
      <c r="G113" s="4"/>
      <c r="H113" s="4"/>
      <c r="I113" s="4"/>
      <c r="J113" s="4"/>
      <c r="M113" s="4"/>
    </row>
    <row r="114" spans="1:13" x14ac:dyDescent="0.5">
      <c r="A114" s="6"/>
      <c r="B114" s="6"/>
      <c r="D114" s="4"/>
      <c r="E114"/>
      <c r="F114" s="4"/>
      <c r="G114" s="4"/>
      <c r="H114" s="4"/>
      <c r="I114" s="4"/>
      <c r="J114" s="4"/>
      <c r="M114" s="4"/>
    </row>
    <row r="115" spans="1:13" x14ac:dyDescent="0.5">
      <c r="A115" s="6"/>
      <c r="B115" s="6"/>
      <c r="D115" s="4"/>
      <c r="E115"/>
      <c r="F115" s="4"/>
      <c r="G115" s="4"/>
      <c r="H115" s="4"/>
      <c r="I115" s="4"/>
      <c r="J115" s="4"/>
      <c r="M115" s="4"/>
    </row>
    <row r="116" spans="1:13" x14ac:dyDescent="0.5">
      <c r="A116" s="6"/>
      <c r="B116" s="6"/>
      <c r="D116" s="4"/>
      <c r="E116"/>
      <c r="F116" s="4"/>
      <c r="G116" s="4"/>
      <c r="H116" s="4"/>
      <c r="I116" s="4"/>
      <c r="J116" s="4"/>
      <c r="M116" s="4"/>
    </row>
    <row r="117" spans="1:13" x14ac:dyDescent="0.5">
      <c r="A117" s="6"/>
      <c r="B117" s="6"/>
      <c r="D117" s="4"/>
      <c r="E117"/>
      <c r="F117" s="4"/>
      <c r="G117" s="4"/>
      <c r="H117" s="4"/>
      <c r="I117" s="4"/>
      <c r="J117" s="4"/>
      <c r="M117" s="4"/>
    </row>
    <row r="118" spans="1:13" x14ac:dyDescent="0.5">
      <c r="A118" s="6"/>
      <c r="B118" s="6"/>
      <c r="D118" s="4"/>
      <c r="E118"/>
      <c r="F118" s="4"/>
      <c r="G118" s="4"/>
      <c r="H118" s="4"/>
      <c r="I118" s="4"/>
      <c r="J118" s="4"/>
      <c r="M118" s="4"/>
    </row>
    <row r="119" spans="1:13" x14ac:dyDescent="0.5">
      <c r="A119" s="6"/>
      <c r="B119" s="6"/>
      <c r="D119" s="4"/>
      <c r="E119"/>
      <c r="F119" s="4"/>
      <c r="G119" s="4"/>
      <c r="H119" s="4"/>
      <c r="I119" s="4"/>
      <c r="J119" s="4"/>
      <c r="M119" s="4"/>
    </row>
    <row r="120" spans="1:13" x14ac:dyDescent="0.5">
      <c r="A120" s="6"/>
      <c r="B120" s="6"/>
      <c r="D120" s="4"/>
      <c r="E120"/>
      <c r="F120" s="4"/>
      <c r="G120" s="4"/>
      <c r="H120" s="4"/>
      <c r="I120" s="4"/>
      <c r="J120" s="4"/>
      <c r="M120" s="4"/>
    </row>
    <row r="121" spans="1:13" x14ac:dyDescent="0.5">
      <c r="A121" s="6"/>
      <c r="B121" s="6"/>
      <c r="D121" s="4"/>
      <c r="E121"/>
      <c r="F121" s="4"/>
      <c r="G121" s="4"/>
      <c r="H121" s="4"/>
      <c r="I121" s="4"/>
      <c r="J121" s="4"/>
      <c r="M121" s="4"/>
    </row>
    <row r="122" spans="1:13" x14ac:dyDescent="0.5">
      <c r="A122" s="6"/>
      <c r="B122" s="6"/>
      <c r="D122" s="4"/>
      <c r="E122"/>
      <c r="F122" s="4"/>
      <c r="G122" s="4"/>
      <c r="H122" s="4"/>
      <c r="I122" s="4"/>
      <c r="J122" s="4"/>
      <c r="M122" s="4"/>
    </row>
    <row r="123" spans="1:13" x14ac:dyDescent="0.5">
      <c r="A123" s="6"/>
      <c r="B123" s="6"/>
      <c r="D123" s="4"/>
      <c r="E123"/>
      <c r="F123" s="4"/>
      <c r="G123" s="4"/>
      <c r="H123" s="4"/>
      <c r="I123" s="4"/>
      <c r="J123" s="4"/>
      <c r="M123" s="4"/>
    </row>
    <row r="124" spans="1:13" x14ac:dyDescent="0.5">
      <c r="A124" s="6"/>
      <c r="B124" s="6"/>
      <c r="D124" s="4"/>
      <c r="E124"/>
      <c r="F124" s="4"/>
      <c r="G124" s="4"/>
      <c r="H124" s="4"/>
      <c r="I124" s="4"/>
      <c r="J124" s="4"/>
      <c r="M124" s="4"/>
    </row>
    <row r="125" spans="1:13" x14ac:dyDescent="0.5">
      <c r="A125" s="6"/>
      <c r="B125" s="6"/>
      <c r="D125" s="4"/>
      <c r="E125"/>
      <c r="F125" s="4"/>
      <c r="G125" s="4"/>
      <c r="H125" s="4"/>
      <c r="I125" s="4"/>
      <c r="J125" s="4"/>
      <c r="M125" s="4"/>
    </row>
    <row r="126" spans="1:13" x14ac:dyDescent="0.5">
      <c r="A126" s="6"/>
      <c r="B126" s="6"/>
      <c r="D126" s="4"/>
      <c r="E126"/>
      <c r="F126" s="4"/>
      <c r="G126" s="4"/>
      <c r="H126" s="4"/>
      <c r="I126" s="4"/>
      <c r="J126" s="4"/>
      <c r="M126" s="4"/>
    </row>
    <row r="127" spans="1:13" x14ac:dyDescent="0.5">
      <c r="A127" s="6"/>
      <c r="B127" s="6"/>
      <c r="D127" s="4"/>
      <c r="E127"/>
      <c r="F127" s="4"/>
      <c r="G127" s="4"/>
      <c r="H127" s="4"/>
      <c r="I127" s="4"/>
      <c r="J127" s="4"/>
      <c r="M127" s="4"/>
    </row>
    <row r="128" spans="1:13" x14ac:dyDescent="0.5">
      <c r="A128" s="6"/>
      <c r="B128" s="6"/>
      <c r="D128" s="4"/>
      <c r="E128"/>
      <c r="F128" s="4"/>
      <c r="G128" s="4"/>
      <c r="H128" s="4"/>
      <c r="I128" s="4"/>
      <c r="J128" s="4"/>
      <c r="M128" s="4"/>
    </row>
    <row r="129" spans="1:13" x14ac:dyDescent="0.5">
      <c r="A129" s="6"/>
      <c r="B129" s="6"/>
      <c r="D129" s="4"/>
      <c r="E129"/>
      <c r="F129" s="4"/>
      <c r="G129" s="4"/>
      <c r="H129" s="4"/>
      <c r="I129" s="4"/>
      <c r="J129" s="4"/>
      <c r="M129" s="4"/>
    </row>
    <row r="130" spans="1:13" x14ac:dyDescent="0.5">
      <c r="A130" s="6"/>
      <c r="B130" s="6"/>
      <c r="D130" s="4"/>
      <c r="E130"/>
      <c r="F130" s="4"/>
      <c r="G130" s="4"/>
      <c r="H130" s="4"/>
      <c r="I130" s="4"/>
      <c r="J130" s="4"/>
      <c r="M130" s="4"/>
    </row>
    <row r="131" spans="1:13" x14ac:dyDescent="0.5">
      <c r="A131" s="6"/>
      <c r="B131" s="6"/>
      <c r="D131" s="4"/>
      <c r="E131"/>
      <c r="F131" s="4"/>
      <c r="G131" s="4"/>
      <c r="H131" s="4"/>
      <c r="I131" s="4"/>
      <c r="J131" s="4"/>
      <c r="M131" s="4"/>
    </row>
    <row r="132" spans="1:13" x14ac:dyDescent="0.5">
      <c r="A132" s="6"/>
      <c r="B132" s="6"/>
      <c r="D132" s="4"/>
      <c r="E132"/>
      <c r="F132" s="4"/>
      <c r="G132" s="4"/>
      <c r="H132" s="4"/>
      <c r="I132" s="4"/>
      <c r="J132" s="4"/>
      <c r="M132" s="4"/>
    </row>
    <row r="133" spans="1:13" x14ac:dyDescent="0.5">
      <c r="A133" s="6"/>
      <c r="B133" s="6"/>
      <c r="D133" s="4"/>
      <c r="E133"/>
      <c r="F133" s="4"/>
      <c r="G133" s="4"/>
      <c r="H133" s="4"/>
      <c r="I133" s="4"/>
      <c r="J133" s="4"/>
      <c r="M133" s="4"/>
    </row>
    <row r="134" spans="1:13" x14ac:dyDescent="0.5">
      <c r="A134" s="6"/>
      <c r="B134" s="6"/>
      <c r="D134" s="4"/>
      <c r="E134"/>
      <c r="F134" s="4"/>
      <c r="G134" s="4"/>
      <c r="H134" s="4"/>
      <c r="I134" s="4"/>
      <c r="J134" s="4"/>
      <c r="M134" s="4"/>
    </row>
    <row r="135" spans="1:13" x14ac:dyDescent="0.5">
      <c r="A135" s="6"/>
      <c r="B135" s="6"/>
      <c r="D135" s="4"/>
      <c r="E135"/>
      <c r="F135" s="4"/>
      <c r="G135" s="4"/>
      <c r="H135" s="4"/>
      <c r="I135" s="4"/>
      <c r="J135" s="4"/>
      <c r="M135" s="4"/>
    </row>
    <row r="136" spans="1:13" x14ac:dyDescent="0.5">
      <c r="A136" s="6"/>
      <c r="B136" s="6"/>
      <c r="D136" s="4"/>
      <c r="E136"/>
      <c r="F136" s="4"/>
      <c r="G136" s="4"/>
      <c r="H136" s="4"/>
      <c r="I136" s="4"/>
      <c r="J136" s="4"/>
      <c r="M136" s="4"/>
    </row>
    <row r="137" spans="1:13" x14ac:dyDescent="0.5">
      <c r="A137" s="6"/>
      <c r="B137" s="6"/>
      <c r="D137" s="4"/>
      <c r="E137"/>
      <c r="F137" s="4"/>
      <c r="G137" s="4"/>
      <c r="H137" s="4"/>
      <c r="I137" s="4"/>
      <c r="J137" s="4"/>
      <c r="M137" s="4"/>
    </row>
    <row r="138" spans="1:13" x14ac:dyDescent="0.5">
      <c r="A138" s="6"/>
      <c r="B138" s="6"/>
      <c r="D138" s="4"/>
      <c r="E138"/>
      <c r="F138" s="4"/>
      <c r="G138" s="4"/>
      <c r="H138" s="4"/>
      <c r="I138" s="4"/>
      <c r="J138" s="4"/>
      <c r="M138" s="4"/>
    </row>
    <row r="139" spans="1:13" x14ac:dyDescent="0.5">
      <c r="A139" s="6"/>
      <c r="B139" s="6"/>
      <c r="D139" s="4"/>
      <c r="E139"/>
      <c r="F139" s="4"/>
      <c r="G139" s="4"/>
      <c r="H139" s="4"/>
      <c r="I139" s="4"/>
      <c r="J139" s="4"/>
      <c r="M139" s="4"/>
    </row>
    <row r="140" spans="1:13" x14ac:dyDescent="0.5">
      <c r="A140" s="6"/>
      <c r="B140" s="6"/>
      <c r="D140" s="4"/>
      <c r="E140"/>
      <c r="F140" s="4"/>
      <c r="G140" s="4"/>
      <c r="H140" s="4"/>
      <c r="I140" s="4"/>
      <c r="J140" s="4"/>
      <c r="M140" s="4"/>
    </row>
    <row r="141" spans="1:13" x14ac:dyDescent="0.5">
      <c r="A141" s="6"/>
      <c r="B141" s="6"/>
      <c r="D141" s="4"/>
      <c r="E141"/>
      <c r="F141" s="4"/>
      <c r="G141" s="4"/>
      <c r="H141" s="4"/>
      <c r="I141" s="4"/>
      <c r="J141" s="4"/>
      <c r="M141" s="4"/>
    </row>
    <row r="142" spans="1:13" x14ac:dyDescent="0.5">
      <c r="A142" s="6"/>
      <c r="B142" s="6"/>
      <c r="D142" s="4"/>
      <c r="E142"/>
      <c r="F142" s="4"/>
      <c r="G142" s="4"/>
      <c r="H142" s="4"/>
      <c r="I142" s="4"/>
      <c r="J142" s="4"/>
      <c r="M142" s="4"/>
    </row>
    <row r="143" spans="1:13" x14ac:dyDescent="0.5">
      <c r="A143" s="6"/>
      <c r="B143" s="6"/>
      <c r="D143" s="4"/>
      <c r="E143"/>
      <c r="F143" s="4"/>
      <c r="G143" s="4"/>
      <c r="H143" s="4"/>
      <c r="I143" s="4"/>
      <c r="J143" s="4"/>
      <c r="M143" s="4"/>
    </row>
    <row r="144" spans="1:13" x14ac:dyDescent="0.5">
      <c r="A144" s="6"/>
      <c r="B144" s="6"/>
      <c r="D144" s="4"/>
      <c r="E144"/>
      <c r="F144" s="4"/>
      <c r="G144" s="4"/>
      <c r="H144" s="4"/>
      <c r="I144" s="4"/>
      <c r="J144" s="4"/>
      <c r="M144" s="4"/>
    </row>
    <row r="145" spans="1:13" x14ac:dyDescent="0.5">
      <c r="A145" s="6"/>
      <c r="B145" s="6"/>
      <c r="D145" s="4"/>
      <c r="E145"/>
      <c r="F145" s="4"/>
      <c r="G145" s="4"/>
      <c r="H145" s="4"/>
      <c r="I145" s="4"/>
      <c r="J145" s="4"/>
      <c r="M145" s="4"/>
    </row>
    <row r="146" spans="1:13" x14ac:dyDescent="0.5">
      <c r="A146" s="6"/>
      <c r="B146" s="6"/>
      <c r="D146" s="4"/>
      <c r="E146"/>
      <c r="F146" s="4"/>
      <c r="G146" s="4"/>
      <c r="H146" s="4"/>
      <c r="I146" s="4"/>
      <c r="J146" s="4"/>
      <c r="M146" s="4"/>
    </row>
    <row r="147" spans="1:13" x14ac:dyDescent="0.5">
      <c r="A147" s="6"/>
      <c r="B147" s="6"/>
      <c r="D147" s="4"/>
      <c r="E147"/>
      <c r="F147" s="4"/>
      <c r="G147" s="4"/>
      <c r="H147" s="4"/>
      <c r="I147" s="4"/>
      <c r="J147" s="4"/>
      <c r="M147" s="4"/>
    </row>
    <row r="148" spans="1:13" x14ac:dyDescent="0.5">
      <c r="A148" s="6"/>
      <c r="B148" s="6"/>
      <c r="D148" s="4"/>
      <c r="E148"/>
      <c r="F148" s="4"/>
      <c r="G148" s="4"/>
      <c r="H148" s="4"/>
      <c r="I148" s="4"/>
      <c r="J148" s="4"/>
      <c r="M148" s="4"/>
    </row>
    <row r="149" spans="1:13" x14ac:dyDescent="0.5">
      <c r="A149" s="6"/>
      <c r="B149" s="6"/>
      <c r="D149" s="4"/>
      <c r="E149"/>
      <c r="F149" s="4"/>
      <c r="G149" s="4"/>
      <c r="H149" s="4"/>
      <c r="I149" s="4"/>
      <c r="J149" s="4"/>
      <c r="M149" s="4"/>
    </row>
    <row r="150" spans="1:13" x14ac:dyDescent="0.5">
      <c r="A150" s="6"/>
      <c r="B150" s="6"/>
      <c r="D150" s="4"/>
      <c r="E150"/>
      <c r="F150" s="4"/>
      <c r="G150" s="4"/>
      <c r="H150" s="4"/>
      <c r="I150" s="4"/>
      <c r="J150" s="4"/>
      <c r="M150" s="4"/>
    </row>
    <row r="151" spans="1:13" x14ac:dyDescent="0.5">
      <c r="A151" s="6"/>
      <c r="B151" s="6"/>
      <c r="D151" s="4"/>
      <c r="E151"/>
      <c r="F151" s="4"/>
      <c r="G151" s="4"/>
      <c r="H151" s="4"/>
      <c r="I151" s="4"/>
      <c r="J151" s="4"/>
      <c r="M151" s="4"/>
    </row>
    <row r="152" spans="1:13" x14ac:dyDescent="0.5">
      <c r="A152" s="6"/>
      <c r="B152" s="6"/>
      <c r="D152" s="4"/>
      <c r="E152"/>
      <c r="F152" s="4"/>
      <c r="G152" s="4"/>
      <c r="H152" s="4"/>
      <c r="I152" s="4"/>
      <c r="J152" s="4"/>
      <c r="M152" s="4"/>
    </row>
    <row r="153" spans="1:13" x14ac:dyDescent="0.5">
      <c r="A153" s="6"/>
      <c r="B153" s="6"/>
      <c r="D153" s="4"/>
      <c r="E153"/>
      <c r="F153" s="4"/>
      <c r="G153" s="4"/>
      <c r="H153" s="4"/>
      <c r="I153" s="4"/>
      <c r="J153" s="4"/>
      <c r="M153" s="4"/>
    </row>
    <row r="154" spans="1:13" x14ac:dyDescent="0.5">
      <c r="A154" s="6"/>
      <c r="B154" s="6"/>
      <c r="D154" s="4"/>
      <c r="E154"/>
      <c r="F154" s="4"/>
      <c r="G154" s="4"/>
      <c r="H154" s="4"/>
      <c r="I154" s="4"/>
      <c r="J154" s="4"/>
      <c r="M154" s="4"/>
    </row>
    <row r="155" spans="1:13" x14ac:dyDescent="0.5">
      <c r="A155" s="6"/>
      <c r="B155" s="6"/>
      <c r="D155" s="4"/>
      <c r="E155"/>
      <c r="F155" s="4"/>
      <c r="G155" s="4"/>
      <c r="H155" s="4"/>
      <c r="I155" s="4"/>
      <c r="J155" s="4"/>
      <c r="M155" s="4"/>
    </row>
    <row r="156" spans="1:13" x14ac:dyDescent="0.5">
      <c r="A156" s="6"/>
      <c r="B156" s="6"/>
      <c r="D156" s="4"/>
      <c r="E156"/>
      <c r="F156" s="4"/>
      <c r="G156" s="4"/>
      <c r="H156" s="4"/>
      <c r="I156" s="4"/>
      <c r="J156" s="4"/>
      <c r="M156" s="4"/>
    </row>
    <row r="157" spans="1:13" x14ac:dyDescent="0.5">
      <c r="A157" s="6"/>
      <c r="B157" s="6"/>
      <c r="D157" s="4"/>
      <c r="E157"/>
      <c r="F157" s="4"/>
      <c r="G157" s="4"/>
      <c r="H157" s="4"/>
      <c r="I157" s="4"/>
      <c r="J157" s="4"/>
      <c r="M157" s="4"/>
    </row>
    <row r="158" spans="1:13" x14ac:dyDescent="0.5">
      <c r="A158" s="6"/>
      <c r="B158" s="6"/>
      <c r="D158" s="4"/>
      <c r="E158"/>
      <c r="F158" s="4"/>
      <c r="G158" s="4"/>
      <c r="H158" s="4"/>
      <c r="I158" s="4"/>
      <c r="J158" s="4"/>
      <c r="M158" s="4"/>
    </row>
    <row r="159" spans="1:13" x14ac:dyDescent="0.5">
      <c r="A159" s="6"/>
      <c r="B159" s="6"/>
      <c r="D159" s="4"/>
      <c r="E159"/>
      <c r="F159" s="4"/>
      <c r="G159" s="4"/>
      <c r="H159" s="4"/>
      <c r="I159" s="4"/>
      <c r="J159" s="4"/>
      <c r="M159" s="4"/>
    </row>
    <row r="160" spans="1:13" x14ac:dyDescent="0.5">
      <c r="A160" s="6"/>
      <c r="B160" s="6"/>
      <c r="D160" s="4"/>
      <c r="E160"/>
      <c r="F160" s="4"/>
      <c r="G160" s="4"/>
      <c r="H160" s="4"/>
      <c r="I160" s="4"/>
      <c r="J160" s="4"/>
      <c r="M160" s="4"/>
    </row>
    <row r="161" spans="1:13" x14ac:dyDescent="0.5">
      <c r="A161" s="6"/>
      <c r="B161" s="6"/>
      <c r="D161" s="4"/>
      <c r="E161"/>
      <c r="F161" s="4"/>
      <c r="G161" s="4"/>
      <c r="H161" s="4"/>
      <c r="I161" s="4"/>
      <c r="J161" s="4"/>
      <c r="M161" s="4"/>
    </row>
    <row r="162" spans="1:13" x14ac:dyDescent="0.5">
      <c r="A162" s="6"/>
      <c r="B162" s="6"/>
      <c r="D162" s="4"/>
      <c r="E162"/>
      <c r="F162" s="4"/>
      <c r="G162" s="4"/>
      <c r="H162" s="4"/>
      <c r="I162" s="4"/>
      <c r="J162" s="4"/>
      <c r="M162" s="4"/>
    </row>
    <row r="163" spans="1:13" x14ac:dyDescent="0.5">
      <c r="A163" s="6"/>
      <c r="B163" s="6"/>
      <c r="D163" s="4"/>
      <c r="E163"/>
      <c r="F163" s="4"/>
      <c r="G163" s="4"/>
      <c r="H163" s="4"/>
      <c r="I163" s="4"/>
      <c r="J163" s="4"/>
      <c r="M163" s="4"/>
    </row>
    <row r="164" spans="1:13" x14ac:dyDescent="0.5">
      <c r="A164" s="6"/>
      <c r="B164" s="6"/>
      <c r="D164" s="4"/>
      <c r="E164"/>
      <c r="F164" s="4"/>
      <c r="G164" s="4"/>
      <c r="H164" s="4"/>
      <c r="I164" s="4"/>
      <c r="J164" s="4"/>
      <c r="M164" s="4"/>
    </row>
    <row r="165" spans="1:13" x14ac:dyDescent="0.5">
      <c r="A165" s="6"/>
      <c r="B165" s="6"/>
      <c r="D165" s="4"/>
      <c r="E165"/>
      <c r="F165" s="4"/>
      <c r="G165" s="4"/>
      <c r="H165" s="4"/>
      <c r="I165" s="4"/>
      <c r="J165" s="4"/>
      <c r="M165" s="4"/>
    </row>
    <row r="166" spans="1:13" x14ac:dyDescent="0.5">
      <c r="A166" s="6"/>
      <c r="B166" s="6"/>
      <c r="D166" s="4"/>
      <c r="E166"/>
      <c r="F166" s="4"/>
      <c r="G166" s="4"/>
      <c r="H166" s="4"/>
      <c r="I166" s="4"/>
      <c r="J166" s="4"/>
      <c r="M166" s="4"/>
    </row>
    <row r="167" spans="1:13" x14ac:dyDescent="0.5">
      <c r="A167" s="6"/>
      <c r="B167" s="6"/>
      <c r="D167" s="4"/>
      <c r="E167"/>
      <c r="F167" s="4"/>
      <c r="G167" s="4"/>
      <c r="H167" s="4"/>
      <c r="I167" s="4"/>
      <c r="J167" s="4"/>
      <c r="M167" s="4"/>
    </row>
    <row r="168" spans="1:13" x14ac:dyDescent="0.5">
      <c r="A168" s="6"/>
      <c r="B168" s="6"/>
      <c r="D168" s="4"/>
      <c r="E168"/>
      <c r="F168" s="4"/>
      <c r="G168" s="4"/>
      <c r="H168" s="4"/>
      <c r="I168" s="4"/>
      <c r="J168" s="4"/>
      <c r="M168" s="4"/>
    </row>
    <row r="169" spans="1:13" x14ac:dyDescent="0.5">
      <c r="A169" s="6"/>
      <c r="B169" s="6"/>
      <c r="D169" s="4"/>
      <c r="E169"/>
      <c r="F169" s="4"/>
      <c r="G169" s="4"/>
      <c r="H169" s="4"/>
      <c r="I169" s="4"/>
      <c r="J169" s="4"/>
      <c r="M169" s="4"/>
    </row>
    <row r="170" spans="1:13" x14ac:dyDescent="0.5">
      <c r="A170" s="6"/>
      <c r="B170" s="6"/>
      <c r="D170" s="4"/>
      <c r="E170"/>
      <c r="F170" s="4"/>
      <c r="G170" s="4"/>
      <c r="H170" s="4"/>
      <c r="I170" s="4"/>
      <c r="J170" s="4"/>
      <c r="M170" s="4"/>
    </row>
    <row r="171" spans="1:13" x14ac:dyDescent="0.5">
      <c r="A171" s="6"/>
      <c r="B171" s="6"/>
      <c r="D171" s="4"/>
      <c r="E171"/>
      <c r="F171" s="4"/>
      <c r="G171" s="4"/>
      <c r="H171" s="4"/>
      <c r="I171" s="4"/>
      <c r="J171" s="4"/>
      <c r="M171" s="4"/>
    </row>
    <row r="172" spans="1:13" x14ac:dyDescent="0.5">
      <c r="A172" s="6"/>
      <c r="B172" s="6"/>
      <c r="D172" s="4"/>
      <c r="E172"/>
      <c r="F172" s="4"/>
      <c r="G172" s="4"/>
      <c r="H172" s="4"/>
      <c r="I172" s="4"/>
      <c r="J172" s="4"/>
      <c r="M172" s="4"/>
    </row>
    <row r="173" spans="1:13" x14ac:dyDescent="0.5">
      <c r="A173" s="6"/>
      <c r="B173" s="6"/>
      <c r="D173" s="4"/>
      <c r="E173"/>
      <c r="F173" s="4"/>
      <c r="G173" s="4"/>
      <c r="H173" s="4"/>
      <c r="I173" s="4"/>
      <c r="J173" s="4"/>
      <c r="M173" s="4"/>
    </row>
    <row r="174" spans="1:13" x14ac:dyDescent="0.5">
      <c r="A174" s="6"/>
      <c r="B174" s="6"/>
      <c r="D174" s="4"/>
      <c r="E174"/>
      <c r="F174" s="4"/>
      <c r="G174" s="4"/>
      <c r="H174" s="4"/>
      <c r="I174" s="4"/>
      <c r="J174" s="4"/>
      <c r="M174" s="4"/>
    </row>
    <row r="175" spans="1:13" x14ac:dyDescent="0.5">
      <c r="A175" s="6"/>
      <c r="B175" s="6"/>
      <c r="D175" s="4"/>
      <c r="E175"/>
      <c r="F175" s="4"/>
      <c r="G175" s="4"/>
      <c r="H175" s="4"/>
      <c r="I175" s="4"/>
      <c r="J175" s="4"/>
      <c r="M175" s="4"/>
    </row>
    <row r="176" spans="1:13" x14ac:dyDescent="0.5">
      <c r="A176" s="6"/>
      <c r="B176" s="6"/>
      <c r="D176" s="4"/>
      <c r="E176"/>
      <c r="F176" s="4"/>
      <c r="G176" s="4"/>
      <c r="H176" s="4"/>
      <c r="I176" s="4"/>
      <c r="J176" s="4"/>
      <c r="M176" s="4"/>
    </row>
    <row r="177" spans="1:13" x14ac:dyDescent="0.5">
      <c r="A177" s="6"/>
      <c r="B177" s="6"/>
      <c r="D177" s="4"/>
      <c r="E177"/>
      <c r="F177" s="4"/>
      <c r="G177" s="4"/>
      <c r="H177" s="4"/>
      <c r="I177" s="4"/>
      <c r="J177" s="4"/>
      <c r="M177" s="4"/>
    </row>
    <row r="178" spans="1:13" x14ac:dyDescent="0.5">
      <c r="A178" s="6"/>
      <c r="B178" s="6"/>
      <c r="D178" s="4"/>
      <c r="E178"/>
      <c r="F178" s="4"/>
      <c r="G178" s="4"/>
      <c r="H178" s="4"/>
      <c r="I178" s="4"/>
      <c r="J178" s="4"/>
      <c r="M178" s="4"/>
    </row>
    <row r="179" spans="1:13" x14ac:dyDescent="0.5">
      <c r="A179" s="6"/>
      <c r="B179" s="6"/>
      <c r="D179" s="4"/>
      <c r="E179"/>
      <c r="F179" s="4"/>
      <c r="G179" s="4"/>
      <c r="H179" s="4"/>
      <c r="I179" s="4"/>
      <c r="J179" s="4"/>
      <c r="M179" s="4"/>
    </row>
    <row r="180" spans="1:13" x14ac:dyDescent="0.5">
      <c r="A180" s="6"/>
      <c r="B180" s="6"/>
      <c r="D180" s="4"/>
      <c r="E180"/>
      <c r="F180" s="4"/>
      <c r="G180" s="4"/>
      <c r="H180" s="4"/>
      <c r="I180" s="4"/>
      <c r="J180" s="4"/>
      <c r="M180" s="4"/>
    </row>
    <row r="181" spans="1:13" x14ac:dyDescent="0.5">
      <c r="A181" s="6"/>
      <c r="B181" s="6"/>
      <c r="D181" s="4"/>
      <c r="E181"/>
      <c r="F181" s="4"/>
      <c r="G181" s="4"/>
      <c r="H181" s="4"/>
      <c r="I181" s="4"/>
      <c r="J181" s="4"/>
      <c r="M181" s="4"/>
    </row>
    <row r="182" spans="1:13" x14ac:dyDescent="0.5">
      <c r="A182" s="6"/>
      <c r="B182" s="6"/>
      <c r="D182" s="4"/>
      <c r="E182"/>
      <c r="F182" s="4"/>
      <c r="G182" s="4"/>
      <c r="H182" s="4"/>
      <c r="I182" s="4"/>
      <c r="J182" s="4"/>
      <c r="M182" s="4"/>
    </row>
    <row r="183" spans="1:13" x14ac:dyDescent="0.5">
      <c r="A183" s="6"/>
      <c r="B183" s="6"/>
      <c r="D183" s="4"/>
      <c r="E183"/>
      <c r="F183" s="4"/>
      <c r="G183" s="4"/>
      <c r="H183" s="4"/>
      <c r="I183" s="4"/>
      <c r="J183" s="4"/>
      <c r="M183" s="4"/>
    </row>
    <row r="184" spans="1:13" x14ac:dyDescent="0.5">
      <c r="A184" s="6"/>
      <c r="B184" s="6"/>
      <c r="D184" s="4"/>
      <c r="E184"/>
      <c r="F184" s="4"/>
      <c r="G184" s="4"/>
      <c r="H184" s="4"/>
      <c r="I184" s="4"/>
      <c r="J184" s="4"/>
      <c r="M184" s="4"/>
    </row>
    <row r="185" spans="1:13" x14ac:dyDescent="0.5">
      <c r="A185" s="6"/>
      <c r="B185" s="6"/>
      <c r="D185" s="4"/>
      <c r="E185"/>
      <c r="F185" s="4"/>
      <c r="G185" s="4"/>
      <c r="H185" s="4"/>
      <c r="I185" s="4"/>
      <c r="J185" s="4"/>
      <c r="M185" s="4"/>
    </row>
    <row r="186" spans="1:13" x14ac:dyDescent="0.5">
      <c r="A186" s="6"/>
      <c r="B186" s="6"/>
      <c r="D186" s="4"/>
      <c r="E186"/>
      <c r="F186" s="4"/>
      <c r="G186" s="4"/>
      <c r="H186" s="4"/>
      <c r="I186" s="4"/>
      <c r="J186" s="4"/>
      <c r="M186" s="4"/>
    </row>
    <row r="187" spans="1:13" x14ac:dyDescent="0.5">
      <c r="A187" s="6"/>
      <c r="B187" s="6"/>
      <c r="D187" s="4"/>
      <c r="E187"/>
      <c r="F187" s="4"/>
      <c r="G187" s="4"/>
      <c r="H187" s="4"/>
      <c r="I187" s="4"/>
      <c r="J187" s="4"/>
      <c r="M187" s="4"/>
    </row>
    <row r="188" spans="1:13" x14ac:dyDescent="0.5">
      <c r="A188" s="6"/>
      <c r="B188" s="6"/>
      <c r="D188" s="4"/>
      <c r="E188"/>
      <c r="F188" s="4"/>
      <c r="G188" s="4"/>
      <c r="H188" s="4"/>
      <c r="I188" s="4"/>
      <c r="J188" s="4"/>
      <c r="M188" s="4"/>
    </row>
    <row r="189" spans="1:13" x14ac:dyDescent="0.5">
      <c r="A189" s="6"/>
      <c r="B189" s="6"/>
      <c r="D189" s="4"/>
      <c r="E189"/>
      <c r="F189" s="4"/>
      <c r="G189" s="4"/>
      <c r="H189" s="4"/>
      <c r="I189" s="4"/>
      <c r="J189" s="4"/>
      <c r="M189" s="4"/>
    </row>
    <row r="190" spans="1:13" x14ac:dyDescent="0.5">
      <c r="A190" s="6"/>
      <c r="B190" s="6"/>
      <c r="D190" s="4"/>
      <c r="E190"/>
      <c r="F190" s="4"/>
      <c r="G190" s="4"/>
      <c r="H190" s="4"/>
      <c r="I190" s="4"/>
      <c r="J190" s="4"/>
      <c r="M190" s="4"/>
    </row>
    <row r="191" spans="1:13" x14ac:dyDescent="0.5">
      <c r="A191" s="6"/>
      <c r="B191" s="6"/>
      <c r="D191" s="4"/>
      <c r="E191"/>
      <c r="F191" s="4"/>
      <c r="G191" s="4"/>
      <c r="H191" s="4"/>
      <c r="I191" s="4"/>
      <c r="J191" s="4"/>
      <c r="M191" s="4"/>
    </row>
    <row r="192" spans="1:13" x14ac:dyDescent="0.5">
      <c r="A192" s="6"/>
      <c r="B192" s="6"/>
      <c r="D192" s="4"/>
      <c r="E192"/>
      <c r="F192" s="4"/>
      <c r="G192" s="4"/>
      <c r="H192" s="4"/>
      <c r="I192" s="4"/>
      <c r="J192" s="4"/>
      <c r="M192" s="4"/>
    </row>
    <row r="193" spans="1:13" x14ac:dyDescent="0.5">
      <c r="A193" s="6"/>
      <c r="B193" s="6"/>
      <c r="D193" s="4"/>
      <c r="E193"/>
      <c r="F193" s="4"/>
      <c r="G193" s="4"/>
      <c r="H193" s="4"/>
      <c r="I193" s="4"/>
      <c r="J193" s="4"/>
      <c r="M193" s="4"/>
    </row>
    <row r="194" spans="1:13" x14ac:dyDescent="0.5">
      <c r="A194" s="6"/>
      <c r="B194" s="6"/>
      <c r="D194" s="4"/>
      <c r="E194"/>
      <c r="F194" s="4"/>
      <c r="G194" s="4"/>
      <c r="H194" s="4"/>
      <c r="I194" s="4"/>
      <c r="J194" s="4"/>
      <c r="M194" s="4"/>
    </row>
    <row r="195" spans="1:13" x14ac:dyDescent="0.5">
      <c r="A195" s="6"/>
      <c r="B195" s="6"/>
      <c r="D195" s="4"/>
      <c r="E195"/>
      <c r="F195" s="4"/>
      <c r="G195" s="4"/>
      <c r="H195" s="4"/>
      <c r="I195" s="4"/>
      <c r="J195" s="4"/>
      <c r="M195" s="4"/>
    </row>
    <row r="196" spans="1:13" x14ac:dyDescent="0.5">
      <c r="A196" s="6"/>
      <c r="B196" s="6"/>
      <c r="D196" s="4"/>
      <c r="E196"/>
      <c r="F196" s="4"/>
      <c r="G196" s="4"/>
      <c r="H196" s="4"/>
      <c r="I196" s="4"/>
      <c r="J196" s="4"/>
      <c r="M196" s="4"/>
    </row>
    <row r="197" spans="1:13" x14ac:dyDescent="0.5">
      <c r="A197" s="6"/>
      <c r="B197" s="6"/>
      <c r="D197" s="4"/>
      <c r="E197"/>
      <c r="F197" s="4"/>
      <c r="G197" s="4"/>
      <c r="H197" s="4"/>
      <c r="I197" s="4"/>
      <c r="J197" s="4"/>
      <c r="M197" s="4"/>
    </row>
    <row r="198" spans="1:13" x14ac:dyDescent="0.5">
      <c r="A198" s="6"/>
      <c r="B198" s="6"/>
      <c r="D198" s="4"/>
      <c r="E198"/>
      <c r="F198" s="4"/>
      <c r="G198" s="4"/>
      <c r="H198" s="4"/>
      <c r="I198" s="4"/>
      <c r="J198" s="4"/>
      <c r="M198" s="4"/>
    </row>
    <row r="199" spans="1:13" x14ac:dyDescent="0.5">
      <c r="A199" s="6"/>
      <c r="B199" s="6"/>
      <c r="D199" s="4"/>
      <c r="E199"/>
      <c r="F199" s="4"/>
      <c r="G199" s="4"/>
      <c r="H199" s="4"/>
      <c r="I199" s="4"/>
      <c r="J199" s="4"/>
      <c r="M199" s="4"/>
    </row>
    <row r="200" spans="1:13" x14ac:dyDescent="0.5">
      <c r="D200" s="4"/>
      <c r="E200"/>
      <c r="F200" s="4"/>
      <c r="G200" s="4"/>
      <c r="H200" s="4"/>
      <c r="I200" s="4"/>
      <c r="J200" s="4"/>
      <c r="M200" s="4"/>
    </row>
    <row r="201" spans="1:13" x14ac:dyDescent="0.5">
      <c r="D201" s="4"/>
      <c r="E201"/>
      <c r="F201" s="4"/>
      <c r="G201" s="4"/>
      <c r="H201" s="4"/>
      <c r="I201" s="4"/>
      <c r="J201" s="4"/>
      <c r="M201" s="4"/>
    </row>
    <row r="202" spans="1:13" x14ac:dyDescent="0.5">
      <c r="D202" s="4"/>
      <c r="E202"/>
      <c r="F202" s="4"/>
      <c r="G202" s="4"/>
      <c r="H202" s="4"/>
      <c r="I202" s="4"/>
      <c r="J202" s="4"/>
      <c r="M202" s="4"/>
    </row>
    <row r="203" spans="1:13" x14ac:dyDescent="0.5">
      <c r="D203" s="4"/>
      <c r="E203"/>
      <c r="F203" s="4"/>
      <c r="G203" s="4"/>
      <c r="H203" s="4"/>
      <c r="I203" s="4"/>
      <c r="J203" s="4"/>
      <c r="M203" s="4"/>
    </row>
    <row r="204" spans="1:13" x14ac:dyDescent="0.5">
      <c r="D204" s="4"/>
      <c r="E204"/>
      <c r="F204" s="4"/>
      <c r="G204" s="4"/>
      <c r="H204" s="4"/>
      <c r="I204" s="4"/>
      <c r="J204" s="4"/>
      <c r="M204" s="4"/>
    </row>
    <row r="205" spans="1:13" x14ac:dyDescent="0.5">
      <c r="D205" s="4"/>
      <c r="E205"/>
      <c r="F205" s="4"/>
      <c r="G205" s="4"/>
      <c r="H205" s="4"/>
      <c r="I205" s="4"/>
      <c r="J205" s="4"/>
      <c r="M205" s="4"/>
    </row>
    <row r="206" spans="1:13" x14ac:dyDescent="0.5">
      <c r="D206" s="4"/>
      <c r="E206"/>
      <c r="F206" s="4"/>
      <c r="G206" s="4"/>
      <c r="H206" s="4"/>
      <c r="I206" s="4"/>
      <c r="J206" s="4"/>
      <c r="M206" s="4"/>
    </row>
    <row r="207" spans="1:13" x14ac:dyDescent="0.5">
      <c r="D207" s="4"/>
      <c r="E207"/>
      <c r="F207" s="4"/>
      <c r="G207" s="4"/>
      <c r="H207" s="4"/>
      <c r="I207" s="4"/>
      <c r="J207" s="4"/>
      <c r="M207" s="4"/>
    </row>
    <row r="208" spans="1:13" x14ac:dyDescent="0.5">
      <c r="D208" s="4"/>
      <c r="E208"/>
      <c r="F208" s="4"/>
      <c r="G208" s="4"/>
      <c r="H208" s="4"/>
      <c r="I208" s="4"/>
      <c r="J208" s="4"/>
      <c r="M208" s="4"/>
    </row>
    <row r="209" spans="4:13" x14ac:dyDescent="0.5">
      <c r="D209" s="4"/>
      <c r="E209"/>
      <c r="F209" s="4"/>
      <c r="G209" s="4"/>
      <c r="H209" s="4"/>
      <c r="I209" s="4"/>
      <c r="J209" s="4"/>
      <c r="M209" s="4"/>
    </row>
    <row r="210" spans="4:13" x14ac:dyDescent="0.5">
      <c r="D210" s="4"/>
      <c r="E210"/>
      <c r="F210" s="4"/>
      <c r="G210" s="4"/>
      <c r="H210" s="4"/>
      <c r="I210" s="4"/>
      <c r="J210" s="4"/>
      <c r="M210" s="4"/>
    </row>
    <row r="211" spans="4:13" x14ac:dyDescent="0.5">
      <c r="D211" s="4"/>
      <c r="E211"/>
      <c r="F211" s="4"/>
      <c r="G211" s="4"/>
      <c r="H211" s="4"/>
      <c r="I211" s="4"/>
      <c r="J211" s="4"/>
      <c r="M211" s="4"/>
    </row>
    <row r="212" spans="4:13" x14ac:dyDescent="0.5">
      <c r="D212" s="4"/>
      <c r="E212"/>
      <c r="F212" s="4"/>
      <c r="G212" s="4"/>
      <c r="H212" s="4"/>
      <c r="I212" s="4"/>
      <c r="J212" s="4"/>
      <c r="M212" s="4"/>
    </row>
    <row r="213" spans="4:13" x14ac:dyDescent="0.5">
      <c r="D213" s="4"/>
      <c r="E213"/>
      <c r="F213" s="4"/>
      <c r="G213" s="4"/>
      <c r="H213" s="4"/>
      <c r="I213" s="4"/>
      <c r="J213" s="4"/>
      <c r="M213" s="4"/>
    </row>
    <row r="214" spans="4:13" x14ac:dyDescent="0.5">
      <c r="D214" s="4"/>
      <c r="E214"/>
      <c r="F214" s="4"/>
      <c r="G214" s="4"/>
      <c r="H214" s="4"/>
      <c r="I214" s="4"/>
      <c r="J214" s="4"/>
      <c r="M214" s="4"/>
    </row>
    <row r="215" spans="4:13" x14ac:dyDescent="0.5">
      <c r="D215" s="4"/>
      <c r="E215"/>
      <c r="F215" s="4"/>
      <c r="G215" s="4"/>
      <c r="H215" s="4"/>
      <c r="I215" s="4"/>
      <c r="J215" s="4"/>
      <c r="M215" s="4"/>
    </row>
    <row r="216" spans="4:13" x14ac:dyDescent="0.5">
      <c r="D216" s="4"/>
      <c r="E216"/>
      <c r="F216" s="4"/>
      <c r="G216" s="4"/>
      <c r="H216" s="4"/>
      <c r="I216" s="4"/>
      <c r="J216" s="4"/>
      <c r="M216" s="4"/>
    </row>
    <row r="217" spans="4:13" x14ac:dyDescent="0.5">
      <c r="D217" s="4"/>
      <c r="E217"/>
      <c r="F217" s="4"/>
      <c r="G217" s="4"/>
      <c r="H217" s="4"/>
      <c r="I217" s="4"/>
      <c r="J217" s="4"/>
      <c r="M217" s="4"/>
    </row>
    <row r="218" spans="4:13" x14ac:dyDescent="0.5">
      <c r="D218" s="4"/>
      <c r="E218"/>
      <c r="F218" s="4"/>
      <c r="G218" s="4"/>
      <c r="H218" s="4"/>
      <c r="I218" s="4"/>
      <c r="J218" s="4"/>
      <c r="M218" s="4"/>
    </row>
    <row r="219" spans="4:13" x14ac:dyDescent="0.5">
      <c r="D219" s="4"/>
      <c r="E219"/>
      <c r="F219" s="4"/>
      <c r="G219" s="4"/>
      <c r="H219" s="4"/>
      <c r="I219" s="4"/>
      <c r="J219" s="4"/>
      <c r="M219" s="4"/>
    </row>
    <row r="220" spans="4:13" x14ac:dyDescent="0.5">
      <c r="D220" s="4"/>
      <c r="E220"/>
      <c r="F220" s="4"/>
      <c r="G220" s="4"/>
      <c r="H220" s="4"/>
      <c r="I220" s="4"/>
      <c r="J220" s="4"/>
      <c r="M220" s="4"/>
    </row>
    <row r="221" spans="4:13" x14ac:dyDescent="0.5">
      <c r="D221" s="4"/>
      <c r="E221"/>
      <c r="F221" s="4"/>
      <c r="G221" s="4"/>
      <c r="H221" s="4"/>
      <c r="I221" s="4"/>
      <c r="J221" s="4"/>
      <c r="M221" s="4"/>
    </row>
    <row r="222" spans="4:13" x14ac:dyDescent="0.5">
      <c r="D222" s="4"/>
      <c r="E222"/>
      <c r="F222" s="4"/>
      <c r="G222" s="4"/>
      <c r="H222" s="4"/>
      <c r="I222" s="4"/>
      <c r="J222" s="4"/>
      <c r="M222" s="4"/>
    </row>
    <row r="223" spans="4:13" x14ac:dyDescent="0.5">
      <c r="D223" s="4"/>
      <c r="E223"/>
      <c r="F223" s="4"/>
      <c r="G223" s="4"/>
      <c r="H223" s="4"/>
      <c r="I223" s="4"/>
      <c r="J223" s="4"/>
      <c r="M223" s="4"/>
    </row>
    <row r="224" spans="4:13" x14ac:dyDescent="0.5">
      <c r="D224" s="4"/>
      <c r="E224"/>
      <c r="F224" s="4"/>
      <c r="G224" s="4"/>
      <c r="H224" s="4"/>
      <c r="I224" s="4"/>
      <c r="J224" s="4"/>
      <c r="M224" s="4"/>
    </row>
    <row r="225" spans="4:13" x14ac:dyDescent="0.5">
      <c r="D225" s="4"/>
      <c r="E225"/>
      <c r="F225" s="4"/>
      <c r="G225" s="4"/>
      <c r="H225" s="4"/>
      <c r="I225" s="4"/>
      <c r="J225" s="4"/>
      <c r="M225" s="4"/>
    </row>
    <row r="226" spans="4:13" x14ac:dyDescent="0.5">
      <c r="D226" s="4"/>
      <c r="E226"/>
      <c r="F226" s="4"/>
      <c r="G226" s="4"/>
      <c r="H226" s="4"/>
      <c r="I226" s="4"/>
      <c r="J226" s="4"/>
      <c r="M226" s="4"/>
    </row>
    <row r="227" spans="4:13" x14ac:dyDescent="0.5">
      <c r="D227" s="4"/>
      <c r="E227"/>
      <c r="F227" s="4"/>
      <c r="G227" s="4"/>
      <c r="H227" s="4"/>
      <c r="I227" s="4"/>
      <c r="J227" s="4"/>
      <c r="M227" s="4"/>
    </row>
    <row r="228" spans="4:13" x14ac:dyDescent="0.5">
      <c r="D228" s="4"/>
      <c r="E228"/>
      <c r="F228" s="4"/>
      <c r="G228" s="4"/>
      <c r="H228" s="4"/>
      <c r="I228" s="4"/>
      <c r="J228" s="4"/>
      <c r="M228" s="4"/>
    </row>
    <row r="229" spans="4:13" x14ac:dyDescent="0.5">
      <c r="D229" s="4"/>
      <c r="E229"/>
      <c r="F229" s="4"/>
      <c r="G229" s="4"/>
      <c r="H229" s="4"/>
      <c r="I229" s="4"/>
      <c r="J229" s="4"/>
      <c r="M229" s="4"/>
    </row>
    <row r="230" spans="4:13" x14ac:dyDescent="0.5">
      <c r="D230" s="4"/>
      <c r="E230"/>
      <c r="F230" s="4"/>
      <c r="G230" s="4"/>
      <c r="H230" s="4"/>
      <c r="I230" s="4"/>
      <c r="J230" s="4"/>
      <c r="M230" s="4"/>
    </row>
    <row r="231" spans="4:13" x14ac:dyDescent="0.5">
      <c r="D231" s="4"/>
      <c r="E231"/>
      <c r="F231" s="4"/>
      <c r="G231" s="4"/>
      <c r="H231" s="4"/>
      <c r="I231" s="4"/>
      <c r="J231" s="4"/>
      <c r="M231" s="4"/>
    </row>
    <row r="232" spans="4:13" x14ac:dyDescent="0.5">
      <c r="D232" s="4"/>
      <c r="E232"/>
      <c r="F232" s="4"/>
      <c r="G232" s="4"/>
      <c r="H232" s="4"/>
      <c r="I232" s="4"/>
      <c r="J232" s="4"/>
      <c r="M232" s="4"/>
    </row>
    <row r="233" spans="4:13" x14ac:dyDescent="0.5">
      <c r="D233" s="4"/>
      <c r="E233"/>
      <c r="F233" s="4"/>
      <c r="G233" s="4"/>
      <c r="H233" s="4"/>
      <c r="I233" s="4"/>
      <c r="J233" s="4"/>
      <c r="M233" s="4"/>
    </row>
    <row r="234" spans="4:13" x14ac:dyDescent="0.5">
      <c r="D234" s="4"/>
      <c r="E234"/>
      <c r="F234" s="4"/>
      <c r="G234" s="4"/>
      <c r="H234" s="4"/>
      <c r="I234" s="4"/>
      <c r="J234" s="4"/>
      <c r="M234" s="4"/>
    </row>
    <row r="235" spans="4:13" x14ac:dyDescent="0.5">
      <c r="D235" s="4"/>
      <c r="E235"/>
      <c r="F235" s="4"/>
      <c r="G235" s="4"/>
      <c r="H235" s="4"/>
      <c r="I235" s="4"/>
      <c r="J235" s="4"/>
      <c r="M235" s="4"/>
    </row>
    <row r="236" spans="4:13" x14ac:dyDescent="0.5">
      <c r="D236" s="4"/>
      <c r="E236"/>
      <c r="F236" s="4"/>
      <c r="G236" s="4"/>
      <c r="H236" s="4"/>
      <c r="I236" s="4"/>
      <c r="J236" s="4"/>
      <c r="M236" s="4"/>
    </row>
    <row r="237" spans="4:13" x14ac:dyDescent="0.5">
      <c r="D237" s="4"/>
      <c r="E237"/>
      <c r="F237" s="4"/>
      <c r="G237" s="4"/>
      <c r="H237" s="4"/>
      <c r="I237" s="4"/>
      <c r="J237" s="4"/>
      <c r="M237" s="4"/>
    </row>
    <row r="238" spans="4:13" x14ac:dyDescent="0.5">
      <c r="D238" s="4"/>
      <c r="E238"/>
      <c r="F238" s="4"/>
      <c r="G238" s="4"/>
      <c r="H238" s="4"/>
      <c r="I238" s="4"/>
      <c r="J238" s="4"/>
      <c r="M238" s="4"/>
    </row>
    <row r="239" spans="4:13" x14ac:dyDescent="0.5">
      <c r="D239" s="4"/>
      <c r="E239"/>
      <c r="F239" s="4"/>
      <c r="G239" s="4"/>
      <c r="H239" s="4"/>
      <c r="I239" s="4"/>
      <c r="J239" s="4"/>
      <c r="M239" s="4"/>
    </row>
    <row r="240" spans="4:13" x14ac:dyDescent="0.5">
      <c r="D240" s="4"/>
      <c r="E240"/>
      <c r="F240" s="4"/>
      <c r="G240" s="4"/>
      <c r="H240" s="4"/>
      <c r="I240" s="4"/>
      <c r="J240" s="4"/>
      <c r="M240" s="4"/>
    </row>
    <row r="241" spans="4:13" x14ac:dyDescent="0.5">
      <c r="D241" s="4"/>
      <c r="E241"/>
      <c r="F241" s="4"/>
      <c r="G241" s="4"/>
      <c r="H241" s="4"/>
      <c r="I241" s="4"/>
      <c r="J241" s="4"/>
      <c r="M241" s="4"/>
    </row>
    <row r="242" spans="4:13" x14ac:dyDescent="0.5">
      <c r="D242" s="4"/>
      <c r="E242"/>
      <c r="F242" s="4"/>
      <c r="G242" s="4"/>
      <c r="H242" s="4"/>
      <c r="I242" s="4"/>
      <c r="J242" s="4"/>
      <c r="M242" s="4"/>
    </row>
    <row r="243" spans="4:13" x14ac:dyDescent="0.5">
      <c r="D243" s="4"/>
      <c r="E243"/>
      <c r="F243" s="4"/>
      <c r="G243" s="4"/>
      <c r="H243" s="4"/>
      <c r="I243" s="4"/>
      <c r="J243" s="4"/>
      <c r="M243" s="4"/>
    </row>
    <row r="244" spans="4:13" x14ac:dyDescent="0.5">
      <c r="D244" s="4"/>
      <c r="E244"/>
      <c r="F244" s="4"/>
      <c r="G244" s="4"/>
      <c r="H244" s="4"/>
      <c r="I244" s="4"/>
      <c r="J244" s="4"/>
      <c r="M244" s="4"/>
    </row>
    <row r="245" spans="4:13" x14ac:dyDescent="0.5">
      <c r="D245" s="4"/>
      <c r="E245"/>
      <c r="F245" s="4"/>
      <c r="G245" s="4"/>
      <c r="H245" s="4"/>
      <c r="I245" s="4"/>
      <c r="J245" s="4"/>
      <c r="M245" s="4"/>
    </row>
    <row r="246" spans="4:13" x14ac:dyDescent="0.5">
      <c r="D246" s="4"/>
      <c r="E246"/>
      <c r="F246" s="4"/>
      <c r="G246" s="4"/>
      <c r="H246" s="4"/>
      <c r="I246" s="4"/>
      <c r="J246" s="4"/>
      <c r="M246" s="4"/>
    </row>
    <row r="247" spans="4:13" x14ac:dyDescent="0.5">
      <c r="D247" s="4"/>
      <c r="E247"/>
      <c r="F247" s="4"/>
      <c r="G247" s="4"/>
      <c r="H247" s="4"/>
      <c r="I247" s="4"/>
      <c r="J247" s="4"/>
      <c r="M247" s="4"/>
    </row>
    <row r="248" spans="4:13" x14ac:dyDescent="0.5">
      <c r="D248" s="4"/>
      <c r="E248"/>
      <c r="F248" s="4"/>
      <c r="G248" s="4"/>
      <c r="H248" s="4"/>
      <c r="I248" s="4"/>
      <c r="J248" s="4"/>
      <c r="M248" s="4"/>
    </row>
    <row r="249" spans="4:13" x14ac:dyDescent="0.5">
      <c r="D249" s="4"/>
      <c r="E249"/>
      <c r="F249" s="4"/>
      <c r="G249" s="4"/>
      <c r="H249" s="4"/>
      <c r="I249" s="4"/>
      <c r="J249" s="4"/>
      <c r="M249" s="4"/>
    </row>
    <row r="250" spans="4:13" x14ac:dyDescent="0.5">
      <c r="D250" s="4"/>
      <c r="E250"/>
      <c r="F250" s="4"/>
      <c r="G250" s="4"/>
      <c r="H250" s="4"/>
      <c r="I250" s="4"/>
      <c r="J250" s="4"/>
      <c r="M250" s="4"/>
    </row>
    <row r="251" spans="4:13" x14ac:dyDescent="0.5">
      <c r="D251" s="4"/>
      <c r="E251"/>
      <c r="F251" s="4"/>
      <c r="G251" s="4"/>
      <c r="H251" s="4"/>
      <c r="I251" s="4"/>
      <c r="J251" s="4"/>
      <c r="M251" s="4"/>
    </row>
    <row r="252" spans="4:13" x14ac:dyDescent="0.5">
      <c r="D252" s="4"/>
      <c r="E252"/>
      <c r="F252" s="4"/>
      <c r="G252" s="4"/>
      <c r="H252" s="4"/>
      <c r="I252" s="4"/>
      <c r="J252" s="4"/>
      <c r="M252" s="4"/>
    </row>
    <row r="253" spans="4:13" x14ac:dyDescent="0.5">
      <c r="D253" s="4"/>
      <c r="E253"/>
      <c r="F253" s="4"/>
      <c r="G253" s="4"/>
      <c r="H253" s="4"/>
      <c r="I253" s="4"/>
      <c r="J253" s="4"/>
      <c r="M253" s="4"/>
    </row>
    <row r="254" spans="4:13" x14ac:dyDescent="0.5">
      <c r="D254" s="4"/>
      <c r="E254"/>
      <c r="F254" s="4"/>
      <c r="G254" s="4"/>
      <c r="H254" s="4"/>
      <c r="I254" s="4"/>
      <c r="J254" s="4"/>
      <c r="M254" s="4"/>
    </row>
    <row r="255" spans="4:13" x14ac:dyDescent="0.5">
      <c r="D255" s="4"/>
      <c r="E255"/>
      <c r="F255" s="4"/>
      <c r="G255" s="4"/>
      <c r="H255" s="4"/>
      <c r="I255" s="4"/>
      <c r="J255" s="4"/>
      <c r="M255" s="4"/>
    </row>
    <row r="256" spans="4:13" x14ac:dyDescent="0.5">
      <c r="D256" s="4"/>
      <c r="E256"/>
      <c r="F256" s="4"/>
      <c r="G256" s="4"/>
      <c r="H256" s="4"/>
      <c r="I256" s="4"/>
      <c r="J256" s="4"/>
      <c r="M256" s="4"/>
    </row>
    <row r="257" spans="4:13" x14ac:dyDescent="0.5">
      <c r="D257" s="4"/>
      <c r="E257"/>
      <c r="F257" s="4"/>
      <c r="G257" s="4"/>
      <c r="H257" s="4"/>
      <c r="I257" s="4"/>
      <c r="J257" s="4"/>
      <c r="M257" s="4"/>
    </row>
    <row r="258" spans="4:13" x14ac:dyDescent="0.5">
      <c r="D258" s="4"/>
      <c r="E258"/>
      <c r="F258" s="4"/>
      <c r="G258" s="4"/>
      <c r="H258" s="4"/>
      <c r="I258" s="4"/>
      <c r="J258" s="4"/>
      <c r="M258" s="4"/>
    </row>
    <row r="259" spans="4:13" x14ac:dyDescent="0.5">
      <c r="D259" s="4"/>
      <c r="E259"/>
      <c r="F259" s="4"/>
      <c r="G259" s="4"/>
      <c r="H259" s="4"/>
      <c r="I259" s="4"/>
      <c r="J259" s="4"/>
      <c r="M259" s="4"/>
    </row>
    <row r="260" spans="4:13" x14ac:dyDescent="0.5">
      <c r="D260" s="4"/>
      <c r="E260"/>
      <c r="F260" s="4"/>
      <c r="G260" s="4"/>
      <c r="H260" s="4"/>
      <c r="I260" s="4"/>
      <c r="J260" s="4"/>
      <c r="M260" s="4"/>
    </row>
    <row r="261" spans="4:13" x14ac:dyDescent="0.5">
      <c r="D261" s="4"/>
      <c r="E261"/>
      <c r="F261" s="4"/>
      <c r="G261" s="4"/>
      <c r="H261" s="4"/>
      <c r="I261" s="4"/>
      <c r="J261" s="4"/>
      <c r="M261" s="4"/>
    </row>
    <row r="262" spans="4:13" x14ac:dyDescent="0.5">
      <c r="D262" s="4"/>
      <c r="E262"/>
      <c r="F262" s="4"/>
      <c r="G262" s="4"/>
      <c r="H262" s="4"/>
      <c r="I262" s="4"/>
      <c r="J262" s="4"/>
      <c r="M262" s="4"/>
    </row>
    <row r="263" spans="4:13" x14ac:dyDescent="0.5">
      <c r="D263" s="4"/>
      <c r="E263"/>
      <c r="F263" s="4"/>
      <c r="G263" s="4"/>
      <c r="H263" s="4"/>
      <c r="I263" s="4"/>
      <c r="J263" s="4"/>
      <c r="M263" s="4"/>
    </row>
    <row r="264" spans="4:13" x14ac:dyDescent="0.5">
      <c r="D264" s="4"/>
      <c r="E264"/>
      <c r="F264" s="4"/>
      <c r="G264" s="4"/>
      <c r="H264" s="4"/>
      <c r="I264" s="4"/>
      <c r="J264" s="4"/>
      <c r="M264" s="4"/>
    </row>
    <row r="265" spans="4:13" x14ac:dyDescent="0.5">
      <c r="D265" s="4"/>
      <c r="E265"/>
      <c r="F265" s="4"/>
      <c r="G265" s="4"/>
      <c r="H265" s="4"/>
      <c r="I265" s="4"/>
      <c r="J265" s="4"/>
      <c r="M265" s="4"/>
    </row>
    <row r="266" spans="4:13" x14ac:dyDescent="0.5">
      <c r="D266" s="4"/>
      <c r="E266"/>
      <c r="F266" s="4"/>
      <c r="G266" s="4"/>
      <c r="H266" s="4"/>
      <c r="I266" s="4"/>
      <c r="J266" s="4"/>
      <c r="M266" s="4"/>
    </row>
    <row r="267" spans="4:13" x14ac:dyDescent="0.5">
      <c r="D267" s="4"/>
      <c r="E267"/>
      <c r="F267" s="4"/>
      <c r="G267" s="4"/>
      <c r="H267" s="4"/>
      <c r="I267" s="4"/>
      <c r="J267" s="4"/>
      <c r="M267" s="4"/>
    </row>
    <row r="268" spans="4:13" x14ac:dyDescent="0.5">
      <c r="D268" s="4"/>
      <c r="E268"/>
      <c r="F268" s="4"/>
      <c r="G268" s="4"/>
      <c r="H268" s="4"/>
      <c r="I268" s="4"/>
      <c r="J268" s="4"/>
      <c r="M268" s="4"/>
    </row>
    <row r="269" spans="4:13" x14ac:dyDescent="0.5">
      <c r="D269" s="4"/>
      <c r="E269"/>
      <c r="F269" s="4"/>
      <c r="G269" s="4"/>
      <c r="H269" s="4"/>
      <c r="I269" s="4"/>
      <c r="J269" s="4"/>
      <c r="M269" s="4"/>
    </row>
    <row r="270" spans="4:13" x14ac:dyDescent="0.5">
      <c r="D270" s="4"/>
      <c r="E270"/>
      <c r="F270" s="4"/>
      <c r="G270" s="4"/>
      <c r="H270" s="4"/>
      <c r="I270" s="4"/>
      <c r="J270" s="4"/>
      <c r="M270" s="4"/>
    </row>
    <row r="271" spans="4:13" x14ac:dyDescent="0.5">
      <c r="D271" s="4"/>
      <c r="E271"/>
      <c r="F271" s="4"/>
      <c r="G271" s="4"/>
      <c r="H271" s="4"/>
      <c r="I271" s="4"/>
      <c r="J271" s="4"/>
      <c r="M271" s="4"/>
    </row>
    <row r="272" spans="4:13" x14ac:dyDescent="0.5">
      <c r="D272" s="4"/>
      <c r="E272"/>
      <c r="F272" s="4"/>
      <c r="G272" s="4"/>
      <c r="H272" s="4"/>
      <c r="I272" s="4"/>
      <c r="J272" s="4"/>
      <c r="M272" s="4"/>
    </row>
    <row r="273" spans="4:13" x14ac:dyDescent="0.5">
      <c r="D273" s="4"/>
      <c r="E273"/>
      <c r="F273" s="4"/>
      <c r="G273" s="4"/>
      <c r="H273" s="4"/>
      <c r="I273" s="4"/>
      <c r="J273" s="4"/>
      <c r="M273" s="4"/>
    </row>
    <row r="274" spans="4:13" x14ac:dyDescent="0.5">
      <c r="D274" s="4"/>
      <c r="E274"/>
      <c r="F274" s="4"/>
      <c r="G274" s="4"/>
      <c r="H274" s="4"/>
      <c r="I274" s="4"/>
      <c r="J274" s="4"/>
      <c r="M274" s="4"/>
    </row>
    <row r="275" spans="4:13" x14ac:dyDescent="0.5">
      <c r="D275" s="4"/>
      <c r="E275"/>
      <c r="F275" s="4"/>
      <c r="G275" s="4"/>
      <c r="H275" s="4"/>
      <c r="I275" s="4"/>
      <c r="J275" s="4"/>
      <c r="M275" s="4"/>
    </row>
    <row r="276" spans="4:13" x14ac:dyDescent="0.5">
      <c r="D276" s="4"/>
      <c r="E276"/>
      <c r="F276" s="4"/>
      <c r="G276" s="4"/>
      <c r="H276" s="4"/>
      <c r="I276" s="4"/>
      <c r="J276" s="4"/>
      <c r="M276" s="4"/>
    </row>
    <row r="277" spans="4:13" x14ac:dyDescent="0.5">
      <c r="D277" s="4"/>
      <c r="E277"/>
      <c r="F277" s="4"/>
      <c r="G277" s="4"/>
      <c r="H277" s="4"/>
      <c r="I277" s="4"/>
      <c r="J277" s="4"/>
      <c r="M277" s="4"/>
    </row>
    <row r="278" spans="4:13" x14ac:dyDescent="0.5">
      <c r="D278" s="4"/>
      <c r="E278"/>
      <c r="F278" s="4"/>
      <c r="G278" s="4"/>
      <c r="H278" s="4"/>
      <c r="I278" s="4"/>
      <c r="J278" s="4"/>
      <c r="M278" s="4"/>
    </row>
    <row r="279" spans="4:13" x14ac:dyDescent="0.5">
      <c r="D279" s="4"/>
      <c r="E279"/>
      <c r="F279" s="4"/>
      <c r="G279" s="4"/>
      <c r="H279" s="4"/>
      <c r="I279" s="4"/>
      <c r="J279" s="4"/>
      <c r="M279" s="4"/>
    </row>
    <row r="280" spans="4:13" x14ac:dyDescent="0.5">
      <c r="D280" s="4"/>
      <c r="E280"/>
      <c r="F280" s="4"/>
      <c r="G280" s="4"/>
      <c r="H280" s="4"/>
      <c r="I280" s="4"/>
      <c r="J280" s="4"/>
      <c r="M280" s="4"/>
    </row>
    <row r="281" spans="4:13" x14ac:dyDescent="0.5">
      <c r="D281" s="4"/>
      <c r="E281"/>
      <c r="F281" s="4"/>
      <c r="G281" s="4"/>
      <c r="H281" s="4"/>
      <c r="I281" s="4"/>
      <c r="J281" s="4"/>
      <c r="M281" s="4"/>
    </row>
    <row r="282" spans="4:13" x14ac:dyDescent="0.5">
      <c r="D282" s="4"/>
      <c r="E282"/>
      <c r="F282" s="4"/>
      <c r="G282" s="4"/>
      <c r="H282" s="4"/>
      <c r="I282" s="4"/>
      <c r="J282" s="4"/>
      <c r="M282" s="4"/>
    </row>
    <row r="283" spans="4:13" x14ac:dyDescent="0.5">
      <c r="D283" s="4"/>
      <c r="E283"/>
      <c r="F283" s="4"/>
      <c r="G283" s="4"/>
      <c r="H283" s="4"/>
      <c r="I283" s="4"/>
      <c r="J283" s="4"/>
      <c r="M283" s="4"/>
    </row>
    <row r="284" spans="4:13" x14ac:dyDescent="0.5">
      <c r="D284" s="4"/>
      <c r="E284"/>
      <c r="F284" s="4"/>
      <c r="G284" s="4"/>
      <c r="H284" s="4"/>
      <c r="I284" s="4"/>
      <c r="J284" s="4"/>
      <c r="M284" s="4"/>
    </row>
    <row r="285" spans="4:13" x14ac:dyDescent="0.5">
      <c r="D285" s="4"/>
      <c r="E285"/>
      <c r="F285" s="4"/>
      <c r="G285" s="4"/>
      <c r="H285" s="4"/>
      <c r="I285" s="4"/>
      <c r="J285" s="4"/>
      <c r="M285" s="4"/>
    </row>
    <row r="286" spans="4:13" x14ac:dyDescent="0.5">
      <c r="D286" s="4"/>
      <c r="E286"/>
      <c r="F286" s="4"/>
      <c r="G286" s="4"/>
      <c r="H286" s="4"/>
      <c r="I286" s="4"/>
      <c r="J286" s="4"/>
      <c r="M286" s="4"/>
    </row>
    <row r="287" spans="4:13" x14ac:dyDescent="0.5">
      <c r="D287" s="4"/>
      <c r="E287"/>
      <c r="F287" s="4"/>
      <c r="G287" s="4"/>
      <c r="H287" s="4"/>
      <c r="I287" s="4"/>
      <c r="J287" s="4"/>
      <c r="M287" s="4"/>
    </row>
    <row r="288" spans="4:13" x14ac:dyDescent="0.5">
      <c r="D288" s="4"/>
      <c r="E288"/>
      <c r="F288" s="4"/>
      <c r="G288" s="4"/>
      <c r="H288" s="4"/>
      <c r="I288" s="4"/>
      <c r="J288" s="4"/>
      <c r="M288" s="4"/>
    </row>
    <row r="289" spans="4:13" x14ac:dyDescent="0.5">
      <c r="D289" s="4"/>
      <c r="E289"/>
      <c r="F289" s="4"/>
      <c r="G289" s="4"/>
      <c r="H289" s="4"/>
      <c r="I289" s="4"/>
      <c r="J289" s="4"/>
      <c r="M289" s="4"/>
    </row>
    <row r="290" spans="4:13" x14ac:dyDescent="0.5">
      <c r="D290" s="4"/>
      <c r="E290"/>
      <c r="F290" s="4"/>
      <c r="G290" s="4"/>
      <c r="H290" s="4"/>
      <c r="I290" s="4"/>
      <c r="J290" s="4"/>
      <c r="M290" s="4"/>
    </row>
    <row r="291" spans="4:13" x14ac:dyDescent="0.5">
      <c r="D291" s="4"/>
      <c r="E291"/>
      <c r="F291" s="4"/>
      <c r="G291" s="4"/>
      <c r="H291" s="4"/>
      <c r="I291" s="4"/>
      <c r="J291" s="4"/>
      <c r="M291" s="4"/>
    </row>
    <row r="292" spans="4:13" x14ac:dyDescent="0.5">
      <c r="D292" s="4"/>
      <c r="E292"/>
      <c r="F292" s="4"/>
      <c r="G292" s="4"/>
      <c r="H292" s="4"/>
      <c r="I292" s="4"/>
      <c r="J292" s="4"/>
      <c r="M292" s="4"/>
    </row>
    <row r="293" spans="4:13" x14ac:dyDescent="0.5">
      <c r="D293" s="4"/>
      <c r="E293"/>
      <c r="F293" s="4"/>
      <c r="G293" s="4"/>
      <c r="H293" s="4"/>
      <c r="I293" s="4"/>
      <c r="J293" s="4"/>
      <c r="M293" s="4"/>
    </row>
    <row r="294" spans="4:13" x14ac:dyDescent="0.5">
      <c r="D294" s="4"/>
      <c r="E294"/>
      <c r="F294" s="4"/>
      <c r="G294" s="4"/>
      <c r="H294" s="4"/>
      <c r="I294" s="4"/>
      <c r="J294" s="4"/>
      <c r="M294" s="4"/>
    </row>
    <row r="295" spans="4:13" x14ac:dyDescent="0.5">
      <c r="D295" s="4"/>
      <c r="E295"/>
      <c r="F295" s="4"/>
      <c r="G295" s="4"/>
      <c r="H295" s="4"/>
      <c r="I295" s="4"/>
      <c r="J295" s="4"/>
      <c r="M295" s="4"/>
    </row>
    <row r="296" spans="4:13" x14ac:dyDescent="0.5">
      <c r="D296" s="4"/>
      <c r="E296"/>
      <c r="F296" s="4"/>
      <c r="G296" s="4"/>
      <c r="H296" s="4"/>
      <c r="I296" s="4"/>
      <c r="J296" s="4"/>
      <c r="M296" s="4"/>
    </row>
    <row r="297" spans="4:13" x14ac:dyDescent="0.5">
      <c r="D297" s="4"/>
      <c r="E297"/>
      <c r="F297" s="4"/>
      <c r="G297" s="4"/>
      <c r="H297" s="4"/>
      <c r="I297" s="4"/>
      <c r="J297" s="4"/>
      <c r="M297" s="4"/>
    </row>
    <row r="298" spans="4:13" x14ac:dyDescent="0.5">
      <c r="D298" s="4"/>
      <c r="E298"/>
      <c r="F298" s="4"/>
      <c r="G298" s="4"/>
      <c r="H298" s="4"/>
      <c r="I298" s="4"/>
      <c r="J298" s="4"/>
      <c r="M298" s="4"/>
    </row>
    <row r="299" spans="4:13" x14ac:dyDescent="0.5">
      <c r="D299" s="4"/>
      <c r="E299"/>
      <c r="F299" s="4"/>
      <c r="G299" s="4"/>
      <c r="H299" s="4"/>
      <c r="I299" s="4"/>
      <c r="J299" s="4"/>
      <c r="M299" s="4"/>
    </row>
    <row r="300" spans="4:13" x14ac:dyDescent="0.5">
      <c r="D300" s="4"/>
      <c r="E300"/>
      <c r="F300" s="4"/>
      <c r="G300" s="4"/>
      <c r="H300" s="4"/>
      <c r="I300" s="4"/>
      <c r="J300" s="4"/>
      <c r="M300" s="4"/>
    </row>
    <row r="301" spans="4:13" x14ac:dyDescent="0.5">
      <c r="D301" s="4"/>
      <c r="E301"/>
      <c r="F301" s="4"/>
      <c r="G301" s="4"/>
      <c r="H301" s="4"/>
      <c r="I301" s="4"/>
      <c r="J301" s="4"/>
      <c r="M301" s="4"/>
    </row>
    <row r="302" spans="4:13" x14ac:dyDescent="0.5">
      <c r="D302" s="4"/>
      <c r="E302"/>
      <c r="F302" s="4"/>
      <c r="G302" s="4"/>
      <c r="H302" s="4"/>
      <c r="I302" s="4"/>
      <c r="J302" s="4"/>
      <c r="M302" s="4"/>
    </row>
    <row r="303" spans="4:13" x14ac:dyDescent="0.5">
      <c r="D303" s="4"/>
      <c r="E303"/>
      <c r="F303" s="4"/>
      <c r="G303" s="4"/>
      <c r="H303" s="4"/>
      <c r="I303" s="4"/>
      <c r="J303" s="4"/>
      <c r="M303" s="4"/>
    </row>
    <row r="304" spans="4:13" x14ac:dyDescent="0.5">
      <c r="D304" s="4"/>
      <c r="E304"/>
      <c r="F304" s="4"/>
      <c r="G304" s="4"/>
      <c r="H304" s="4"/>
      <c r="I304" s="4"/>
      <c r="J304" s="4"/>
      <c r="M304" s="4"/>
    </row>
    <row r="305" spans="4:13" x14ac:dyDescent="0.5">
      <c r="D305" s="4"/>
      <c r="E305"/>
      <c r="F305" s="4"/>
      <c r="G305" s="4"/>
      <c r="H305" s="4"/>
      <c r="I305" s="4"/>
      <c r="J305" s="4"/>
      <c r="M305" s="4"/>
    </row>
    <row r="306" spans="4:13" x14ac:dyDescent="0.5">
      <c r="D306" s="4"/>
      <c r="E306"/>
      <c r="F306" s="4"/>
      <c r="G306" s="4"/>
      <c r="H306" s="4"/>
      <c r="I306" s="4"/>
      <c r="J306" s="4"/>
      <c r="M306" s="4"/>
    </row>
    <row r="307" spans="4:13" x14ac:dyDescent="0.5">
      <c r="D307" s="4"/>
      <c r="E307"/>
      <c r="F307" s="4"/>
      <c r="G307" s="4"/>
      <c r="H307" s="4"/>
      <c r="I307" s="4"/>
      <c r="J307" s="4"/>
      <c r="M307" s="4"/>
    </row>
    <row r="308" spans="4:13" x14ac:dyDescent="0.5">
      <c r="D308" s="4"/>
      <c r="E308"/>
      <c r="F308" s="4"/>
      <c r="G308" s="4"/>
      <c r="H308" s="4"/>
      <c r="I308" s="4"/>
      <c r="J308" s="4"/>
      <c r="M308" s="4"/>
    </row>
    <row r="309" spans="4:13" x14ac:dyDescent="0.5">
      <c r="D309" s="4"/>
      <c r="E309"/>
      <c r="F309" s="4"/>
      <c r="G309" s="4"/>
      <c r="H309" s="4"/>
      <c r="I309" s="4"/>
      <c r="J309" s="4"/>
      <c r="M309" s="4"/>
    </row>
    <row r="310" spans="4:13" x14ac:dyDescent="0.5">
      <c r="D310" s="4"/>
      <c r="E310"/>
      <c r="F310" s="4"/>
      <c r="G310" s="4"/>
      <c r="H310" s="4"/>
      <c r="I310" s="4"/>
      <c r="J310" s="4"/>
      <c r="M310" s="4"/>
    </row>
    <row r="311" spans="4:13" x14ac:dyDescent="0.5">
      <c r="D311" s="4"/>
      <c r="E311"/>
      <c r="F311" s="4"/>
      <c r="G311" s="4"/>
      <c r="H311" s="4"/>
      <c r="I311" s="4"/>
      <c r="J311" s="4"/>
      <c r="M311" s="4"/>
    </row>
    <row r="312" spans="4:13" x14ac:dyDescent="0.5">
      <c r="D312" s="4"/>
      <c r="E312"/>
      <c r="F312" s="4"/>
      <c r="G312" s="4"/>
      <c r="H312" s="4"/>
      <c r="I312" s="4"/>
      <c r="J312" s="4"/>
      <c r="M312" s="4"/>
    </row>
    <row r="313" spans="4:13" x14ac:dyDescent="0.5">
      <c r="D313" s="4"/>
      <c r="E313"/>
      <c r="F313" s="4"/>
      <c r="G313" s="4"/>
      <c r="H313" s="4"/>
      <c r="I313" s="4"/>
      <c r="J313" s="4"/>
      <c r="M313" s="4"/>
    </row>
    <row r="314" spans="4:13" x14ac:dyDescent="0.5">
      <c r="D314" s="4"/>
      <c r="E314"/>
      <c r="F314" s="4"/>
      <c r="G314" s="4"/>
      <c r="H314" s="4"/>
      <c r="I314" s="4"/>
      <c r="J314" s="4"/>
      <c r="M314" s="4"/>
    </row>
    <row r="315" spans="4:13" x14ac:dyDescent="0.5">
      <c r="D315" s="4"/>
      <c r="E315"/>
      <c r="F315" s="4"/>
      <c r="G315" s="4"/>
      <c r="H315" s="4"/>
      <c r="I315" s="4"/>
      <c r="J315" s="4"/>
      <c r="M315" s="4"/>
    </row>
    <row r="316" spans="4:13" x14ac:dyDescent="0.5">
      <c r="D316" s="4"/>
      <c r="E316"/>
      <c r="F316" s="4"/>
      <c r="G316" s="4"/>
      <c r="H316" s="4"/>
      <c r="I316" s="4"/>
      <c r="J316" s="4"/>
      <c r="M316" s="4"/>
    </row>
    <row r="317" spans="4:13" x14ac:dyDescent="0.5">
      <c r="D317" s="4"/>
      <c r="E317"/>
      <c r="F317" s="4"/>
      <c r="G317" s="4"/>
      <c r="H317" s="4"/>
      <c r="I317" s="4"/>
      <c r="J317" s="4"/>
      <c r="M317" s="4"/>
    </row>
    <row r="318" spans="4:13" x14ac:dyDescent="0.5">
      <c r="D318" s="4"/>
      <c r="E318"/>
      <c r="F318" s="4"/>
      <c r="G318" s="4"/>
      <c r="H318" s="4"/>
      <c r="I318" s="4"/>
      <c r="J318" s="4"/>
      <c r="M318" s="4"/>
    </row>
    <row r="319" spans="4:13" x14ac:dyDescent="0.5">
      <c r="D319" s="4"/>
      <c r="E319"/>
      <c r="F319" s="4"/>
      <c r="G319" s="4"/>
      <c r="H319" s="4"/>
      <c r="I319" s="4"/>
      <c r="J319" s="4"/>
      <c r="M319" s="4"/>
    </row>
    <row r="320" spans="4:13" x14ac:dyDescent="0.5">
      <c r="D320" s="4"/>
      <c r="E320"/>
      <c r="F320" s="4"/>
      <c r="G320" s="4"/>
      <c r="H320" s="4"/>
      <c r="I320" s="4"/>
      <c r="J320" s="4"/>
      <c r="M320" s="4"/>
    </row>
    <row r="321" spans="4:13" x14ac:dyDescent="0.5">
      <c r="D321" s="4"/>
      <c r="E321"/>
      <c r="F321" s="4"/>
      <c r="G321" s="4"/>
      <c r="H321" s="4"/>
      <c r="I321" s="4"/>
      <c r="J321" s="4"/>
      <c r="M321" s="4"/>
    </row>
    <row r="322" spans="4:13" x14ac:dyDescent="0.5">
      <c r="D322" s="4"/>
      <c r="E322"/>
      <c r="F322" s="4"/>
      <c r="G322" s="4"/>
      <c r="H322" s="4"/>
      <c r="I322" s="4"/>
      <c r="J322" s="4"/>
      <c r="M322" s="4"/>
    </row>
    <row r="323" spans="4:13" x14ac:dyDescent="0.5">
      <c r="D323" s="4"/>
      <c r="E323"/>
      <c r="F323" s="4"/>
      <c r="G323" s="4"/>
      <c r="H323" s="4"/>
      <c r="I323" s="4"/>
      <c r="J323" s="4"/>
      <c r="M323" s="4"/>
    </row>
    <row r="324" spans="4:13" x14ac:dyDescent="0.5">
      <c r="D324" s="4"/>
      <c r="E324"/>
      <c r="F324" s="4"/>
      <c r="G324" s="4"/>
      <c r="H324" s="4"/>
      <c r="I324" s="4"/>
      <c r="J324" s="4"/>
      <c r="M324" s="4"/>
    </row>
    <row r="325" spans="4:13" x14ac:dyDescent="0.5">
      <c r="D325" s="4"/>
      <c r="E325"/>
      <c r="F325" s="4"/>
      <c r="G325" s="4"/>
      <c r="H325" s="4"/>
      <c r="I325" s="4"/>
      <c r="J325" s="4"/>
      <c r="M325" s="4"/>
    </row>
    <row r="326" spans="4:13" x14ac:dyDescent="0.5">
      <c r="D326" s="4"/>
      <c r="E326"/>
      <c r="F326" s="4"/>
      <c r="G326" s="4"/>
      <c r="H326" s="4"/>
      <c r="I326" s="4"/>
      <c r="J326" s="4"/>
      <c r="M326" s="4"/>
    </row>
    <row r="327" spans="4:13" x14ac:dyDescent="0.5">
      <c r="D327" s="4"/>
      <c r="E327"/>
      <c r="F327" s="4"/>
      <c r="G327" s="4"/>
      <c r="H327" s="4"/>
      <c r="I327" s="4"/>
      <c r="J327" s="4"/>
      <c r="M327" s="4"/>
    </row>
    <row r="328" spans="4:13" x14ac:dyDescent="0.5">
      <c r="D328" s="4"/>
      <c r="E328"/>
      <c r="F328" s="4"/>
      <c r="G328" s="4"/>
      <c r="H328" s="4"/>
      <c r="I328" s="4"/>
      <c r="J328" s="4"/>
      <c r="M328" s="4"/>
    </row>
    <row r="329" spans="4:13" x14ac:dyDescent="0.5">
      <c r="D329" s="4"/>
      <c r="E329"/>
      <c r="F329" s="4"/>
      <c r="G329" s="4"/>
      <c r="H329" s="4"/>
      <c r="I329" s="4"/>
      <c r="J329" s="4"/>
      <c r="M329" s="4"/>
    </row>
    <row r="330" spans="4:13" x14ac:dyDescent="0.5">
      <c r="D330" s="4"/>
      <c r="E330"/>
      <c r="F330" s="4"/>
      <c r="G330" s="4"/>
      <c r="H330" s="4"/>
      <c r="I330" s="4"/>
      <c r="J330" s="4"/>
      <c r="M330" s="4"/>
    </row>
    <row r="331" spans="4:13" x14ac:dyDescent="0.5">
      <c r="D331" s="4"/>
      <c r="E331"/>
      <c r="F331" s="4"/>
      <c r="G331" s="4"/>
      <c r="H331" s="4"/>
      <c r="I331" s="4"/>
      <c r="J331" s="4"/>
      <c r="M331" s="4"/>
    </row>
    <row r="332" spans="4:13" x14ac:dyDescent="0.5">
      <c r="D332" s="4"/>
      <c r="E332"/>
      <c r="F332" s="4"/>
      <c r="G332" s="4"/>
      <c r="H332" s="4"/>
      <c r="I332" s="4"/>
      <c r="J332" s="4"/>
      <c r="M332" s="4"/>
    </row>
    <row r="333" spans="4:13" x14ac:dyDescent="0.5">
      <c r="D333" s="4"/>
      <c r="E333"/>
      <c r="F333" s="4"/>
      <c r="G333" s="4"/>
      <c r="H333" s="4"/>
      <c r="I333" s="4"/>
      <c r="J333" s="4"/>
      <c r="M333" s="4"/>
    </row>
    <row r="334" spans="4:13" x14ac:dyDescent="0.5">
      <c r="D334" s="4"/>
      <c r="E334"/>
      <c r="F334" s="4"/>
      <c r="G334" s="4"/>
      <c r="H334" s="4"/>
      <c r="I334" s="4"/>
      <c r="J334" s="4"/>
      <c r="M334" s="4"/>
    </row>
    <row r="335" spans="4:13" x14ac:dyDescent="0.5">
      <c r="D335" s="4"/>
      <c r="E335"/>
      <c r="F335" s="4"/>
      <c r="G335" s="4"/>
      <c r="H335" s="4"/>
      <c r="I335" s="4"/>
      <c r="J335" s="4"/>
      <c r="M335" s="4"/>
    </row>
    <row r="336" spans="4:13" x14ac:dyDescent="0.5">
      <c r="D336" s="4"/>
      <c r="E336"/>
      <c r="F336" s="4"/>
      <c r="G336" s="4"/>
      <c r="H336" s="4"/>
      <c r="I336" s="4"/>
      <c r="J336" s="4"/>
      <c r="M336" s="4"/>
    </row>
    <row r="337" spans="4:13" x14ac:dyDescent="0.5">
      <c r="D337" s="4"/>
      <c r="E337"/>
      <c r="F337" s="4"/>
      <c r="G337" s="4"/>
      <c r="H337" s="4"/>
      <c r="I337" s="4"/>
      <c r="J337" s="4"/>
      <c r="M337" s="4"/>
    </row>
    <row r="338" spans="4:13" x14ac:dyDescent="0.5">
      <c r="D338" s="4"/>
      <c r="E338"/>
      <c r="F338" s="4"/>
      <c r="G338" s="4"/>
      <c r="H338" s="4"/>
      <c r="I338" s="4"/>
      <c r="J338" s="4"/>
      <c r="M338" s="4"/>
    </row>
    <row r="339" spans="4:13" x14ac:dyDescent="0.5">
      <c r="D339" s="4"/>
      <c r="E339"/>
      <c r="F339" s="4"/>
      <c r="G339" s="4"/>
      <c r="H339" s="4"/>
      <c r="I339" s="4"/>
      <c r="J339" s="4"/>
      <c r="M339" s="4"/>
    </row>
    <row r="340" spans="4:13" x14ac:dyDescent="0.5">
      <c r="D340" s="4"/>
      <c r="E340"/>
      <c r="F340" s="4"/>
      <c r="G340" s="4"/>
      <c r="H340" s="4"/>
      <c r="I340" s="4"/>
      <c r="J340" s="4"/>
      <c r="M340" s="4"/>
    </row>
    <row r="341" spans="4:13" x14ac:dyDescent="0.5">
      <c r="D341" s="4"/>
      <c r="E341"/>
      <c r="F341" s="4"/>
      <c r="G341" s="4"/>
      <c r="H341" s="4"/>
      <c r="I341" s="4"/>
      <c r="J341" s="4"/>
      <c r="M341" s="4"/>
    </row>
    <row r="342" spans="4:13" x14ac:dyDescent="0.5">
      <c r="D342" s="4"/>
      <c r="E342"/>
      <c r="F342" s="4"/>
      <c r="G342" s="4"/>
      <c r="H342" s="4"/>
      <c r="I342" s="4"/>
      <c r="J342" s="4"/>
      <c r="M342" s="4"/>
    </row>
    <row r="343" spans="4:13" x14ac:dyDescent="0.5">
      <c r="D343" s="4"/>
      <c r="E343"/>
      <c r="F343" s="4"/>
      <c r="G343" s="4"/>
      <c r="H343" s="4"/>
      <c r="I343" s="4"/>
      <c r="J343" s="4"/>
      <c r="M343" s="4"/>
    </row>
    <row r="344" spans="4:13" x14ac:dyDescent="0.5">
      <c r="D344" s="4"/>
      <c r="E344"/>
      <c r="F344" s="4"/>
      <c r="G344" s="4"/>
      <c r="H344" s="4"/>
      <c r="I344" s="4"/>
      <c r="J344" s="4"/>
      <c r="M344" s="4"/>
    </row>
    <row r="345" spans="4:13" x14ac:dyDescent="0.5">
      <c r="D345" s="4"/>
      <c r="E345"/>
      <c r="F345" s="4"/>
      <c r="G345" s="4"/>
      <c r="H345" s="4"/>
      <c r="I345" s="4"/>
      <c r="J345" s="4"/>
      <c r="M345" s="4"/>
    </row>
    <row r="346" spans="4:13" x14ac:dyDescent="0.5">
      <c r="D346" s="4"/>
      <c r="E346"/>
      <c r="F346" s="4"/>
      <c r="G346" s="4"/>
      <c r="H346" s="4"/>
      <c r="I346" s="4"/>
      <c r="J346" s="4"/>
      <c r="M346" s="4"/>
    </row>
    <row r="347" spans="4:13" x14ac:dyDescent="0.5">
      <c r="D347" s="4"/>
      <c r="E347"/>
      <c r="F347" s="4"/>
      <c r="G347" s="4"/>
      <c r="H347" s="4"/>
      <c r="I347" s="4"/>
      <c r="J347" s="4"/>
      <c r="M347" s="4"/>
    </row>
    <row r="348" spans="4:13" x14ac:dyDescent="0.5">
      <c r="D348" s="4"/>
      <c r="E348"/>
      <c r="F348" s="4"/>
      <c r="G348" s="4"/>
      <c r="H348" s="4"/>
      <c r="I348" s="4"/>
      <c r="J348" s="4"/>
      <c r="M348" s="4"/>
    </row>
    <row r="349" spans="4:13" x14ac:dyDescent="0.5">
      <c r="D349" s="4"/>
      <c r="E349"/>
      <c r="F349" s="4"/>
      <c r="G349" s="4"/>
      <c r="H349" s="4"/>
      <c r="I349" s="4"/>
      <c r="J349" s="4"/>
      <c r="M349" s="4"/>
    </row>
    <row r="350" spans="4:13" x14ac:dyDescent="0.5">
      <c r="D350" s="4"/>
      <c r="E350"/>
      <c r="F350" s="4"/>
      <c r="G350" s="4"/>
      <c r="H350" s="4"/>
      <c r="I350" s="4"/>
      <c r="J350" s="4"/>
      <c r="M350" s="4"/>
    </row>
    <row r="351" spans="4:13" x14ac:dyDescent="0.5">
      <c r="D351" s="4"/>
      <c r="E351"/>
      <c r="F351" s="4"/>
      <c r="G351" s="4"/>
      <c r="H351" s="4"/>
      <c r="I351" s="4"/>
      <c r="J351" s="4"/>
      <c r="M351" s="4"/>
    </row>
    <row r="352" spans="4:13" x14ac:dyDescent="0.5">
      <c r="D352" s="4"/>
      <c r="E352"/>
      <c r="F352" s="4"/>
      <c r="G352" s="4"/>
      <c r="H352" s="4"/>
      <c r="I352" s="4"/>
      <c r="J352" s="4"/>
      <c r="M352" s="4"/>
    </row>
    <row r="353" spans="4:13" x14ac:dyDescent="0.5">
      <c r="D353" s="4"/>
      <c r="E353"/>
      <c r="F353" s="4"/>
      <c r="G353" s="4"/>
      <c r="H353" s="4"/>
      <c r="I353" s="4"/>
      <c r="J353" s="4"/>
      <c r="M353" s="4"/>
    </row>
    <row r="354" spans="4:13" x14ac:dyDescent="0.5">
      <c r="D354" s="4"/>
      <c r="E354"/>
      <c r="F354" s="4"/>
      <c r="G354" s="4"/>
      <c r="H354" s="4"/>
      <c r="I354" s="4"/>
      <c r="J354" s="4"/>
      <c r="M354" s="4"/>
    </row>
    <row r="355" spans="4:13" x14ac:dyDescent="0.5">
      <c r="D355" s="4"/>
      <c r="E355"/>
      <c r="F355" s="4"/>
      <c r="G355" s="4"/>
      <c r="H355" s="4"/>
      <c r="I355" s="4"/>
      <c r="J355" s="4"/>
      <c r="M355" s="4"/>
    </row>
    <row r="356" spans="4:13" x14ac:dyDescent="0.5">
      <c r="D356" s="4"/>
      <c r="E356"/>
      <c r="F356" s="4"/>
      <c r="G356" s="4"/>
      <c r="H356" s="4"/>
      <c r="I356" s="4"/>
      <c r="J356" s="4"/>
      <c r="M356" s="4"/>
    </row>
    <row r="357" spans="4:13" x14ac:dyDescent="0.5">
      <c r="D357" s="4"/>
      <c r="E357"/>
      <c r="F357" s="4"/>
      <c r="G357" s="4"/>
      <c r="H357" s="4"/>
      <c r="I357" s="4"/>
      <c r="J357" s="4"/>
      <c r="M357" s="4"/>
    </row>
    <row r="358" spans="4:13" x14ac:dyDescent="0.5">
      <c r="D358" s="4"/>
      <c r="E358"/>
      <c r="F358" s="4"/>
      <c r="G358" s="4"/>
      <c r="H358" s="4"/>
      <c r="I358" s="4"/>
      <c r="J358" s="4"/>
      <c r="M358" s="4"/>
    </row>
    <row r="359" spans="4:13" x14ac:dyDescent="0.5">
      <c r="D359" s="4"/>
      <c r="E359"/>
      <c r="F359" s="4"/>
      <c r="G359" s="4"/>
      <c r="H359" s="4"/>
      <c r="I359" s="4"/>
      <c r="J359" s="4"/>
      <c r="M359" s="4"/>
    </row>
    <row r="360" spans="4:13" x14ac:dyDescent="0.5">
      <c r="D360" s="4"/>
      <c r="E360"/>
      <c r="F360" s="4"/>
      <c r="G360" s="4"/>
      <c r="H360" s="4"/>
      <c r="I360" s="4"/>
      <c r="J360" s="4"/>
      <c r="M360" s="4"/>
    </row>
    <row r="361" spans="4:13" x14ac:dyDescent="0.5">
      <c r="D361" s="4"/>
      <c r="E361"/>
      <c r="F361" s="4"/>
      <c r="G361" s="4"/>
      <c r="H361" s="4"/>
      <c r="I361" s="4"/>
      <c r="J361" s="4"/>
      <c r="M361" s="4"/>
    </row>
    <row r="362" spans="4:13" x14ac:dyDescent="0.5">
      <c r="D362" s="4"/>
      <c r="E362"/>
      <c r="F362" s="4"/>
      <c r="G362" s="4"/>
      <c r="H362" s="4"/>
      <c r="I362" s="4"/>
      <c r="J362" s="4"/>
      <c r="M362" s="4"/>
    </row>
    <row r="363" spans="4:13" x14ac:dyDescent="0.5">
      <c r="D363" s="4"/>
      <c r="E363"/>
      <c r="F363" s="4"/>
      <c r="G363" s="4"/>
      <c r="H363" s="4"/>
      <c r="I363" s="4"/>
      <c r="J363" s="4"/>
      <c r="M363" s="4"/>
    </row>
    <row r="364" spans="4:13" x14ac:dyDescent="0.5">
      <c r="D364" s="4"/>
      <c r="E364"/>
      <c r="F364" s="4"/>
      <c r="G364" s="4"/>
      <c r="H364" s="4"/>
      <c r="I364" s="4"/>
      <c r="J364" s="4"/>
      <c r="M364" s="4"/>
    </row>
    <row r="365" spans="4:13" x14ac:dyDescent="0.5">
      <c r="D365" s="4"/>
      <c r="E365"/>
      <c r="F365" s="4"/>
      <c r="G365" s="4"/>
      <c r="H365" s="4"/>
      <c r="I365" s="4"/>
      <c r="J365" s="4"/>
      <c r="M365" s="4"/>
    </row>
    <row r="366" spans="4:13" x14ac:dyDescent="0.5">
      <c r="D366" s="4"/>
      <c r="E366"/>
      <c r="F366" s="4"/>
      <c r="G366" s="4"/>
      <c r="H366" s="4"/>
      <c r="I366" s="4"/>
      <c r="J366" s="4"/>
      <c r="M366" s="4"/>
    </row>
    <row r="367" spans="4:13" x14ac:dyDescent="0.5">
      <c r="D367" s="4"/>
      <c r="E367"/>
      <c r="F367" s="4"/>
      <c r="G367" s="4"/>
      <c r="H367" s="4"/>
      <c r="I367" s="4"/>
      <c r="J367" s="4"/>
      <c r="M367" s="4"/>
    </row>
    <row r="368" spans="4:13" x14ac:dyDescent="0.5">
      <c r="D368" s="4"/>
      <c r="E368"/>
      <c r="F368" s="4"/>
      <c r="G368" s="4"/>
      <c r="H368" s="4"/>
      <c r="I368" s="4"/>
      <c r="J368" s="4"/>
      <c r="M368" s="4"/>
    </row>
    <row r="369" spans="4:13" x14ac:dyDescent="0.5">
      <c r="D369" s="4"/>
      <c r="E369"/>
      <c r="F369" s="4"/>
      <c r="G369" s="4"/>
      <c r="H369" s="4"/>
      <c r="I369" s="4"/>
      <c r="J369" s="4"/>
      <c r="M369" s="4"/>
    </row>
    <row r="370" spans="4:13" x14ac:dyDescent="0.5">
      <c r="D370" s="4"/>
      <c r="E370"/>
      <c r="F370" s="4"/>
      <c r="G370" s="4"/>
      <c r="H370" s="4"/>
      <c r="I370" s="4"/>
      <c r="J370" s="4"/>
      <c r="M370" s="4"/>
    </row>
    <row r="371" spans="4:13" x14ac:dyDescent="0.5">
      <c r="D371" s="4"/>
      <c r="E371"/>
      <c r="F371" s="4"/>
      <c r="G371" s="4"/>
      <c r="H371" s="4"/>
      <c r="I371" s="4"/>
      <c r="J371" s="4"/>
      <c r="M371" s="4"/>
    </row>
    <row r="372" spans="4:13" x14ac:dyDescent="0.5">
      <c r="D372" s="4"/>
      <c r="E372"/>
      <c r="F372" s="4"/>
      <c r="G372" s="4"/>
      <c r="H372" s="4"/>
      <c r="I372" s="4"/>
      <c r="J372" s="4"/>
      <c r="M372" s="4"/>
    </row>
    <row r="373" spans="4:13" x14ac:dyDescent="0.5">
      <c r="D373" s="4"/>
      <c r="E373"/>
      <c r="F373" s="4"/>
      <c r="G373" s="4"/>
      <c r="H373" s="4"/>
      <c r="I373" s="4"/>
      <c r="J373" s="4"/>
      <c r="M373" s="4"/>
    </row>
    <row r="374" spans="4:13" x14ac:dyDescent="0.5">
      <c r="D374" s="4"/>
      <c r="E374"/>
      <c r="F374" s="4"/>
      <c r="G374" s="4"/>
      <c r="H374" s="4"/>
      <c r="I374" s="4"/>
      <c r="J374" s="4"/>
      <c r="M374" s="4"/>
    </row>
    <row r="375" spans="4:13" x14ac:dyDescent="0.5">
      <c r="D375" s="4"/>
      <c r="E375"/>
      <c r="F375" s="4"/>
      <c r="G375" s="4"/>
      <c r="H375" s="4"/>
      <c r="I375" s="4"/>
      <c r="J375" s="4"/>
      <c r="M375" s="4"/>
    </row>
    <row r="376" spans="4:13" x14ac:dyDescent="0.5">
      <c r="D376" s="4"/>
      <c r="E376"/>
      <c r="F376" s="4"/>
      <c r="G376" s="4"/>
      <c r="H376" s="4"/>
      <c r="I376" s="4"/>
      <c r="J376" s="4"/>
      <c r="M376" s="4"/>
    </row>
    <row r="377" spans="4:13" x14ac:dyDescent="0.5">
      <c r="D377" s="4"/>
      <c r="E377"/>
      <c r="F377" s="4"/>
      <c r="G377" s="4"/>
      <c r="H377" s="4"/>
      <c r="I377" s="4"/>
      <c r="J377" s="4"/>
      <c r="M377" s="4"/>
    </row>
    <row r="378" spans="4:13" x14ac:dyDescent="0.5">
      <c r="D378" s="4"/>
      <c r="E378"/>
      <c r="F378" s="4"/>
      <c r="G378" s="4"/>
      <c r="H378" s="4"/>
      <c r="I378" s="4"/>
      <c r="J378" s="4"/>
      <c r="M378" s="4"/>
    </row>
    <row r="379" spans="4:13" x14ac:dyDescent="0.5">
      <c r="D379" s="4"/>
      <c r="E379"/>
      <c r="F379" s="4"/>
      <c r="G379" s="4"/>
      <c r="H379" s="4"/>
      <c r="I379" s="4"/>
      <c r="J379" s="4"/>
      <c r="M379" s="4"/>
    </row>
    <row r="380" spans="4:13" x14ac:dyDescent="0.5">
      <c r="D380" s="4"/>
      <c r="E380"/>
      <c r="F380" s="4"/>
      <c r="G380" s="4"/>
      <c r="H380" s="4"/>
      <c r="I380" s="4"/>
      <c r="J380" s="4"/>
      <c r="M380" s="4"/>
    </row>
    <row r="381" spans="4:13" x14ac:dyDescent="0.5">
      <c r="D381" s="4"/>
      <c r="E381"/>
      <c r="F381" s="4"/>
      <c r="G381" s="4"/>
      <c r="H381" s="4"/>
      <c r="I381" s="4"/>
      <c r="J381" s="4"/>
      <c r="M381" s="4"/>
    </row>
    <row r="382" spans="4:13" x14ac:dyDescent="0.5">
      <c r="D382" s="4"/>
      <c r="E382"/>
      <c r="F382" s="4"/>
      <c r="G382" s="4"/>
      <c r="H382" s="4"/>
      <c r="I382" s="4"/>
      <c r="J382" s="4"/>
      <c r="M382" s="4"/>
    </row>
    <row r="383" spans="4:13" x14ac:dyDescent="0.5">
      <c r="D383" s="4"/>
      <c r="E383"/>
      <c r="F383" s="4"/>
      <c r="G383" s="4"/>
      <c r="H383" s="4"/>
      <c r="I383" s="4"/>
      <c r="J383" s="4"/>
      <c r="M383" s="4"/>
    </row>
    <row r="384" spans="4:13" x14ac:dyDescent="0.5">
      <c r="D384" s="4"/>
      <c r="E384"/>
      <c r="F384" s="4"/>
      <c r="G384" s="4"/>
      <c r="H384" s="4"/>
      <c r="I384" s="4"/>
      <c r="J384" s="4"/>
      <c r="M384" s="4"/>
    </row>
    <row r="385" spans="4:13" x14ac:dyDescent="0.5">
      <c r="D385" s="4"/>
      <c r="E385"/>
      <c r="F385" s="4"/>
      <c r="G385" s="4"/>
      <c r="H385" s="4"/>
      <c r="I385" s="4"/>
      <c r="J385" s="4"/>
      <c r="M385" s="4"/>
    </row>
    <row r="386" spans="4:13" x14ac:dyDescent="0.5">
      <c r="D386" s="4"/>
      <c r="E386"/>
      <c r="F386" s="4"/>
      <c r="G386" s="4"/>
      <c r="H386" s="4"/>
      <c r="I386" s="4"/>
      <c r="J386" s="4"/>
      <c r="M386" s="4"/>
    </row>
    <row r="387" spans="4:13" x14ac:dyDescent="0.5">
      <c r="D387" s="4"/>
      <c r="E387"/>
      <c r="F387" s="4"/>
      <c r="G387" s="4"/>
      <c r="H387" s="4"/>
      <c r="I387" s="4"/>
      <c r="J387" s="4"/>
      <c r="M387" s="4"/>
    </row>
    <row r="388" spans="4:13" x14ac:dyDescent="0.5">
      <c r="D388" s="4"/>
      <c r="E388"/>
      <c r="F388" s="4"/>
      <c r="G388" s="4"/>
      <c r="H388" s="4"/>
      <c r="I388" s="4"/>
      <c r="J388" s="4"/>
      <c r="M388" s="4"/>
    </row>
    <row r="389" spans="4:13" x14ac:dyDescent="0.5">
      <c r="D389" s="4"/>
      <c r="E389"/>
      <c r="F389" s="4"/>
      <c r="G389" s="4"/>
      <c r="H389" s="4"/>
      <c r="I389" s="4"/>
      <c r="J389" s="4"/>
      <c r="M389" s="4"/>
    </row>
    <row r="390" spans="4:13" x14ac:dyDescent="0.5">
      <c r="D390" s="4"/>
      <c r="E390"/>
      <c r="F390" s="4"/>
      <c r="G390" s="4"/>
      <c r="H390" s="4"/>
      <c r="I390" s="4"/>
      <c r="J390" s="4"/>
      <c r="M390" s="4"/>
    </row>
    <row r="391" spans="4:13" x14ac:dyDescent="0.5">
      <c r="D391" s="4"/>
      <c r="E391"/>
      <c r="F391" s="4"/>
      <c r="G391" s="4"/>
      <c r="H391" s="4"/>
      <c r="I391" s="4"/>
      <c r="J391" s="4"/>
      <c r="M391" s="4"/>
    </row>
    <row r="392" spans="4:13" x14ac:dyDescent="0.5">
      <c r="D392" s="4"/>
      <c r="E392"/>
      <c r="F392" s="4"/>
      <c r="G392" s="4"/>
      <c r="H392" s="4"/>
      <c r="I392" s="4"/>
      <c r="J392" s="4"/>
      <c r="M392" s="4"/>
    </row>
    <row r="393" spans="4:13" x14ac:dyDescent="0.5">
      <c r="D393" s="4"/>
      <c r="E393"/>
      <c r="F393" s="4"/>
      <c r="G393" s="4"/>
      <c r="H393" s="4"/>
      <c r="I393" s="4"/>
      <c r="J393" s="4"/>
      <c r="M393" s="4"/>
    </row>
    <row r="394" spans="4:13" x14ac:dyDescent="0.5">
      <c r="D394" s="4"/>
      <c r="E394"/>
      <c r="F394" s="4"/>
      <c r="G394" s="4"/>
      <c r="H394" s="4"/>
      <c r="I394" s="4"/>
      <c r="J394" s="4"/>
      <c r="M394" s="4"/>
    </row>
    <row r="395" spans="4:13" x14ac:dyDescent="0.5">
      <c r="D395" s="4"/>
      <c r="E395"/>
      <c r="F395" s="4"/>
      <c r="G395" s="4"/>
      <c r="H395" s="4"/>
      <c r="I395" s="4"/>
      <c r="J395" s="4"/>
      <c r="M395" s="4"/>
    </row>
    <row r="396" spans="4:13" x14ac:dyDescent="0.5">
      <c r="D396" s="4"/>
      <c r="E396"/>
      <c r="F396" s="4"/>
      <c r="G396" s="4"/>
      <c r="H396" s="4"/>
      <c r="I396" s="4"/>
      <c r="J396" s="4"/>
      <c r="M396" s="4"/>
    </row>
    <row r="397" spans="4:13" x14ac:dyDescent="0.5">
      <c r="D397" s="4"/>
      <c r="E397"/>
      <c r="F397" s="4"/>
      <c r="G397" s="4"/>
      <c r="H397" s="4"/>
      <c r="I397" s="4"/>
      <c r="J397" s="4"/>
      <c r="M397" s="4"/>
    </row>
    <row r="398" spans="4:13" x14ac:dyDescent="0.5">
      <c r="D398" s="4"/>
      <c r="E398"/>
      <c r="F398" s="4"/>
      <c r="G398" s="4"/>
      <c r="H398" s="4"/>
      <c r="I398" s="4"/>
      <c r="J398" s="4"/>
      <c r="M398" s="4"/>
    </row>
    <row r="399" spans="4:13" x14ac:dyDescent="0.5">
      <c r="D399" s="4"/>
      <c r="E399"/>
      <c r="F399" s="4"/>
      <c r="G399" s="4"/>
      <c r="H399" s="4"/>
      <c r="I399" s="4"/>
      <c r="J399" s="4"/>
      <c r="M399" s="4"/>
    </row>
    <row r="400" spans="4:13" x14ac:dyDescent="0.5">
      <c r="D400" s="4"/>
      <c r="E400"/>
      <c r="F400" s="4"/>
      <c r="G400" s="4"/>
      <c r="H400" s="4"/>
      <c r="I400" s="4"/>
      <c r="J400" s="4"/>
      <c r="M400" s="4"/>
    </row>
    <row r="401" spans="4:13" x14ac:dyDescent="0.5">
      <c r="D401" s="4"/>
      <c r="E401"/>
      <c r="F401" s="4"/>
      <c r="G401" s="4"/>
      <c r="H401" s="4"/>
      <c r="I401" s="4"/>
      <c r="J401" s="4"/>
      <c r="M401" s="4"/>
    </row>
    <row r="402" spans="4:13" x14ac:dyDescent="0.5">
      <c r="D402" s="4"/>
      <c r="E402"/>
      <c r="F402" s="4"/>
      <c r="G402" s="4"/>
      <c r="H402" s="4"/>
      <c r="I402" s="4"/>
      <c r="J402" s="4"/>
      <c r="M402" s="4"/>
    </row>
    <row r="403" spans="4:13" x14ac:dyDescent="0.5">
      <c r="D403" s="4"/>
      <c r="E403"/>
      <c r="F403" s="4"/>
      <c r="G403" s="4"/>
      <c r="H403" s="4"/>
      <c r="I403" s="4"/>
      <c r="J403" s="4"/>
      <c r="M403" s="4"/>
    </row>
    <row r="404" spans="4:13" x14ac:dyDescent="0.5">
      <c r="D404" s="4"/>
      <c r="E404"/>
      <c r="F404" s="4"/>
      <c r="G404" s="4"/>
      <c r="H404" s="4"/>
      <c r="I404" s="4"/>
      <c r="J404" s="4"/>
      <c r="M404" s="4"/>
    </row>
    <row r="405" spans="4:13" x14ac:dyDescent="0.5">
      <c r="D405" s="4"/>
      <c r="E405"/>
      <c r="F405" s="4"/>
      <c r="G405" s="4"/>
      <c r="H405" s="4"/>
      <c r="I405" s="4"/>
      <c r="J405" s="4"/>
      <c r="M405" s="4"/>
    </row>
    <row r="406" spans="4:13" x14ac:dyDescent="0.5">
      <c r="D406" s="4"/>
      <c r="E406"/>
      <c r="F406" s="4"/>
      <c r="G406" s="4"/>
      <c r="H406" s="4"/>
      <c r="I406" s="4"/>
      <c r="J406" s="4"/>
      <c r="M406" s="4"/>
    </row>
    <row r="407" spans="4:13" x14ac:dyDescent="0.5">
      <c r="D407" s="4"/>
      <c r="E407"/>
      <c r="F407" s="4"/>
      <c r="G407" s="4"/>
      <c r="H407" s="4"/>
      <c r="I407" s="4"/>
      <c r="J407" s="4"/>
      <c r="M407" s="4"/>
    </row>
    <row r="408" spans="4:13" x14ac:dyDescent="0.5">
      <c r="D408" s="4"/>
      <c r="E408"/>
      <c r="F408" s="4"/>
      <c r="G408" s="4"/>
      <c r="H408" s="4"/>
      <c r="I408" s="4"/>
      <c r="J408" s="4"/>
      <c r="M408" s="4"/>
    </row>
    <row r="409" spans="4:13" x14ac:dyDescent="0.5">
      <c r="D409" s="4"/>
      <c r="E409"/>
      <c r="F409" s="4"/>
      <c r="G409" s="4"/>
      <c r="H409" s="4"/>
      <c r="I409" s="4"/>
      <c r="J409" s="4"/>
      <c r="M409" s="4"/>
    </row>
    <row r="410" spans="4:13" x14ac:dyDescent="0.5">
      <c r="D410" s="4"/>
      <c r="E410"/>
      <c r="F410" s="4"/>
      <c r="G410" s="4"/>
      <c r="H410" s="4"/>
      <c r="I410" s="4"/>
      <c r="J410" s="4"/>
      <c r="M410" s="4"/>
    </row>
    <row r="411" spans="4:13" x14ac:dyDescent="0.5">
      <c r="D411" s="4"/>
      <c r="E411"/>
      <c r="F411" s="4"/>
      <c r="G411" s="4"/>
      <c r="H411" s="4"/>
      <c r="I411" s="4"/>
      <c r="J411" s="4"/>
      <c r="M411" s="4"/>
    </row>
    <row r="412" spans="4:13" x14ac:dyDescent="0.5">
      <c r="D412" s="4"/>
      <c r="E412"/>
      <c r="F412" s="4"/>
      <c r="G412" s="4"/>
      <c r="H412" s="4"/>
      <c r="I412" s="4"/>
      <c r="J412" s="4"/>
      <c r="M412" s="4"/>
    </row>
    <row r="413" spans="4:13" x14ac:dyDescent="0.5">
      <c r="D413" s="4"/>
      <c r="E413"/>
      <c r="F413" s="4"/>
      <c r="G413" s="4"/>
      <c r="H413" s="4"/>
      <c r="I413" s="4"/>
      <c r="J413" s="4"/>
      <c r="M413" s="4"/>
    </row>
    <row r="414" spans="4:13" x14ac:dyDescent="0.5">
      <c r="D414" s="4"/>
      <c r="E414"/>
      <c r="F414" s="4"/>
      <c r="G414" s="4"/>
      <c r="H414" s="4"/>
      <c r="I414" s="4"/>
      <c r="J414" s="4"/>
      <c r="M414" s="4"/>
    </row>
    <row r="415" spans="4:13" x14ac:dyDescent="0.5">
      <c r="D415" s="4"/>
      <c r="E415"/>
      <c r="F415" s="4"/>
      <c r="G415" s="4"/>
      <c r="H415" s="4"/>
      <c r="I415" s="4"/>
      <c r="J415" s="4"/>
      <c r="M415" s="4"/>
    </row>
    <row r="416" spans="4:13" x14ac:dyDescent="0.5">
      <c r="D416" s="4"/>
      <c r="E416"/>
      <c r="F416" s="4"/>
      <c r="G416" s="4"/>
      <c r="H416" s="4"/>
      <c r="I416" s="4"/>
      <c r="J416" s="4"/>
      <c r="M416" s="4"/>
    </row>
    <row r="417" spans="4:13" x14ac:dyDescent="0.5">
      <c r="D417" s="4"/>
      <c r="E417"/>
      <c r="F417" s="4"/>
      <c r="G417" s="4"/>
      <c r="H417" s="4"/>
      <c r="I417" s="4"/>
      <c r="J417" s="4"/>
      <c r="M417" s="4"/>
    </row>
    <row r="418" spans="4:13" x14ac:dyDescent="0.5">
      <c r="D418" s="4"/>
      <c r="E418"/>
      <c r="F418" s="4"/>
      <c r="G418" s="4"/>
      <c r="H418" s="4"/>
      <c r="I418" s="4"/>
      <c r="J418" s="4"/>
      <c r="M418" s="4"/>
    </row>
    <row r="419" spans="4:13" x14ac:dyDescent="0.5">
      <c r="D419" s="4"/>
      <c r="E419"/>
      <c r="F419" s="4"/>
      <c r="G419" s="4"/>
      <c r="H419" s="4"/>
      <c r="I419" s="4"/>
      <c r="J419" s="4"/>
      <c r="M419" s="4"/>
    </row>
    <row r="420" spans="4:13" x14ac:dyDescent="0.5">
      <c r="D420" s="4"/>
      <c r="E420"/>
      <c r="F420" s="4"/>
      <c r="G420" s="4"/>
      <c r="H420" s="4"/>
      <c r="I420" s="4"/>
      <c r="J420" s="4"/>
      <c r="M420" s="4"/>
    </row>
    <row r="421" spans="4:13" x14ac:dyDescent="0.5">
      <c r="D421" s="4"/>
      <c r="E421"/>
      <c r="F421" s="4"/>
      <c r="G421" s="4"/>
      <c r="H421" s="4"/>
      <c r="I421" s="4"/>
      <c r="J421" s="4"/>
      <c r="M421" s="4"/>
    </row>
    <row r="422" spans="4:13" x14ac:dyDescent="0.5">
      <c r="D422" s="4"/>
      <c r="E422"/>
      <c r="F422" s="4"/>
      <c r="G422" s="4"/>
      <c r="H422" s="4"/>
      <c r="I422" s="4"/>
      <c r="J422" s="4"/>
      <c r="M422" s="4"/>
    </row>
    <row r="423" spans="4:13" x14ac:dyDescent="0.5">
      <c r="D423" s="4"/>
      <c r="E423"/>
      <c r="F423" s="4"/>
      <c r="G423" s="4"/>
      <c r="H423" s="4"/>
      <c r="I423" s="4"/>
      <c r="J423" s="4"/>
      <c r="M423" s="4"/>
    </row>
    <row r="424" spans="4:13" x14ac:dyDescent="0.5">
      <c r="D424" s="4"/>
      <c r="E424"/>
      <c r="F424" s="4"/>
      <c r="G424" s="4"/>
      <c r="H424" s="4"/>
      <c r="I424" s="4"/>
      <c r="J424" s="4"/>
      <c r="M424" s="4"/>
    </row>
    <row r="425" spans="4:13" x14ac:dyDescent="0.5">
      <c r="D425" s="4"/>
      <c r="E425"/>
      <c r="F425" s="4"/>
      <c r="G425" s="4"/>
      <c r="H425" s="4"/>
      <c r="I425" s="4"/>
      <c r="J425" s="4"/>
      <c r="M425" s="4"/>
    </row>
    <row r="426" spans="4:13" x14ac:dyDescent="0.5">
      <c r="D426" s="4"/>
      <c r="E426"/>
      <c r="F426" s="4"/>
      <c r="G426" s="4"/>
      <c r="H426" s="4"/>
      <c r="I426" s="4"/>
      <c r="J426" s="4"/>
      <c r="M426" s="4"/>
    </row>
    <row r="427" spans="4:13" x14ac:dyDescent="0.5">
      <c r="D427" s="4"/>
      <c r="E427"/>
      <c r="F427" s="4"/>
      <c r="G427" s="4"/>
      <c r="H427" s="4"/>
      <c r="I427" s="4"/>
      <c r="J427" s="4"/>
      <c r="M427" s="4"/>
    </row>
    <row r="428" spans="4:13" x14ac:dyDescent="0.5">
      <c r="D428" s="4"/>
      <c r="E428"/>
      <c r="F428" s="4"/>
      <c r="G428" s="4"/>
      <c r="H428" s="4"/>
      <c r="I428" s="4"/>
      <c r="J428" s="4"/>
      <c r="M428" s="4"/>
    </row>
    <row r="429" spans="4:13" x14ac:dyDescent="0.5">
      <c r="D429" s="4"/>
      <c r="E429"/>
      <c r="F429" s="4"/>
      <c r="G429" s="4"/>
      <c r="H429" s="4"/>
      <c r="I429" s="4"/>
      <c r="J429" s="4"/>
      <c r="M429" s="4"/>
    </row>
    <row r="430" spans="4:13" x14ac:dyDescent="0.5">
      <c r="D430" s="4"/>
      <c r="E430"/>
      <c r="F430" s="4"/>
      <c r="G430" s="4"/>
      <c r="H430" s="4"/>
      <c r="I430" s="4"/>
      <c r="J430" s="4"/>
      <c r="M430" s="4"/>
    </row>
    <row r="431" spans="4:13" x14ac:dyDescent="0.5">
      <c r="D431" s="4"/>
      <c r="E431"/>
      <c r="F431" s="4"/>
      <c r="G431" s="4"/>
      <c r="H431" s="4"/>
      <c r="I431" s="4"/>
      <c r="J431" s="4"/>
      <c r="M431" s="4"/>
    </row>
    <row r="432" spans="4:13" x14ac:dyDescent="0.5">
      <c r="D432" s="4"/>
      <c r="E432"/>
      <c r="F432" s="4"/>
      <c r="G432" s="4"/>
      <c r="H432" s="4"/>
      <c r="I432" s="4"/>
      <c r="J432" s="4"/>
      <c r="M432" s="4"/>
    </row>
    <row r="433" spans="4:13" x14ac:dyDescent="0.5">
      <c r="D433" s="4"/>
      <c r="E433"/>
      <c r="F433" s="4"/>
      <c r="G433" s="4"/>
      <c r="H433" s="4"/>
      <c r="I433" s="4"/>
      <c r="J433" s="4"/>
      <c r="M433" s="4"/>
    </row>
    <row r="434" spans="4:13" x14ac:dyDescent="0.5">
      <c r="D434" s="4"/>
      <c r="E434"/>
      <c r="F434" s="4"/>
      <c r="G434" s="4"/>
      <c r="H434" s="4"/>
      <c r="I434" s="4"/>
      <c r="J434" s="4"/>
      <c r="M434" s="4"/>
    </row>
    <row r="435" spans="4:13" x14ac:dyDescent="0.5">
      <c r="D435" s="4"/>
      <c r="E435"/>
      <c r="F435" s="4"/>
      <c r="G435" s="4"/>
      <c r="H435" s="4"/>
      <c r="I435" s="4"/>
      <c r="J435" s="4"/>
      <c r="M435" s="4"/>
    </row>
    <row r="436" spans="4:13" x14ac:dyDescent="0.5">
      <c r="D436" s="4"/>
      <c r="E436"/>
      <c r="F436" s="4"/>
      <c r="G436" s="4"/>
      <c r="H436" s="4"/>
      <c r="I436" s="4"/>
      <c r="J436" s="4"/>
      <c r="M436" s="4"/>
    </row>
    <row r="437" spans="4:13" x14ac:dyDescent="0.5">
      <c r="D437" s="4"/>
      <c r="E437"/>
      <c r="F437" s="4"/>
      <c r="G437" s="4"/>
      <c r="H437" s="4"/>
      <c r="I437" s="4"/>
      <c r="J437" s="4"/>
      <c r="M437" s="4"/>
    </row>
    <row r="438" spans="4:13" x14ac:dyDescent="0.5">
      <c r="D438" s="4"/>
      <c r="E438"/>
      <c r="F438" s="4"/>
      <c r="G438" s="4"/>
      <c r="H438" s="4"/>
      <c r="I438" s="4"/>
      <c r="J438" s="4"/>
      <c r="M438" s="4"/>
    </row>
    <row r="439" spans="4:13" x14ac:dyDescent="0.5">
      <c r="D439" s="4"/>
      <c r="E439"/>
      <c r="F439" s="4"/>
      <c r="G439" s="4"/>
      <c r="H439" s="4"/>
      <c r="I439" s="4"/>
      <c r="J439" s="4"/>
      <c r="M439" s="4"/>
    </row>
    <row r="440" spans="4:13" x14ac:dyDescent="0.5">
      <c r="D440" s="4"/>
      <c r="E440"/>
      <c r="F440" s="4"/>
      <c r="G440" s="4"/>
      <c r="H440" s="4"/>
      <c r="I440" s="4"/>
      <c r="J440" s="4"/>
      <c r="M440" s="4"/>
    </row>
    <row r="441" spans="4:13" x14ac:dyDescent="0.5">
      <c r="D441" s="4"/>
      <c r="E441"/>
      <c r="F441" s="4"/>
      <c r="G441" s="4"/>
      <c r="H441" s="4"/>
      <c r="I441" s="4"/>
      <c r="J441" s="4"/>
      <c r="M441" s="4"/>
    </row>
    <row r="442" spans="4:13" x14ac:dyDescent="0.5">
      <c r="D442" s="4"/>
      <c r="E442"/>
      <c r="F442" s="4"/>
      <c r="G442" s="4"/>
      <c r="H442" s="4"/>
      <c r="I442" s="4"/>
      <c r="J442" s="4"/>
      <c r="M442" s="4"/>
    </row>
    <row r="443" spans="4:13" x14ac:dyDescent="0.5">
      <c r="D443" s="4"/>
      <c r="E443"/>
      <c r="F443" s="4"/>
      <c r="G443" s="4"/>
      <c r="H443" s="4"/>
      <c r="I443" s="4"/>
      <c r="J443" s="4"/>
      <c r="M443" s="4"/>
    </row>
    <row r="444" spans="4:13" x14ac:dyDescent="0.5">
      <c r="D444" s="4"/>
      <c r="E444"/>
      <c r="F444" s="4"/>
      <c r="G444" s="4"/>
      <c r="H444" s="4"/>
      <c r="I444" s="4"/>
      <c r="J444" s="4"/>
      <c r="M444" s="4"/>
    </row>
    <row r="445" spans="4:13" x14ac:dyDescent="0.5">
      <c r="D445" s="4"/>
      <c r="E445"/>
      <c r="F445" s="4"/>
      <c r="G445" s="4"/>
      <c r="H445" s="4"/>
      <c r="I445" s="4"/>
      <c r="J445" s="4"/>
      <c r="M445" s="4"/>
    </row>
    <row r="446" spans="4:13" x14ac:dyDescent="0.5">
      <c r="D446" s="4"/>
      <c r="E446"/>
      <c r="F446" s="4"/>
      <c r="G446" s="4"/>
      <c r="H446" s="4"/>
      <c r="I446" s="4"/>
      <c r="J446" s="4"/>
      <c r="M446" s="4"/>
    </row>
    <row r="447" spans="4:13" x14ac:dyDescent="0.5">
      <c r="D447" s="4"/>
      <c r="E447"/>
      <c r="F447" s="4"/>
      <c r="G447" s="4"/>
      <c r="H447" s="4"/>
      <c r="I447" s="4"/>
      <c r="J447" s="4"/>
      <c r="M447" s="4"/>
    </row>
    <row r="448" spans="4:13" x14ac:dyDescent="0.5">
      <c r="D448" s="4"/>
      <c r="E448"/>
      <c r="F448" s="4"/>
      <c r="G448" s="4"/>
      <c r="H448" s="4"/>
      <c r="I448" s="4"/>
      <c r="J448" s="4"/>
      <c r="M448" s="4"/>
    </row>
    <row r="449" spans="4:13" x14ac:dyDescent="0.5">
      <c r="D449" s="4"/>
      <c r="E449"/>
      <c r="F449" s="4"/>
      <c r="G449" s="4"/>
      <c r="H449" s="4"/>
      <c r="I449" s="4"/>
      <c r="J449" s="4"/>
      <c r="M449" s="4"/>
    </row>
    <row r="450" spans="4:13" x14ac:dyDescent="0.5">
      <c r="D450" s="4"/>
      <c r="E450"/>
      <c r="F450" s="4"/>
      <c r="G450" s="4"/>
      <c r="H450" s="4"/>
      <c r="I450" s="4"/>
      <c r="J450" s="4"/>
      <c r="M450" s="4"/>
    </row>
    <row r="451" spans="4:13" x14ac:dyDescent="0.5">
      <c r="D451" s="4"/>
      <c r="E451"/>
      <c r="F451" s="4"/>
      <c r="G451" s="4"/>
      <c r="H451" s="4"/>
      <c r="I451" s="4"/>
      <c r="J451" s="4"/>
      <c r="M451" s="4"/>
    </row>
    <row r="452" spans="4:13" x14ac:dyDescent="0.5">
      <c r="D452" s="4"/>
      <c r="E452"/>
      <c r="F452" s="4"/>
      <c r="G452" s="4"/>
      <c r="H452" s="4"/>
      <c r="I452" s="4"/>
      <c r="J452" s="4"/>
      <c r="M452" s="4"/>
    </row>
    <row r="453" spans="4:13" x14ac:dyDescent="0.5">
      <c r="D453" s="4"/>
      <c r="E453"/>
      <c r="F453" s="4"/>
      <c r="G453" s="4"/>
      <c r="H453" s="4"/>
      <c r="I453" s="4"/>
      <c r="J453" s="4"/>
      <c r="M453" s="4"/>
    </row>
    <row r="454" spans="4:13" x14ac:dyDescent="0.5">
      <c r="D454" s="4"/>
      <c r="E454"/>
      <c r="F454" s="4"/>
      <c r="G454" s="4"/>
      <c r="H454" s="4"/>
      <c r="I454" s="4"/>
      <c r="J454" s="4"/>
      <c r="M454" s="4"/>
    </row>
    <row r="455" spans="4:13" x14ac:dyDescent="0.5">
      <c r="D455" s="4"/>
      <c r="E455"/>
      <c r="F455" s="4"/>
      <c r="G455" s="4"/>
      <c r="H455" s="4"/>
      <c r="I455" s="4"/>
      <c r="J455" s="4"/>
      <c r="M455" s="4"/>
    </row>
    <row r="456" spans="4:13" x14ac:dyDescent="0.5">
      <c r="D456" s="4"/>
      <c r="E456"/>
      <c r="F456" s="4"/>
      <c r="G456" s="4"/>
      <c r="H456" s="4"/>
      <c r="I456" s="4"/>
      <c r="J456" s="4"/>
      <c r="M456" s="4"/>
    </row>
    <row r="457" spans="4:13" x14ac:dyDescent="0.5">
      <c r="D457" s="4"/>
      <c r="E457"/>
      <c r="F457" s="4"/>
      <c r="G457" s="4"/>
      <c r="H457" s="4"/>
      <c r="I457" s="4"/>
      <c r="J457" s="4"/>
      <c r="M457" s="4"/>
    </row>
    <row r="458" spans="4:13" x14ac:dyDescent="0.5">
      <c r="D458" s="4"/>
      <c r="E458"/>
      <c r="F458" s="4"/>
      <c r="G458" s="4"/>
      <c r="H458" s="4"/>
      <c r="I458" s="4"/>
      <c r="J458" s="4"/>
      <c r="M458" s="4"/>
    </row>
    <row r="459" spans="4:13" x14ac:dyDescent="0.5">
      <c r="D459" s="4"/>
      <c r="E459"/>
      <c r="F459" s="4"/>
      <c r="G459" s="4"/>
      <c r="H459" s="4"/>
      <c r="I459" s="4"/>
      <c r="J459" s="4"/>
      <c r="M459" s="4"/>
    </row>
    <row r="460" spans="4:13" x14ac:dyDescent="0.5">
      <c r="D460" s="4"/>
      <c r="E460"/>
      <c r="F460" s="4"/>
      <c r="G460" s="4"/>
      <c r="H460" s="4"/>
      <c r="I460" s="4"/>
      <c r="J460" s="4"/>
      <c r="M460" s="4"/>
    </row>
    <row r="461" spans="4:13" x14ac:dyDescent="0.5">
      <c r="D461" s="4"/>
      <c r="E461"/>
      <c r="F461" s="4"/>
      <c r="G461" s="4"/>
      <c r="H461" s="4"/>
      <c r="I461" s="4"/>
      <c r="J461" s="4"/>
      <c r="M461" s="4"/>
    </row>
    <row r="462" spans="4:13" x14ac:dyDescent="0.5">
      <c r="D462" s="4"/>
      <c r="E462"/>
      <c r="F462" s="4"/>
      <c r="G462" s="4"/>
      <c r="H462" s="4"/>
      <c r="I462" s="4"/>
      <c r="J462" s="4"/>
      <c r="M462" s="4"/>
    </row>
    <row r="463" spans="4:13" x14ac:dyDescent="0.5">
      <c r="D463" s="4"/>
      <c r="E463"/>
      <c r="F463" s="4"/>
      <c r="G463" s="4"/>
      <c r="H463" s="4"/>
      <c r="I463" s="4"/>
      <c r="J463" s="4"/>
      <c r="M463" s="4"/>
    </row>
    <row r="464" spans="4:13" x14ac:dyDescent="0.5">
      <c r="D464" s="4"/>
      <c r="E464"/>
      <c r="F464" s="4"/>
      <c r="G464" s="4"/>
      <c r="H464" s="4"/>
      <c r="I464" s="4"/>
      <c r="J464" s="4"/>
      <c r="M464" s="4"/>
    </row>
    <row r="465" spans="4:13" x14ac:dyDescent="0.5">
      <c r="D465" s="4"/>
      <c r="E465"/>
      <c r="F465" s="4"/>
      <c r="G465" s="4"/>
      <c r="H465" s="4"/>
      <c r="I465" s="4"/>
      <c r="J465" s="4"/>
      <c r="M465" s="4"/>
    </row>
    <row r="466" spans="4:13" x14ac:dyDescent="0.5">
      <c r="D466" s="4"/>
      <c r="E466"/>
      <c r="F466" s="4"/>
      <c r="G466" s="4"/>
      <c r="H466" s="4"/>
      <c r="I466" s="4"/>
      <c r="J466" s="4"/>
      <c r="M466" s="4"/>
    </row>
    <row r="467" spans="4:13" x14ac:dyDescent="0.5">
      <c r="D467" s="4"/>
      <c r="E467"/>
      <c r="F467" s="4"/>
      <c r="G467" s="4"/>
      <c r="H467" s="4"/>
      <c r="I467" s="4"/>
      <c r="J467" s="4"/>
      <c r="M467" s="4"/>
    </row>
    <row r="468" spans="4:13" x14ac:dyDescent="0.5">
      <c r="D468" s="4"/>
      <c r="E468"/>
      <c r="F468" s="4"/>
      <c r="G468" s="4"/>
      <c r="H468" s="4"/>
      <c r="I468" s="4"/>
      <c r="J468" s="4"/>
      <c r="M468" s="4"/>
    </row>
    <row r="469" spans="4:13" x14ac:dyDescent="0.5">
      <c r="D469" s="4"/>
      <c r="E469"/>
      <c r="F469" s="4"/>
      <c r="G469" s="4"/>
      <c r="H469" s="4"/>
      <c r="I469" s="4"/>
      <c r="J469" s="4"/>
      <c r="M469" s="4"/>
    </row>
    <row r="470" spans="4:13" x14ac:dyDescent="0.5">
      <c r="D470" s="4"/>
      <c r="E470"/>
      <c r="F470" s="4"/>
      <c r="G470" s="4"/>
      <c r="H470" s="4"/>
      <c r="I470" s="4"/>
      <c r="J470" s="4"/>
      <c r="M470" s="4"/>
    </row>
    <row r="471" spans="4:13" x14ac:dyDescent="0.5">
      <c r="D471" s="4"/>
      <c r="E471"/>
      <c r="F471" s="4"/>
      <c r="G471" s="4"/>
      <c r="H471" s="4"/>
      <c r="I471" s="4"/>
      <c r="J471" s="4"/>
      <c r="M471" s="4"/>
    </row>
    <row r="472" spans="4:13" x14ac:dyDescent="0.5">
      <c r="D472"/>
      <c r="E472"/>
      <c r="F472"/>
    </row>
    <row r="473" spans="4:13" x14ac:dyDescent="0.5">
      <c r="D473"/>
      <c r="E473"/>
      <c r="F473"/>
    </row>
    <row r="474" spans="4:13" x14ac:dyDescent="0.5">
      <c r="D474"/>
      <c r="E474"/>
      <c r="F474"/>
    </row>
    <row r="475" spans="4:13" x14ac:dyDescent="0.5">
      <c r="D475"/>
      <c r="E475"/>
      <c r="F475"/>
    </row>
    <row r="476" spans="4:13" x14ac:dyDescent="0.5">
      <c r="D476"/>
      <c r="E476"/>
      <c r="F476"/>
    </row>
    <row r="477" spans="4:13" x14ac:dyDescent="0.5">
      <c r="D477"/>
      <c r="E477"/>
      <c r="F477"/>
    </row>
    <row r="478" spans="4:13" x14ac:dyDescent="0.5">
      <c r="D478"/>
      <c r="E478"/>
      <c r="F478"/>
    </row>
    <row r="479" spans="4:13" x14ac:dyDescent="0.5">
      <c r="D479"/>
      <c r="E479"/>
      <c r="F479"/>
    </row>
    <row r="480" spans="4:13" x14ac:dyDescent="0.5">
      <c r="D480"/>
      <c r="E480"/>
      <c r="F480"/>
    </row>
    <row r="481" spans="4:6" x14ac:dyDescent="0.5">
      <c r="D481"/>
      <c r="E481"/>
      <c r="F481"/>
    </row>
    <row r="482" spans="4:6" x14ac:dyDescent="0.5">
      <c r="D482"/>
      <c r="E482"/>
      <c r="F482"/>
    </row>
    <row r="483" spans="4:6" x14ac:dyDescent="0.5">
      <c r="D483"/>
      <c r="E483"/>
      <c r="F483"/>
    </row>
    <row r="484" spans="4:6" x14ac:dyDescent="0.5">
      <c r="D484"/>
      <c r="E484"/>
      <c r="F484"/>
    </row>
    <row r="485" spans="4:6" x14ac:dyDescent="0.5">
      <c r="D485"/>
      <c r="E485"/>
      <c r="F485"/>
    </row>
    <row r="486" spans="4:6" x14ac:dyDescent="0.5">
      <c r="D486"/>
      <c r="E486"/>
      <c r="F486"/>
    </row>
    <row r="487" spans="4:6" x14ac:dyDescent="0.5">
      <c r="D487"/>
      <c r="E487"/>
      <c r="F487"/>
    </row>
    <row r="488" spans="4:6" x14ac:dyDescent="0.5">
      <c r="D488"/>
      <c r="E488"/>
      <c r="F488"/>
    </row>
    <row r="489" spans="4:6" x14ac:dyDescent="0.5">
      <c r="D489"/>
      <c r="E489"/>
      <c r="F489"/>
    </row>
    <row r="490" spans="4:6" x14ac:dyDescent="0.5">
      <c r="D490"/>
      <c r="E490"/>
      <c r="F490"/>
    </row>
    <row r="491" spans="4:6" x14ac:dyDescent="0.5">
      <c r="D491"/>
      <c r="E491"/>
      <c r="F491"/>
    </row>
    <row r="492" spans="4:6" x14ac:dyDescent="0.5">
      <c r="D492"/>
      <c r="E492"/>
      <c r="F492"/>
    </row>
    <row r="493" spans="4:6" x14ac:dyDescent="0.5">
      <c r="D493"/>
      <c r="E493"/>
      <c r="F493"/>
    </row>
    <row r="494" spans="4:6" x14ac:dyDescent="0.5">
      <c r="D494"/>
      <c r="E494"/>
      <c r="F494"/>
    </row>
    <row r="495" spans="4:6" x14ac:dyDescent="0.5">
      <c r="D495"/>
      <c r="E495"/>
      <c r="F495"/>
    </row>
    <row r="496" spans="4:6" x14ac:dyDescent="0.5">
      <c r="D496"/>
      <c r="E496"/>
      <c r="F496"/>
    </row>
    <row r="497" spans="4:6" x14ac:dyDescent="0.5">
      <c r="D497"/>
      <c r="E497"/>
      <c r="F497"/>
    </row>
    <row r="498" spans="4:6" x14ac:dyDescent="0.5">
      <c r="D498"/>
      <c r="E498"/>
      <c r="F498"/>
    </row>
    <row r="499" spans="4:6" x14ac:dyDescent="0.5">
      <c r="D499"/>
      <c r="E499"/>
      <c r="F499"/>
    </row>
    <row r="500" spans="4:6" x14ac:dyDescent="0.5">
      <c r="D500"/>
      <c r="E500"/>
      <c r="F500"/>
    </row>
    <row r="501" spans="4:6" x14ac:dyDescent="0.5">
      <c r="D501"/>
      <c r="E501"/>
      <c r="F501"/>
    </row>
    <row r="502" spans="4:6" x14ac:dyDescent="0.5">
      <c r="D502"/>
      <c r="E502"/>
      <c r="F502"/>
    </row>
    <row r="503" spans="4:6" x14ac:dyDescent="0.5">
      <c r="D503"/>
      <c r="E503"/>
      <c r="F503"/>
    </row>
    <row r="504" spans="4:6" x14ac:dyDescent="0.5">
      <c r="D504"/>
      <c r="E504"/>
      <c r="F504"/>
    </row>
    <row r="505" spans="4:6" x14ac:dyDescent="0.5">
      <c r="D505"/>
      <c r="E505"/>
      <c r="F505"/>
    </row>
    <row r="506" spans="4:6" x14ac:dyDescent="0.5">
      <c r="D506"/>
      <c r="E506"/>
      <c r="F506"/>
    </row>
    <row r="507" spans="4:6" x14ac:dyDescent="0.5">
      <c r="D507"/>
      <c r="E507"/>
      <c r="F507"/>
    </row>
    <row r="508" spans="4:6" x14ac:dyDescent="0.5">
      <c r="D508"/>
      <c r="E508"/>
      <c r="F508"/>
    </row>
    <row r="509" spans="4:6" x14ac:dyDescent="0.5">
      <c r="D509"/>
      <c r="E509"/>
      <c r="F509"/>
    </row>
    <row r="510" spans="4:6" x14ac:dyDescent="0.5">
      <c r="D510"/>
      <c r="E510"/>
      <c r="F510"/>
    </row>
    <row r="511" spans="4:6" x14ac:dyDescent="0.5">
      <c r="D511"/>
      <c r="E511"/>
      <c r="F511"/>
    </row>
    <row r="512" spans="4:6" x14ac:dyDescent="0.5">
      <c r="D512"/>
      <c r="E512"/>
      <c r="F512"/>
    </row>
    <row r="513" spans="4:6" x14ac:dyDescent="0.5">
      <c r="D513"/>
      <c r="E513"/>
      <c r="F513"/>
    </row>
    <row r="514" spans="4:6" x14ac:dyDescent="0.5">
      <c r="D514"/>
      <c r="E514"/>
      <c r="F514"/>
    </row>
    <row r="515" spans="4:6" x14ac:dyDescent="0.5">
      <c r="D515"/>
      <c r="E515"/>
      <c r="F515"/>
    </row>
    <row r="516" spans="4:6" x14ac:dyDescent="0.5">
      <c r="D516"/>
      <c r="E516"/>
      <c r="F516"/>
    </row>
    <row r="517" spans="4:6" x14ac:dyDescent="0.5">
      <c r="D517"/>
      <c r="E517"/>
      <c r="F517"/>
    </row>
    <row r="518" spans="4:6" x14ac:dyDescent="0.5">
      <c r="D518"/>
      <c r="E518"/>
      <c r="F518"/>
    </row>
    <row r="519" spans="4:6" x14ac:dyDescent="0.5">
      <c r="D519"/>
      <c r="E519"/>
      <c r="F519"/>
    </row>
    <row r="520" spans="4:6" x14ac:dyDescent="0.5">
      <c r="D520"/>
      <c r="E520"/>
      <c r="F520"/>
    </row>
    <row r="521" spans="4:6" x14ac:dyDescent="0.5">
      <c r="D521"/>
      <c r="E521"/>
      <c r="F521"/>
    </row>
    <row r="522" spans="4:6" x14ac:dyDescent="0.5">
      <c r="D522"/>
      <c r="E522"/>
      <c r="F522"/>
    </row>
    <row r="523" spans="4:6" x14ac:dyDescent="0.5">
      <c r="D523"/>
      <c r="E523"/>
      <c r="F523"/>
    </row>
    <row r="524" spans="4:6" x14ac:dyDescent="0.5">
      <c r="D524"/>
      <c r="E524"/>
      <c r="F524"/>
    </row>
    <row r="525" spans="4:6" x14ac:dyDescent="0.5">
      <c r="D525"/>
      <c r="E525"/>
      <c r="F525"/>
    </row>
    <row r="526" spans="4:6" x14ac:dyDescent="0.5">
      <c r="D526"/>
      <c r="E526"/>
      <c r="F526"/>
    </row>
    <row r="527" spans="4:6" x14ac:dyDescent="0.5">
      <c r="D527"/>
      <c r="E527"/>
      <c r="F527"/>
    </row>
    <row r="528" spans="4:6" x14ac:dyDescent="0.5">
      <c r="D528"/>
      <c r="E528"/>
      <c r="F528"/>
    </row>
    <row r="529" spans="4:6" x14ac:dyDescent="0.5">
      <c r="D529"/>
      <c r="E529"/>
      <c r="F529"/>
    </row>
    <row r="530" spans="4:6" x14ac:dyDescent="0.5">
      <c r="D530"/>
      <c r="E530"/>
      <c r="F530"/>
    </row>
    <row r="531" spans="4:6" x14ac:dyDescent="0.5">
      <c r="D531"/>
      <c r="E531"/>
      <c r="F531"/>
    </row>
    <row r="532" spans="4:6" x14ac:dyDescent="0.5">
      <c r="D532"/>
      <c r="E532"/>
      <c r="F532"/>
    </row>
    <row r="533" spans="4:6" x14ac:dyDescent="0.5">
      <c r="D533"/>
      <c r="E533"/>
      <c r="F533"/>
    </row>
    <row r="534" spans="4:6" x14ac:dyDescent="0.5">
      <c r="D534"/>
      <c r="E534"/>
      <c r="F534"/>
    </row>
    <row r="535" spans="4:6" x14ac:dyDescent="0.5">
      <c r="D535"/>
      <c r="E535"/>
      <c r="F535"/>
    </row>
    <row r="536" spans="4:6" x14ac:dyDescent="0.5">
      <c r="D536"/>
      <c r="E536"/>
      <c r="F536"/>
    </row>
    <row r="537" spans="4:6" x14ac:dyDescent="0.5">
      <c r="D537"/>
      <c r="E537"/>
      <c r="F537"/>
    </row>
    <row r="538" spans="4:6" x14ac:dyDescent="0.5">
      <c r="D538"/>
      <c r="E538"/>
      <c r="F538"/>
    </row>
    <row r="539" spans="4:6" x14ac:dyDescent="0.5">
      <c r="D539"/>
      <c r="E539"/>
      <c r="F539"/>
    </row>
    <row r="540" spans="4:6" x14ac:dyDescent="0.5">
      <c r="D540"/>
      <c r="E540"/>
      <c r="F540"/>
    </row>
    <row r="541" spans="4:6" x14ac:dyDescent="0.5">
      <c r="D541"/>
      <c r="E541"/>
      <c r="F541"/>
    </row>
    <row r="542" spans="4:6" x14ac:dyDescent="0.5">
      <c r="D542"/>
      <c r="E542"/>
      <c r="F542"/>
    </row>
    <row r="543" spans="4:6" x14ac:dyDescent="0.5">
      <c r="D543"/>
      <c r="E543"/>
      <c r="F543"/>
    </row>
    <row r="544" spans="4:6" x14ac:dyDescent="0.5">
      <c r="D544"/>
      <c r="E544"/>
      <c r="F544"/>
    </row>
    <row r="545" spans="4:6" x14ac:dyDescent="0.5">
      <c r="D545"/>
      <c r="E545"/>
      <c r="F545"/>
    </row>
    <row r="546" spans="4:6" x14ac:dyDescent="0.5">
      <c r="D546"/>
      <c r="E546"/>
      <c r="F546"/>
    </row>
    <row r="547" spans="4:6" x14ac:dyDescent="0.5">
      <c r="D547"/>
      <c r="E547"/>
      <c r="F547"/>
    </row>
    <row r="548" spans="4:6" x14ac:dyDescent="0.5">
      <c r="D548"/>
      <c r="E548"/>
      <c r="F548"/>
    </row>
    <row r="549" spans="4:6" x14ac:dyDescent="0.5">
      <c r="D549"/>
      <c r="E549"/>
      <c r="F549"/>
    </row>
    <row r="550" spans="4:6" x14ac:dyDescent="0.5">
      <c r="D550"/>
      <c r="E550"/>
      <c r="F550"/>
    </row>
    <row r="551" spans="4:6" x14ac:dyDescent="0.5">
      <c r="D551"/>
      <c r="E551"/>
      <c r="F551"/>
    </row>
    <row r="552" spans="4:6" x14ac:dyDescent="0.5">
      <c r="D552"/>
      <c r="E552"/>
      <c r="F552"/>
    </row>
    <row r="553" spans="4:6" x14ac:dyDescent="0.5">
      <c r="D553"/>
      <c r="E553"/>
      <c r="F553"/>
    </row>
    <row r="554" spans="4:6" x14ac:dyDescent="0.5">
      <c r="D554"/>
      <c r="E554"/>
      <c r="F554"/>
    </row>
    <row r="555" spans="4:6" x14ac:dyDescent="0.5">
      <c r="D555"/>
      <c r="E555"/>
      <c r="F555"/>
    </row>
    <row r="556" spans="4:6" x14ac:dyDescent="0.5">
      <c r="D556"/>
      <c r="E556"/>
      <c r="F556"/>
    </row>
    <row r="557" spans="4:6" x14ac:dyDescent="0.5">
      <c r="D557"/>
      <c r="E557"/>
      <c r="F557"/>
    </row>
    <row r="558" spans="4:6" x14ac:dyDescent="0.5">
      <c r="D558"/>
      <c r="E558"/>
      <c r="F558"/>
    </row>
    <row r="559" spans="4:6" x14ac:dyDescent="0.5">
      <c r="D559"/>
      <c r="E559"/>
      <c r="F559"/>
    </row>
    <row r="560" spans="4:6" x14ac:dyDescent="0.5">
      <c r="D560"/>
      <c r="E560"/>
      <c r="F560"/>
    </row>
    <row r="561" spans="4:6" x14ac:dyDescent="0.5">
      <c r="D561"/>
      <c r="E561"/>
      <c r="F561"/>
    </row>
    <row r="562" spans="4:6" x14ac:dyDescent="0.5">
      <c r="D562"/>
      <c r="E562"/>
      <c r="F562"/>
    </row>
    <row r="563" spans="4:6" x14ac:dyDescent="0.5">
      <c r="D563"/>
      <c r="E563"/>
      <c r="F563"/>
    </row>
    <row r="564" spans="4:6" x14ac:dyDescent="0.5">
      <c r="D564"/>
      <c r="E564"/>
      <c r="F564"/>
    </row>
    <row r="565" spans="4:6" x14ac:dyDescent="0.5">
      <c r="D565"/>
      <c r="E565"/>
      <c r="F565"/>
    </row>
    <row r="566" spans="4:6" x14ac:dyDescent="0.5">
      <c r="D566"/>
      <c r="E566"/>
      <c r="F566"/>
    </row>
    <row r="567" spans="4:6" x14ac:dyDescent="0.5">
      <c r="D567"/>
      <c r="E567"/>
      <c r="F567"/>
    </row>
    <row r="568" spans="4:6" x14ac:dyDescent="0.5">
      <c r="D568"/>
      <c r="E568"/>
      <c r="F568"/>
    </row>
    <row r="569" spans="4:6" x14ac:dyDescent="0.5">
      <c r="D569"/>
      <c r="E569"/>
      <c r="F569"/>
    </row>
    <row r="570" spans="4:6" x14ac:dyDescent="0.5">
      <c r="D570"/>
      <c r="E570"/>
      <c r="F570"/>
    </row>
    <row r="571" spans="4:6" x14ac:dyDescent="0.5">
      <c r="D571"/>
      <c r="E571"/>
      <c r="F571"/>
    </row>
    <row r="572" spans="4:6" x14ac:dyDescent="0.5">
      <c r="D572"/>
      <c r="E572"/>
      <c r="F572"/>
    </row>
    <row r="573" spans="4:6" x14ac:dyDescent="0.5">
      <c r="D573"/>
      <c r="E573"/>
      <c r="F573"/>
    </row>
    <row r="574" spans="4:6" x14ac:dyDescent="0.5">
      <c r="D574"/>
      <c r="E574"/>
      <c r="F574"/>
    </row>
    <row r="575" spans="4:6" x14ac:dyDescent="0.5">
      <c r="D575"/>
      <c r="E575"/>
      <c r="F575"/>
    </row>
    <row r="576" spans="4:6" x14ac:dyDescent="0.5">
      <c r="D576"/>
      <c r="E576"/>
      <c r="F576"/>
    </row>
    <row r="577" spans="4:6" x14ac:dyDescent="0.5">
      <c r="D577"/>
      <c r="E577"/>
      <c r="F577"/>
    </row>
    <row r="578" spans="4:6" x14ac:dyDescent="0.5">
      <c r="D578"/>
      <c r="E578"/>
      <c r="F578"/>
    </row>
    <row r="579" spans="4:6" x14ac:dyDescent="0.5">
      <c r="D579"/>
      <c r="E579"/>
      <c r="F579"/>
    </row>
    <row r="580" spans="4:6" x14ac:dyDescent="0.5">
      <c r="D580"/>
      <c r="E580"/>
      <c r="F580"/>
    </row>
    <row r="581" spans="4:6" x14ac:dyDescent="0.5">
      <c r="D581"/>
      <c r="E581"/>
      <c r="F581"/>
    </row>
    <row r="582" spans="4:6" x14ac:dyDescent="0.5">
      <c r="D582"/>
      <c r="E582"/>
      <c r="F582"/>
    </row>
    <row r="583" spans="4:6" x14ac:dyDescent="0.5">
      <c r="D583"/>
      <c r="E583"/>
      <c r="F583"/>
    </row>
    <row r="584" spans="4:6" x14ac:dyDescent="0.5">
      <c r="D584"/>
      <c r="E584"/>
      <c r="F584"/>
    </row>
    <row r="585" spans="4:6" x14ac:dyDescent="0.5">
      <c r="D585"/>
      <c r="E585"/>
      <c r="F585"/>
    </row>
    <row r="586" spans="4:6" x14ac:dyDescent="0.5">
      <c r="D586"/>
      <c r="E586"/>
      <c r="F586"/>
    </row>
    <row r="587" spans="4:6" x14ac:dyDescent="0.5">
      <c r="D587"/>
      <c r="E587"/>
      <c r="F587"/>
    </row>
    <row r="588" spans="4:6" x14ac:dyDescent="0.5">
      <c r="D588"/>
      <c r="E588"/>
      <c r="F588"/>
    </row>
    <row r="589" spans="4:6" x14ac:dyDescent="0.5">
      <c r="D589"/>
      <c r="E589"/>
      <c r="F589"/>
    </row>
    <row r="590" spans="4:6" x14ac:dyDescent="0.5">
      <c r="D590"/>
      <c r="E590"/>
      <c r="F590"/>
    </row>
    <row r="591" spans="4:6" x14ac:dyDescent="0.5">
      <c r="D591"/>
      <c r="E591"/>
      <c r="F591"/>
    </row>
    <row r="592" spans="4:6" x14ac:dyDescent="0.5">
      <c r="D592"/>
      <c r="E592"/>
      <c r="F592"/>
    </row>
    <row r="593" spans="4:6" x14ac:dyDescent="0.5">
      <c r="D593"/>
      <c r="E593"/>
      <c r="F593"/>
    </row>
    <row r="594" spans="4:6" x14ac:dyDescent="0.5">
      <c r="D594"/>
      <c r="E594"/>
      <c r="F594"/>
    </row>
    <row r="595" spans="4:6" x14ac:dyDescent="0.5">
      <c r="D595"/>
      <c r="E595"/>
      <c r="F595"/>
    </row>
    <row r="596" spans="4:6" x14ac:dyDescent="0.5">
      <c r="D596"/>
      <c r="E596"/>
      <c r="F596"/>
    </row>
    <row r="597" spans="4:6" x14ac:dyDescent="0.5">
      <c r="D597"/>
      <c r="E597"/>
      <c r="F597"/>
    </row>
    <row r="598" spans="4:6" x14ac:dyDescent="0.5">
      <c r="D598"/>
      <c r="E598"/>
      <c r="F598"/>
    </row>
    <row r="599" spans="4:6" x14ac:dyDescent="0.5">
      <c r="D599"/>
      <c r="E599"/>
      <c r="F599"/>
    </row>
    <row r="600" spans="4:6" x14ac:dyDescent="0.5">
      <c r="D600"/>
      <c r="E600"/>
      <c r="F600"/>
    </row>
    <row r="601" spans="4:6" x14ac:dyDescent="0.5">
      <c r="D601"/>
      <c r="E601"/>
      <c r="F601"/>
    </row>
    <row r="602" spans="4:6" x14ac:dyDescent="0.5">
      <c r="D602"/>
      <c r="E602"/>
      <c r="F602"/>
    </row>
    <row r="603" spans="4:6" x14ac:dyDescent="0.5">
      <c r="D603"/>
      <c r="E603"/>
      <c r="F603"/>
    </row>
    <row r="604" spans="4:6" x14ac:dyDescent="0.5">
      <c r="D604"/>
      <c r="E604"/>
      <c r="F604"/>
    </row>
    <row r="605" spans="4:6" x14ac:dyDescent="0.5">
      <c r="D605"/>
      <c r="E605"/>
      <c r="F605"/>
    </row>
    <row r="606" spans="4:6" x14ac:dyDescent="0.5">
      <c r="D606"/>
      <c r="E606"/>
      <c r="F606"/>
    </row>
    <row r="607" spans="4:6" x14ac:dyDescent="0.5">
      <c r="D607"/>
      <c r="E607"/>
      <c r="F607"/>
    </row>
    <row r="608" spans="4:6" x14ac:dyDescent="0.5">
      <c r="D608"/>
      <c r="E608"/>
      <c r="F608"/>
    </row>
    <row r="609" spans="4:6" x14ac:dyDescent="0.5">
      <c r="D609"/>
      <c r="E609"/>
      <c r="F609"/>
    </row>
    <row r="610" spans="4:6" x14ac:dyDescent="0.5">
      <c r="D610"/>
      <c r="E610"/>
      <c r="F610"/>
    </row>
    <row r="611" spans="4:6" x14ac:dyDescent="0.5">
      <c r="D611"/>
      <c r="E611"/>
      <c r="F611"/>
    </row>
    <row r="612" spans="4:6" x14ac:dyDescent="0.5">
      <c r="D612"/>
      <c r="E612"/>
      <c r="F612"/>
    </row>
    <row r="613" spans="4:6" x14ac:dyDescent="0.5">
      <c r="D613"/>
      <c r="E613"/>
      <c r="F613"/>
    </row>
    <row r="614" spans="4:6" x14ac:dyDescent="0.5">
      <c r="D614"/>
      <c r="E614"/>
      <c r="F614"/>
    </row>
    <row r="615" spans="4:6" x14ac:dyDescent="0.5">
      <c r="D615"/>
      <c r="E615"/>
      <c r="F615"/>
    </row>
    <row r="616" spans="4:6" x14ac:dyDescent="0.5">
      <c r="D616"/>
      <c r="E616"/>
      <c r="F616"/>
    </row>
    <row r="617" spans="4:6" x14ac:dyDescent="0.5">
      <c r="D617"/>
      <c r="E617"/>
      <c r="F617"/>
    </row>
    <row r="618" spans="4:6" x14ac:dyDescent="0.5">
      <c r="D618"/>
      <c r="E618"/>
      <c r="F618"/>
    </row>
    <row r="619" spans="4:6" x14ac:dyDescent="0.5">
      <c r="D619"/>
      <c r="E619"/>
      <c r="F619"/>
    </row>
    <row r="620" spans="4:6" x14ac:dyDescent="0.5">
      <c r="D620"/>
      <c r="E620"/>
      <c r="F620"/>
    </row>
    <row r="621" spans="4:6" x14ac:dyDescent="0.5">
      <c r="D621"/>
      <c r="E621"/>
      <c r="F621"/>
    </row>
    <row r="622" spans="4:6" x14ac:dyDescent="0.5">
      <c r="D622"/>
      <c r="E622"/>
      <c r="F622"/>
    </row>
    <row r="623" spans="4:6" x14ac:dyDescent="0.5">
      <c r="D623"/>
      <c r="E623"/>
      <c r="F623"/>
    </row>
    <row r="624" spans="4:6" x14ac:dyDescent="0.5">
      <c r="D624"/>
      <c r="E624"/>
      <c r="F624"/>
    </row>
    <row r="625" spans="4:6" x14ac:dyDescent="0.5">
      <c r="D625"/>
      <c r="E625"/>
      <c r="F625"/>
    </row>
    <row r="626" spans="4:6" x14ac:dyDescent="0.5">
      <c r="D626"/>
      <c r="E626"/>
      <c r="F626"/>
    </row>
    <row r="627" spans="4:6" x14ac:dyDescent="0.5">
      <c r="D627"/>
      <c r="E627"/>
      <c r="F627"/>
    </row>
    <row r="628" spans="4:6" x14ac:dyDescent="0.5">
      <c r="D628"/>
      <c r="E628"/>
      <c r="F628"/>
    </row>
    <row r="629" spans="4:6" x14ac:dyDescent="0.5">
      <c r="D629"/>
      <c r="E629"/>
      <c r="F629"/>
    </row>
    <row r="630" spans="4:6" x14ac:dyDescent="0.5">
      <c r="D630"/>
      <c r="E630"/>
      <c r="F630"/>
    </row>
    <row r="631" spans="4:6" x14ac:dyDescent="0.5">
      <c r="D631"/>
      <c r="E631"/>
      <c r="F631"/>
    </row>
    <row r="632" spans="4:6" x14ac:dyDescent="0.5">
      <c r="D632"/>
      <c r="E632"/>
      <c r="F632"/>
    </row>
    <row r="633" spans="4:6" x14ac:dyDescent="0.5">
      <c r="D633"/>
      <c r="E633"/>
      <c r="F633"/>
    </row>
    <row r="634" spans="4:6" x14ac:dyDescent="0.5">
      <c r="D634"/>
      <c r="E634"/>
      <c r="F634"/>
    </row>
    <row r="635" spans="4:6" x14ac:dyDescent="0.5">
      <c r="D635"/>
      <c r="E635"/>
      <c r="F635"/>
    </row>
    <row r="636" spans="4:6" x14ac:dyDescent="0.5">
      <c r="D636"/>
      <c r="E636"/>
      <c r="F636"/>
    </row>
    <row r="637" spans="4:6" x14ac:dyDescent="0.5">
      <c r="D637"/>
      <c r="E637"/>
      <c r="F637"/>
    </row>
    <row r="638" spans="4:6" x14ac:dyDescent="0.5">
      <c r="D638"/>
      <c r="E638"/>
      <c r="F638"/>
    </row>
    <row r="639" spans="4:6" x14ac:dyDescent="0.5">
      <c r="D639"/>
      <c r="E639"/>
      <c r="F639"/>
    </row>
    <row r="640" spans="4:6" x14ac:dyDescent="0.5">
      <c r="D640"/>
      <c r="E640"/>
      <c r="F640"/>
    </row>
    <row r="641" spans="4:6" x14ac:dyDescent="0.5">
      <c r="D641"/>
      <c r="E641"/>
      <c r="F641"/>
    </row>
    <row r="642" spans="4:6" x14ac:dyDescent="0.5">
      <c r="D642"/>
      <c r="E642"/>
      <c r="F642"/>
    </row>
    <row r="643" spans="4:6" x14ac:dyDescent="0.5">
      <c r="D643"/>
      <c r="E643"/>
      <c r="F643"/>
    </row>
    <row r="644" spans="4:6" x14ac:dyDescent="0.5">
      <c r="D644"/>
      <c r="E644"/>
      <c r="F644"/>
    </row>
    <row r="645" spans="4:6" x14ac:dyDescent="0.5">
      <c r="D645"/>
      <c r="E645"/>
      <c r="F645"/>
    </row>
    <row r="646" spans="4:6" x14ac:dyDescent="0.5">
      <c r="D646"/>
      <c r="E646"/>
      <c r="F646"/>
    </row>
    <row r="647" spans="4:6" x14ac:dyDescent="0.5">
      <c r="D647"/>
      <c r="E647"/>
      <c r="F647"/>
    </row>
    <row r="648" spans="4:6" x14ac:dyDescent="0.5">
      <c r="D648"/>
      <c r="E648"/>
      <c r="F648"/>
    </row>
    <row r="649" spans="4:6" x14ac:dyDescent="0.5">
      <c r="D649"/>
      <c r="E649"/>
      <c r="F649"/>
    </row>
    <row r="650" spans="4:6" x14ac:dyDescent="0.5">
      <c r="D650"/>
      <c r="E650"/>
      <c r="F650"/>
    </row>
    <row r="651" spans="4:6" x14ac:dyDescent="0.5">
      <c r="D651"/>
      <c r="E651"/>
      <c r="F651"/>
    </row>
    <row r="652" spans="4:6" x14ac:dyDescent="0.5">
      <c r="D652"/>
      <c r="E652"/>
      <c r="F652"/>
    </row>
    <row r="653" spans="4:6" x14ac:dyDescent="0.5">
      <c r="D653"/>
      <c r="E653"/>
      <c r="F653"/>
    </row>
    <row r="654" spans="4:6" x14ac:dyDescent="0.5">
      <c r="D654"/>
      <c r="E654"/>
      <c r="F654"/>
    </row>
    <row r="655" spans="4:6" x14ac:dyDescent="0.5">
      <c r="D655"/>
      <c r="E655"/>
      <c r="F655"/>
    </row>
    <row r="656" spans="4:6" x14ac:dyDescent="0.5">
      <c r="D656"/>
      <c r="E656"/>
      <c r="F656"/>
    </row>
    <row r="657" spans="4:6" x14ac:dyDescent="0.5">
      <c r="D657"/>
      <c r="E657"/>
      <c r="F657"/>
    </row>
    <row r="658" spans="4:6" x14ac:dyDescent="0.5">
      <c r="D658"/>
      <c r="E658"/>
      <c r="F658"/>
    </row>
    <row r="659" spans="4:6" x14ac:dyDescent="0.5">
      <c r="D659"/>
      <c r="E659"/>
      <c r="F659"/>
    </row>
    <row r="660" spans="4:6" x14ac:dyDescent="0.5">
      <c r="D660"/>
      <c r="E660"/>
      <c r="F660"/>
    </row>
    <row r="661" spans="4:6" x14ac:dyDescent="0.5">
      <c r="D661"/>
      <c r="E661"/>
      <c r="F661"/>
    </row>
    <row r="662" spans="4:6" x14ac:dyDescent="0.5">
      <c r="D662"/>
      <c r="E662"/>
      <c r="F662"/>
    </row>
    <row r="663" spans="4:6" x14ac:dyDescent="0.5">
      <c r="D663"/>
      <c r="E663"/>
      <c r="F663"/>
    </row>
    <row r="664" spans="4:6" x14ac:dyDescent="0.5">
      <c r="D664"/>
      <c r="E664"/>
      <c r="F664"/>
    </row>
    <row r="665" spans="4:6" x14ac:dyDescent="0.5">
      <c r="D665"/>
      <c r="E665"/>
      <c r="F665"/>
    </row>
    <row r="666" spans="4:6" x14ac:dyDescent="0.5">
      <c r="D666"/>
      <c r="E666"/>
      <c r="F666"/>
    </row>
    <row r="667" spans="4:6" x14ac:dyDescent="0.5">
      <c r="D667"/>
      <c r="E667"/>
      <c r="F667"/>
    </row>
    <row r="668" spans="4:6" x14ac:dyDescent="0.5">
      <c r="D668"/>
      <c r="E668"/>
      <c r="F668"/>
    </row>
    <row r="669" spans="4:6" x14ac:dyDescent="0.5">
      <c r="D669"/>
      <c r="E669"/>
      <c r="F669"/>
    </row>
    <row r="670" spans="4:6" x14ac:dyDescent="0.5">
      <c r="D670"/>
      <c r="E670"/>
      <c r="F670"/>
    </row>
    <row r="671" spans="4:6" x14ac:dyDescent="0.5">
      <c r="D671"/>
      <c r="E671"/>
      <c r="F671"/>
    </row>
    <row r="672" spans="4:6" x14ac:dyDescent="0.5">
      <c r="D672"/>
      <c r="E672"/>
      <c r="F672"/>
    </row>
    <row r="673" spans="4:6" x14ac:dyDescent="0.5">
      <c r="D673"/>
      <c r="E673"/>
      <c r="F673"/>
    </row>
    <row r="674" spans="4:6" x14ac:dyDescent="0.5">
      <c r="D674"/>
      <c r="E674"/>
      <c r="F674"/>
    </row>
    <row r="675" spans="4:6" x14ac:dyDescent="0.5">
      <c r="D675"/>
      <c r="E675"/>
      <c r="F675"/>
    </row>
    <row r="676" spans="4:6" x14ac:dyDescent="0.5">
      <c r="D676"/>
      <c r="E676"/>
      <c r="F676"/>
    </row>
    <row r="677" spans="4:6" x14ac:dyDescent="0.5">
      <c r="D677"/>
      <c r="E677"/>
      <c r="F677"/>
    </row>
    <row r="678" spans="4:6" x14ac:dyDescent="0.5">
      <c r="D678"/>
      <c r="E678"/>
      <c r="F678"/>
    </row>
    <row r="679" spans="4:6" x14ac:dyDescent="0.5">
      <c r="D679"/>
      <c r="E679"/>
      <c r="F679"/>
    </row>
    <row r="680" spans="4:6" x14ac:dyDescent="0.5">
      <c r="D680"/>
      <c r="E680"/>
      <c r="F680"/>
    </row>
    <row r="681" spans="4:6" x14ac:dyDescent="0.5">
      <c r="D681"/>
      <c r="E681"/>
      <c r="F681"/>
    </row>
    <row r="682" spans="4:6" x14ac:dyDescent="0.5">
      <c r="D682"/>
      <c r="E682"/>
      <c r="F682"/>
    </row>
    <row r="683" spans="4:6" x14ac:dyDescent="0.5">
      <c r="D683"/>
      <c r="E683"/>
      <c r="F683"/>
    </row>
    <row r="684" spans="4:6" x14ac:dyDescent="0.5">
      <c r="D684"/>
      <c r="E684"/>
      <c r="F684"/>
    </row>
    <row r="685" spans="4:6" x14ac:dyDescent="0.5">
      <c r="D685"/>
      <c r="E685"/>
      <c r="F685"/>
    </row>
    <row r="686" spans="4:6" x14ac:dyDescent="0.5">
      <c r="D686"/>
      <c r="E686"/>
      <c r="F686"/>
    </row>
    <row r="687" spans="4:6" x14ac:dyDescent="0.5">
      <c r="D687"/>
      <c r="E687"/>
      <c r="F687"/>
    </row>
    <row r="688" spans="4:6" x14ac:dyDescent="0.5">
      <c r="D688"/>
      <c r="E688"/>
      <c r="F688"/>
    </row>
    <row r="689" spans="4:6" x14ac:dyDescent="0.5">
      <c r="D689"/>
      <c r="E689"/>
      <c r="F689"/>
    </row>
    <row r="690" spans="4:6" x14ac:dyDescent="0.5">
      <c r="D690"/>
      <c r="E690"/>
      <c r="F690"/>
    </row>
    <row r="691" spans="4:6" x14ac:dyDescent="0.5">
      <c r="D691"/>
      <c r="E691"/>
      <c r="F691"/>
    </row>
    <row r="692" spans="4:6" x14ac:dyDescent="0.5">
      <c r="D692"/>
      <c r="E692"/>
      <c r="F692"/>
    </row>
    <row r="693" spans="4:6" x14ac:dyDescent="0.5">
      <c r="D693"/>
      <c r="E693"/>
      <c r="F693"/>
    </row>
    <row r="694" spans="4:6" x14ac:dyDescent="0.5">
      <c r="D694"/>
      <c r="E694"/>
      <c r="F694"/>
    </row>
    <row r="695" spans="4:6" x14ac:dyDescent="0.5">
      <c r="D695"/>
      <c r="E695"/>
      <c r="F695"/>
    </row>
    <row r="696" spans="4:6" x14ac:dyDescent="0.5">
      <c r="D696"/>
      <c r="E696"/>
      <c r="F696"/>
    </row>
    <row r="697" spans="4:6" x14ac:dyDescent="0.5">
      <c r="D697"/>
      <c r="E697"/>
      <c r="F697"/>
    </row>
    <row r="698" spans="4:6" x14ac:dyDescent="0.5">
      <c r="D698"/>
      <c r="E698"/>
      <c r="F698"/>
    </row>
    <row r="699" spans="4:6" x14ac:dyDescent="0.5">
      <c r="D699"/>
      <c r="E699"/>
      <c r="F699"/>
    </row>
    <row r="700" spans="4:6" x14ac:dyDescent="0.5">
      <c r="D700"/>
      <c r="E700"/>
      <c r="F700"/>
    </row>
    <row r="701" spans="4:6" x14ac:dyDescent="0.5">
      <c r="D701"/>
      <c r="E701"/>
      <c r="F701"/>
    </row>
    <row r="702" spans="4:6" x14ac:dyDescent="0.5">
      <c r="D702"/>
      <c r="E702"/>
      <c r="F702"/>
    </row>
    <row r="703" spans="4:6" x14ac:dyDescent="0.5">
      <c r="D703"/>
      <c r="E703"/>
      <c r="F703"/>
    </row>
    <row r="704" spans="4:6" x14ac:dyDescent="0.5">
      <c r="D704"/>
      <c r="E704"/>
      <c r="F704"/>
    </row>
    <row r="705" spans="4:6" x14ac:dyDescent="0.5">
      <c r="D705"/>
      <c r="E705"/>
      <c r="F705"/>
    </row>
    <row r="706" spans="4:6" x14ac:dyDescent="0.5">
      <c r="D706"/>
      <c r="E706"/>
      <c r="F706"/>
    </row>
    <row r="707" spans="4:6" x14ac:dyDescent="0.5">
      <c r="D707"/>
      <c r="E707"/>
      <c r="F707"/>
    </row>
    <row r="708" spans="4:6" x14ac:dyDescent="0.5">
      <c r="D708"/>
      <c r="E708"/>
      <c r="F708"/>
    </row>
    <row r="709" spans="4:6" x14ac:dyDescent="0.5">
      <c r="D709"/>
      <c r="E709"/>
      <c r="F709"/>
    </row>
    <row r="710" spans="4:6" x14ac:dyDescent="0.5">
      <c r="D710"/>
      <c r="E710"/>
      <c r="F710"/>
    </row>
    <row r="711" spans="4:6" x14ac:dyDescent="0.5">
      <c r="D711"/>
      <c r="E711"/>
      <c r="F711"/>
    </row>
    <row r="712" spans="4:6" x14ac:dyDescent="0.5">
      <c r="D712"/>
      <c r="E712"/>
      <c r="F712"/>
    </row>
    <row r="713" spans="4:6" x14ac:dyDescent="0.5">
      <c r="D713"/>
      <c r="E713"/>
      <c r="F713"/>
    </row>
    <row r="714" spans="4:6" x14ac:dyDescent="0.5">
      <c r="D714"/>
      <c r="E714"/>
      <c r="F714"/>
    </row>
    <row r="715" spans="4:6" x14ac:dyDescent="0.5">
      <c r="D715"/>
      <c r="E715"/>
      <c r="F715"/>
    </row>
    <row r="716" spans="4:6" x14ac:dyDescent="0.5">
      <c r="D716"/>
      <c r="E716"/>
      <c r="F716"/>
    </row>
    <row r="717" spans="4:6" x14ac:dyDescent="0.5">
      <c r="D717"/>
      <c r="E717"/>
      <c r="F717"/>
    </row>
    <row r="718" spans="4:6" x14ac:dyDescent="0.5">
      <c r="D718"/>
      <c r="E718"/>
      <c r="F718"/>
    </row>
    <row r="719" spans="4:6" x14ac:dyDescent="0.5">
      <c r="D719"/>
      <c r="E719"/>
      <c r="F719"/>
    </row>
    <row r="720" spans="4:6" x14ac:dyDescent="0.5">
      <c r="D720"/>
      <c r="E720"/>
      <c r="F720"/>
    </row>
    <row r="721" spans="4:6" x14ac:dyDescent="0.5">
      <c r="D721"/>
      <c r="E721"/>
      <c r="F721"/>
    </row>
    <row r="722" spans="4:6" x14ac:dyDescent="0.5">
      <c r="D722"/>
      <c r="E722"/>
      <c r="F722"/>
    </row>
    <row r="723" spans="4:6" x14ac:dyDescent="0.5">
      <c r="D723"/>
      <c r="E723"/>
      <c r="F723"/>
    </row>
    <row r="724" spans="4:6" x14ac:dyDescent="0.5">
      <c r="D724"/>
      <c r="E724"/>
      <c r="F724"/>
    </row>
    <row r="725" spans="4:6" x14ac:dyDescent="0.5">
      <c r="D725"/>
      <c r="E725"/>
      <c r="F725"/>
    </row>
    <row r="726" spans="4:6" x14ac:dyDescent="0.5">
      <c r="D726"/>
      <c r="E726"/>
      <c r="F726"/>
    </row>
    <row r="727" spans="4:6" x14ac:dyDescent="0.5">
      <c r="D727"/>
      <c r="E727"/>
      <c r="F727"/>
    </row>
    <row r="728" spans="4:6" x14ac:dyDescent="0.5">
      <c r="D728"/>
      <c r="E728"/>
      <c r="F728"/>
    </row>
    <row r="729" spans="4:6" x14ac:dyDescent="0.5">
      <c r="D729"/>
      <c r="E729"/>
      <c r="F729"/>
    </row>
    <row r="730" spans="4:6" x14ac:dyDescent="0.5">
      <c r="D730"/>
      <c r="E730"/>
      <c r="F730"/>
    </row>
    <row r="731" spans="4:6" x14ac:dyDescent="0.5">
      <c r="D731"/>
      <c r="E731"/>
      <c r="F731"/>
    </row>
    <row r="732" spans="4:6" x14ac:dyDescent="0.5">
      <c r="D732"/>
      <c r="E732"/>
      <c r="F732"/>
    </row>
    <row r="733" spans="4:6" x14ac:dyDescent="0.5">
      <c r="D733"/>
      <c r="E733"/>
      <c r="F733"/>
    </row>
    <row r="734" spans="4:6" x14ac:dyDescent="0.5">
      <c r="D734"/>
      <c r="E734"/>
      <c r="F734"/>
    </row>
    <row r="735" spans="4:6" x14ac:dyDescent="0.5">
      <c r="D735"/>
      <c r="E735"/>
      <c r="F735"/>
    </row>
    <row r="736" spans="4:6" x14ac:dyDescent="0.5">
      <c r="D736"/>
      <c r="E736"/>
      <c r="F736"/>
    </row>
    <row r="737" spans="4:6" x14ac:dyDescent="0.5">
      <c r="D737"/>
      <c r="E737"/>
      <c r="F737"/>
    </row>
    <row r="738" spans="4:6" x14ac:dyDescent="0.5">
      <c r="D738"/>
      <c r="E738"/>
      <c r="F738"/>
    </row>
    <row r="739" spans="4:6" x14ac:dyDescent="0.5">
      <c r="D739"/>
      <c r="E739"/>
      <c r="F739"/>
    </row>
    <row r="740" spans="4:6" x14ac:dyDescent="0.5">
      <c r="D740"/>
      <c r="E740"/>
      <c r="F740"/>
    </row>
    <row r="741" spans="4:6" x14ac:dyDescent="0.5">
      <c r="D741"/>
      <c r="E741"/>
      <c r="F741"/>
    </row>
    <row r="742" spans="4:6" x14ac:dyDescent="0.5">
      <c r="D742"/>
      <c r="E742"/>
      <c r="F742"/>
    </row>
    <row r="743" spans="4:6" x14ac:dyDescent="0.5">
      <c r="D743"/>
      <c r="E743"/>
      <c r="F743"/>
    </row>
    <row r="744" spans="4:6" x14ac:dyDescent="0.5">
      <c r="D744"/>
      <c r="E744"/>
      <c r="F744"/>
    </row>
    <row r="745" spans="4:6" x14ac:dyDescent="0.5">
      <c r="D745"/>
      <c r="E745"/>
      <c r="F745"/>
    </row>
    <row r="746" spans="4:6" x14ac:dyDescent="0.5">
      <c r="D746"/>
      <c r="E746"/>
      <c r="F746"/>
    </row>
    <row r="747" spans="4:6" x14ac:dyDescent="0.5">
      <c r="D747"/>
      <c r="E747"/>
      <c r="F747"/>
    </row>
    <row r="748" spans="4:6" x14ac:dyDescent="0.5">
      <c r="D748"/>
      <c r="E748"/>
      <c r="F748"/>
    </row>
    <row r="749" spans="4:6" x14ac:dyDescent="0.5">
      <c r="D749"/>
      <c r="E749"/>
      <c r="F749"/>
    </row>
    <row r="750" spans="4:6" x14ac:dyDescent="0.5">
      <c r="D750"/>
      <c r="E750"/>
      <c r="F750"/>
    </row>
    <row r="751" spans="4:6" x14ac:dyDescent="0.5">
      <c r="D751"/>
      <c r="E751"/>
      <c r="F751"/>
    </row>
    <row r="752" spans="4:6" x14ac:dyDescent="0.5">
      <c r="D752"/>
      <c r="E752"/>
      <c r="F752"/>
    </row>
    <row r="753" spans="4:6" x14ac:dyDescent="0.5">
      <c r="D753"/>
      <c r="E753"/>
      <c r="F753"/>
    </row>
    <row r="754" spans="4:6" x14ac:dyDescent="0.5">
      <c r="D754"/>
      <c r="E754"/>
      <c r="F754"/>
    </row>
    <row r="755" spans="4:6" x14ac:dyDescent="0.5">
      <c r="D755"/>
      <c r="E755"/>
      <c r="F755"/>
    </row>
    <row r="756" spans="4:6" x14ac:dyDescent="0.5">
      <c r="D756"/>
      <c r="E756"/>
      <c r="F756"/>
    </row>
    <row r="757" spans="4:6" x14ac:dyDescent="0.5">
      <c r="D757"/>
      <c r="E757"/>
      <c r="F757"/>
    </row>
    <row r="758" spans="4:6" x14ac:dyDescent="0.5">
      <c r="D758"/>
      <c r="E758"/>
      <c r="F758"/>
    </row>
    <row r="759" spans="4:6" x14ac:dyDescent="0.5">
      <c r="D759"/>
      <c r="E759"/>
      <c r="F759"/>
    </row>
    <row r="760" spans="4:6" x14ac:dyDescent="0.5">
      <c r="D760"/>
      <c r="E760"/>
      <c r="F760"/>
    </row>
    <row r="761" spans="4:6" x14ac:dyDescent="0.5">
      <c r="D761"/>
      <c r="E761"/>
      <c r="F761"/>
    </row>
    <row r="762" spans="4:6" x14ac:dyDescent="0.5">
      <c r="D762"/>
      <c r="E762"/>
      <c r="F762"/>
    </row>
    <row r="763" spans="4:6" x14ac:dyDescent="0.5">
      <c r="D763"/>
      <c r="E763"/>
      <c r="F763"/>
    </row>
    <row r="764" spans="4:6" x14ac:dyDescent="0.5">
      <c r="D764"/>
      <c r="E764"/>
      <c r="F764"/>
    </row>
    <row r="765" spans="4:6" x14ac:dyDescent="0.5">
      <c r="D765"/>
      <c r="E765"/>
      <c r="F765"/>
    </row>
    <row r="766" spans="4:6" x14ac:dyDescent="0.5">
      <c r="D766"/>
      <c r="E766"/>
      <c r="F766"/>
    </row>
    <row r="767" spans="4:6" x14ac:dyDescent="0.5">
      <c r="D767"/>
      <c r="E767"/>
      <c r="F767"/>
    </row>
    <row r="768" spans="4:6" x14ac:dyDescent="0.5">
      <c r="D768"/>
      <c r="E768"/>
      <c r="F768"/>
    </row>
    <row r="769" spans="4:6" x14ac:dyDescent="0.5">
      <c r="D769"/>
      <c r="E769"/>
      <c r="F769"/>
    </row>
    <row r="770" spans="4:6" x14ac:dyDescent="0.5">
      <c r="D770"/>
      <c r="E770"/>
      <c r="F770"/>
    </row>
    <row r="771" spans="4:6" x14ac:dyDescent="0.5">
      <c r="D771"/>
      <c r="E771"/>
      <c r="F771"/>
    </row>
    <row r="772" spans="4:6" x14ac:dyDescent="0.5">
      <c r="D772"/>
      <c r="E772"/>
      <c r="F772"/>
    </row>
    <row r="773" spans="4:6" x14ac:dyDescent="0.5">
      <c r="D773"/>
      <c r="E773"/>
      <c r="F773"/>
    </row>
    <row r="774" spans="4:6" x14ac:dyDescent="0.5">
      <c r="D774"/>
      <c r="E774"/>
      <c r="F774"/>
    </row>
    <row r="775" spans="4:6" x14ac:dyDescent="0.5">
      <c r="D775"/>
      <c r="E775"/>
      <c r="F775"/>
    </row>
    <row r="776" spans="4:6" x14ac:dyDescent="0.5">
      <c r="D776"/>
      <c r="E776"/>
      <c r="F776"/>
    </row>
    <row r="777" spans="4:6" x14ac:dyDescent="0.5">
      <c r="D777"/>
      <c r="E777"/>
      <c r="F777"/>
    </row>
    <row r="778" spans="4:6" x14ac:dyDescent="0.5">
      <c r="D778"/>
      <c r="E778"/>
      <c r="F778"/>
    </row>
    <row r="779" spans="4:6" x14ac:dyDescent="0.5">
      <c r="D779"/>
      <c r="E779"/>
      <c r="F779"/>
    </row>
    <row r="780" spans="4:6" x14ac:dyDescent="0.5">
      <c r="D780"/>
      <c r="E780"/>
      <c r="F780"/>
    </row>
    <row r="781" spans="4:6" x14ac:dyDescent="0.5">
      <c r="D781"/>
      <c r="E781"/>
      <c r="F781"/>
    </row>
    <row r="782" spans="4:6" x14ac:dyDescent="0.5">
      <c r="D782"/>
      <c r="E782"/>
      <c r="F782"/>
    </row>
    <row r="783" spans="4:6" x14ac:dyDescent="0.5">
      <c r="D783"/>
      <c r="E783"/>
      <c r="F783"/>
    </row>
    <row r="784" spans="4:6" x14ac:dyDescent="0.5">
      <c r="D784"/>
      <c r="E784"/>
      <c r="F784"/>
    </row>
    <row r="785" spans="4:6" x14ac:dyDescent="0.5">
      <c r="D785"/>
      <c r="E785"/>
      <c r="F785"/>
    </row>
    <row r="786" spans="4:6" x14ac:dyDescent="0.5">
      <c r="D786"/>
      <c r="E786"/>
      <c r="F786"/>
    </row>
    <row r="787" spans="4:6" x14ac:dyDescent="0.5">
      <c r="D787"/>
      <c r="E787"/>
      <c r="F787"/>
    </row>
    <row r="788" spans="4:6" x14ac:dyDescent="0.5">
      <c r="D788"/>
      <c r="E788"/>
      <c r="F788"/>
    </row>
    <row r="789" spans="4:6" x14ac:dyDescent="0.5">
      <c r="D789"/>
      <c r="E789"/>
      <c r="F789"/>
    </row>
    <row r="790" spans="4:6" x14ac:dyDescent="0.5">
      <c r="D790"/>
      <c r="E790"/>
      <c r="F790"/>
    </row>
    <row r="791" spans="4:6" x14ac:dyDescent="0.5">
      <c r="D791"/>
      <c r="E791"/>
      <c r="F791"/>
    </row>
    <row r="792" spans="4:6" x14ac:dyDescent="0.5">
      <c r="D792"/>
      <c r="E792"/>
      <c r="F792"/>
    </row>
    <row r="793" spans="4:6" x14ac:dyDescent="0.5">
      <c r="D793"/>
      <c r="E793"/>
      <c r="F793"/>
    </row>
    <row r="794" spans="4:6" x14ac:dyDescent="0.5">
      <c r="D794"/>
      <c r="E794"/>
      <c r="F794"/>
    </row>
    <row r="795" spans="4:6" x14ac:dyDescent="0.5">
      <c r="D795"/>
      <c r="E795"/>
      <c r="F795"/>
    </row>
    <row r="796" spans="4:6" x14ac:dyDescent="0.5">
      <c r="D796"/>
      <c r="E796"/>
      <c r="F796"/>
    </row>
    <row r="797" spans="4:6" x14ac:dyDescent="0.5">
      <c r="D797"/>
      <c r="E797"/>
      <c r="F797"/>
    </row>
    <row r="798" spans="4:6" x14ac:dyDescent="0.5">
      <c r="D798"/>
      <c r="E798"/>
      <c r="F798"/>
    </row>
    <row r="799" spans="4:6" x14ac:dyDescent="0.5">
      <c r="D799"/>
      <c r="E799"/>
      <c r="F799"/>
    </row>
    <row r="800" spans="4:6" x14ac:dyDescent="0.5">
      <c r="D800"/>
      <c r="E800"/>
      <c r="F800"/>
    </row>
    <row r="801" spans="4:13" x14ac:dyDescent="0.5">
      <c r="D801"/>
      <c r="E801"/>
      <c r="F801"/>
    </row>
    <row r="802" spans="4:13" x14ac:dyDescent="0.5">
      <c r="D802"/>
      <c r="E802"/>
      <c r="F802"/>
    </row>
    <row r="803" spans="4:13" x14ac:dyDescent="0.5">
      <c r="D803"/>
      <c r="E803"/>
      <c r="F803"/>
    </row>
    <row r="804" spans="4:13" x14ac:dyDescent="0.5">
      <c r="D804"/>
      <c r="E804"/>
      <c r="F804"/>
    </row>
    <row r="805" spans="4:13" x14ac:dyDescent="0.5">
      <c r="D805"/>
      <c r="E805"/>
      <c r="F805"/>
    </row>
    <row r="806" spans="4:13" x14ac:dyDescent="0.5">
      <c r="D806"/>
      <c r="E806"/>
      <c r="F806"/>
    </row>
    <row r="807" spans="4:13" x14ac:dyDescent="0.5">
      <c r="D807"/>
      <c r="E807"/>
      <c r="F807"/>
    </row>
    <row r="808" spans="4:13" x14ac:dyDescent="0.5">
      <c r="D808"/>
      <c r="E808"/>
      <c r="F808"/>
    </row>
    <row r="809" spans="4:13" x14ac:dyDescent="0.5">
      <c r="D809"/>
      <c r="E809"/>
      <c r="F809"/>
    </row>
    <row r="810" spans="4:13" x14ac:dyDescent="0.5">
      <c r="D810"/>
      <c r="E810"/>
      <c r="F810"/>
    </row>
    <row r="811" spans="4:13" x14ac:dyDescent="0.5">
      <c r="D811"/>
      <c r="E811"/>
      <c r="F811"/>
    </row>
    <row r="812" spans="4:13" x14ac:dyDescent="0.5">
      <c r="D812"/>
      <c r="E812"/>
      <c r="F812"/>
    </row>
    <row r="813" spans="4:13" x14ac:dyDescent="0.5">
      <c r="D813"/>
      <c r="E813"/>
      <c r="F813"/>
    </row>
    <row r="814" spans="4:13" x14ac:dyDescent="0.5">
      <c r="D814"/>
      <c r="E814"/>
      <c r="F814"/>
    </row>
    <row r="815" spans="4:13" x14ac:dyDescent="0.5">
      <c r="D815"/>
      <c r="E815"/>
      <c r="F815"/>
      <c r="J815"/>
      <c r="M815"/>
    </row>
    <row r="816" spans="4:13" x14ac:dyDescent="0.5">
      <c r="D816"/>
      <c r="E816"/>
      <c r="F816"/>
      <c r="J816"/>
      <c r="M816"/>
    </row>
    <row r="817" spans="4:13" x14ac:dyDescent="0.5">
      <c r="D817"/>
      <c r="E817"/>
      <c r="F817"/>
      <c r="J817"/>
      <c r="M817"/>
    </row>
    <row r="818" spans="4:13" x14ac:dyDescent="0.5">
      <c r="D818"/>
      <c r="E818"/>
      <c r="F818"/>
      <c r="J818"/>
      <c r="M818"/>
    </row>
    <row r="819" spans="4:13" x14ac:dyDescent="0.5">
      <c r="D819"/>
      <c r="E819"/>
      <c r="F819"/>
      <c r="J819"/>
      <c r="M819"/>
    </row>
    <row r="820" spans="4:13" x14ac:dyDescent="0.5">
      <c r="D820"/>
      <c r="E820"/>
      <c r="F820"/>
      <c r="J820"/>
      <c r="M820"/>
    </row>
    <row r="821" spans="4:13" x14ac:dyDescent="0.5">
      <c r="D821"/>
      <c r="E821"/>
      <c r="F821"/>
      <c r="J821"/>
      <c r="M821"/>
    </row>
    <row r="822" spans="4:13" x14ac:dyDescent="0.5">
      <c r="D822"/>
      <c r="E822"/>
      <c r="F822"/>
      <c r="J822"/>
      <c r="M822"/>
    </row>
    <row r="823" spans="4:13" x14ac:dyDescent="0.5">
      <c r="D823"/>
      <c r="E823"/>
      <c r="F823"/>
      <c r="J823"/>
      <c r="M823"/>
    </row>
    <row r="824" spans="4:13" x14ac:dyDescent="0.5">
      <c r="D824"/>
      <c r="E824"/>
      <c r="F824"/>
      <c r="J824"/>
      <c r="M824"/>
    </row>
    <row r="825" spans="4:13" x14ac:dyDescent="0.5">
      <c r="D825"/>
      <c r="E825"/>
      <c r="F825"/>
      <c r="J825"/>
      <c r="M825"/>
    </row>
    <row r="826" spans="4:13" x14ac:dyDescent="0.5">
      <c r="D826"/>
      <c r="E826"/>
      <c r="F826"/>
      <c r="J826"/>
      <c r="M826"/>
    </row>
    <row r="827" spans="4:13" x14ac:dyDescent="0.5">
      <c r="D827"/>
      <c r="E827"/>
      <c r="F827"/>
      <c r="J827"/>
      <c r="M827"/>
    </row>
    <row r="828" spans="4:13" x14ac:dyDescent="0.5">
      <c r="D828"/>
      <c r="E828"/>
      <c r="F828"/>
      <c r="J828"/>
      <c r="M828"/>
    </row>
    <row r="829" spans="4:13" x14ac:dyDescent="0.5">
      <c r="D829"/>
      <c r="E829"/>
      <c r="F829"/>
      <c r="J829"/>
      <c r="M829"/>
    </row>
    <row r="830" spans="4:13" x14ac:dyDescent="0.5">
      <c r="D830"/>
      <c r="E830"/>
      <c r="F830"/>
      <c r="J830"/>
      <c r="M830"/>
    </row>
    <row r="831" spans="4:13" x14ac:dyDescent="0.5">
      <c r="D831"/>
      <c r="E831"/>
      <c r="F831"/>
      <c r="J831"/>
      <c r="M831"/>
    </row>
    <row r="832" spans="4:13" x14ac:dyDescent="0.5">
      <c r="D832"/>
      <c r="E832"/>
      <c r="F832"/>
      <c r="J832"/>
      <c r="M832"/>
    </row>
    <row r="833" spans="4:13" x14ac:dyDescent="0.5">
      <c r="D833"/>
      <c r="E833"/>
      <c r="F833"/>
      <c r="J833"/>
      <c r="M833"/>
    </row>
    <row r="834" spans="4:13" x14ac:dyDescent="0.5">
      <c r="D834"/>
      <c r="E834"/>
      <c r="F834"/>
      <c r="J834"/>
      <c r="M834"/>
    </row>
    <row r="835" spans="4:13" x14ac:dyDescent="0.5">
      <c r="D835"/>
      <c r="E835"/>
      <c r="F835"/>
      <c r="J835"/>
      <c r="M835"/>
    </row>
    <row r="836" spans="4:13" x14ac:dyDescent="0.5">
      <c r="D836"/>
      <c r="E836"/>
      <c r="F836"/>
      <c r="J836"/>
      <c r="M836"/>
    </row>
    <row r="837" spans="4:13" x14ac:dyDescent="0.5">
      <c r="D837"/>
      <c r="E837"/>
      <c r="F837"/>
      <c r="J837"/>
      <c r="M837"/>
    </row>
    <row r="838" spans="4:13" x14ac:dyDescent="0.5">
      <c r="D838"/>
      <c r="E838"/>
      <c r="F838"/>
      <c r="J838"/>
      <c r="M838"/>
    </row>
    <row r="839" spans="4:13" x14ac:dyDescent="0.5">
      <c r="D839"/>
      <c r="E839"/>
      <c r="F839"/>
      <c r="J839"/>
      <c r="M839"/>
    </row>
    <row r="840" spans="4:13" x14ac:dyDescent="0.5">
      <c r="D840"/>
      <c r="E840"/>
      <c r="F840"/>
      <c r="J840"/>
      <c r="M840"/>
    </row>
    <row r="841" spans="4:13" x14ac:dyDescent="0.5">
      <c r="D841"/>
      <c r="E841"/>
      <c r="F841"/>
      <c r="J841"/>
      <c r="M841"/>
    </row>
    <row r="842" spans="4:13" x14ac:dyDescent="0.5">
      <c r="D842"/>
      <c r="E842"/>
      <c r="F842"/>
      <c r="J842"/>
      <c r="M842"/>
    </row>
    <row r="843" spans="4:13" x14ac:dyDescent="0.5">
      <c r="D843"/>
      <c r="E843"/>
      <c r="F843"/>
      <c r="J843"/>
      <c r="M843"/>
    </row>
    <row r="844" spans="4:13" x14ac:dyDescent="0.5">
      <c r="D844"/>
      <c r="E844"/>
      <c r="F844"/>
      <c r="J844"/>
      <c r="M844"/>
    </row>
    <row r="845" spans="4:13" x14ac:dyDescent="0.5">
      <c r="D845"/>
      <c r="E845"/>
      <c r="F845"/>
      <c r="J845"/>
      <c r="M845"/>
    </row>
    <row r="846" spans="4:13" x14ac:dyDescent="0.5">
      <c r="D846"/>
      <c r="E846"/>
      <c r="F846"/>
      <c r="J846"/>
      <c r="M846"/>
    </row>
    <row r="847" spans="4:13" x14ac:dyDescent="0.5">
      <c r="D847"/>
      <c r="E847"/>
      <c r="F847"/>
      <c r="J847"/>
      <c r="M847"/>
    </row>
    <row r="848" spans="4:13" x14ac:dyDescent="0.5">
      <c r="D848"/>
      <c r="E848"/>
      <c r="F848"/>
      <c r="J848"/>
      <c r="M848"/>
    </row>
    <row r="849" spans="4:13" x14ac:dyDescent="0.5">
      <c r="D849"/>
      <c r="E849"/>
      <c r="F849"/>
      <c r="J849"/>
      <c r="M849"/>
    </row>
    <row r="850" spans="4:13" x14ac:dyDescent="0.5">
      <c r="D850"/>
      <c r="E850"/>
      <c r="F850"/>
      <c r="J850"/>
      <c r="M850"/>
    </row>
    <row r="851" spans="4:13" x14ac:dyDescent="0.5">
      <c r="D851"/>
      <c r="E851"/>
      <c r="F851"/>
      <c r="J851"/>
      <c r="M851"/>
    </row>
    <row r="852" spans="4:13" x14ac:dyDescent="0.5">
      <c r="D852"/>
      <c r="E852"/>
      <c r="F852"/>
      <c r="J852"/>
      <c r="M852"/>
    </row>
    <row r="853" spans="4:13" x14ac:dyDescent="0.5">
      <c r="D853"/>
      <c r="E853"/>
      <c r="F853"/>
      <c r="J853"/>
      <c r="M853"/>
    </row>
    <row r="854" spans="4:13" x14ac:dyDescent="0.5">
      <c r="D854"/>
      <c r="E854"/>
      <c r="F854"/>
      <c r="J854"/>
      <c r="M854"/>
    </row>
    <row r="855" spans="4:13" x14ac:dyDescent="0.5">
      <c r="D855"/>
      <c r="E855"/>
      <c r="F855"/>
      <c r="J855"/>
      <c r="M855"/>
    </row>
    <row r="856" spans="4:13" x14ac:dyDescent="0.5">
      <c r="D856"/>
      <c r="E856"/>
      <c r="F856"/>
      <c r="J856"/>
      <c r="M856"/>
    </row>
    <row r="857" spans="4:13" x14ac:dyDescent="0.5">
      <c r="D857"/>
      <c r="E857"/>
      <c r="F857"/>
      <c r="J857"/>
      <c r="M857"/>
    </row>
    <row r="858" spans="4:13" x14ac:dyDescent="0.5">
      <c r="D858"/>
      <c r="E858"/>
      <c r="F858"/>
      <c r="J858"/>
      <c r="M858"/>
    </row>
    <row r="859" spans="4:13" x14ac:dyDescent="0.5">
      <c r="D859"/>
      <c r="E859"/>
      <c r="F859"/>
      <c r="J859"/>
      <c r="M859"/>
    </row>
    <row r="860" spans="4:13" x14ac:dyDescent="0.5">
      <c r="D860"/>
      <c r="E860"/>
      <c r="F860"/>
      <c r="J860"/>
      <c r="M860"/>
    </row>
    <row r="861" spans="4:13" x14ac:dyDescent="0.5">
      <c r="D861"/>
      <c r="E861"/>
      <c r="F861"/>
      <c r="J861"/>
      <c r="M861"/>
    </row>
    <row r="862" spans="4:13" x14ac:dyDescent="0.5">
      <c r="D862"/>
      <c r="E862"/>
      <c r="F862"/>
      <c r="J862"/>
      <c r="M862"/>
    </row>
    <row r="863" spans="4:13" x14ac:dyDescent="0.5">
      <c r="D863"/>
      <c r="E863"/>
      <c r="F863"/>
      <c r="J863"/>
      <c r="M863"/>
    </row>
    <row r="864" spans="4:13" x14ac:dyDescent="0.5">
      <c r="D864"/>
      <c r="E864"/>
      <c r="F864"/>
      <c r="J864"/>
      <c r="M864"/>
    </row>
    <row r="865" spans="4:13" x14ac:dyDescent="0.5">
      <c r="D865"/>
      <c r="E865"/>
      <c r="F865"/>
      <c r="J865"/>
      <c r="M865"/>
    </row>
    <row r="866" spans="4:13" x14ac:dyDescent="0.5">
      <c r="D866"/>
      <c r="E866"/>
      <c r="F866"/>
      <c r="J866"/>
      <c r="M866"/>
    </row>
    <row r="867" spans="4:13" x14ac:dyDescent="0.5">
      <c r="D867"/>
      <c r="E867"/>
      <c r="F867"/>
      <c r="J867"/>
      <c r="M867"/>
    </row>
    <row r="868" spans="4:13" x14ac:dyDescent="0.5">
      <c r="D868"/>
      <c r="E868"/>
      <c r="F868"/>
      <c r="J868"/>
      <c r="M868"/>
    </row>
    <row r="869" spans="4:13" x14ac:dyDescent="0.5">
      <c r="D869"/>
      <c r="E869"/>
      <c r="F869"/>
      <c r="J869"/>
      <c r="M869"/>
    </row>
    <row r="870" spans="4:13" x14ac:dyDescent="0.5">
      <c r="D870"/>
      <c r="E870"/>
      <c r="F870"/>
      <c r="J870"/>
      <c r="M870"/>
    </row>
    <row r="871" spans="4:13" x14ac:dyDescent="0.5">
      <c r="D871"/>
      <c r="E871"/>
      <c r="F871"/>
      <c r="J871"/>
      <c r="M871"/>
    </row>
    <row r="872" spans="4:13" x14ac:dyDescent="0.5">
      <c r="D872"/>
      <c r="E872"/>
      <c r="F872"/>
      <c r="J872"/>
      <c r="M872"/>
    </row>
    <row r="873" spans="4:13" x14ac:dyDescent="0.5">
      <c r="D873"/>
      <c r="E873"/>
      <c r="F873"/>
      <c r="J873"/>
      <c r="M873"/>
    </row>
    <row r="874" spans="4:13" x14ac:dyDescent="0.5">
      <c r="D874"/>
      <c r="E874"/>
      <c r="F874"/>
      <c r="J874"/>
      <c r="M874"/>
    </row>
    <row r="875" spans="4:13" x14ac:dyDescent="0.5">
      <c r="D875"/>
      <c r="E875"/>
      <c r="F875"/>
      <c r="J875"/>
      <c r="M875"/>
    </row>
    <row r="876" spans="4:13" x14ac:dyDescent="0.5">
      <c r="D876"/>
      <c r="E876"/>
      <c r="F876"/>
      <c r="J876"/>
      <c r="M876"/>
    </row>
    <row r="877" spans="4:13" x14ac:dyDescent="0.5">
      <c r="D877"/>
      <c r="E877"/>
      <c r="F877"/>
      <c r="J877"/>
      <c r="M877"/>
    </row>
    <row r="878" spans="4:13" x14ac:dyDescent="0.5">
      <c r="D878"/>
      <c r="E878"/>
      <c r="F878"/>
      <c r="J878"/>
      <c r="M878"/>
    </row>
    <row r="879" spans="4:13" x14ac:dyDescent="0.5">
      <c r="D879"/>
      <c r="E879"/>
      <c r="F879"/>
      <c r="J879"/>
      <c r="M879"/>
    </row>
    <row r="880" spans="4:13" x14ac:dyDescent="0.5">
      <c r="D880"/>
      <c r="E880"/>
      <c r="F880"/>
      <c r="J880"/>
      <c r="M880"/>
    </row>
    <row r="881" spans="4:13" x14ac:dyDescent="0.5">
      <c r="D881"/>
      <c r="E881"/>
      <c r="F881"/>
      <c r="J881"/>
      <c r="M881"/>
    </row>
    <row r="882" spans="4:13" x14ac:dyDescent="0.5">
      <c r="D882"/>
      <c r="E882"/>
      <c r="F882"/>
      <c r="J882"/>
      <c r="M882"/>
    </row>
    <row r="883" spans="4:13" x14ac:dyDescent="0.5">
      <c r="D883"/>
      <c r="E883"/>
      <c r="F883"/>
      <c r="J883"/>
      <c r="M883"/>
    </row>
    <row r="884" spans="4:13" x14ac:dyDescent="0.5">
      <c r="D884"/>
      <c r="E884"/>
      <c r="F884"/>
      <c r="J884"/>
      <c r="M884"/>
    </row>
    <row r="885" spans="4:13" x14ac:dyDescent="0.5">
      <c r="D885"/>
      <c r="E885"/>
      <c r="F885"/>
      <c r="J885"/>
      <c r="M885"/>
    </row>
    <row r="886" spans="4:13" x14ac:dyDescent="0.5">
      <c r="D886"/>
      <c r="E886"/>
      <c r="F886"/>
      <c r="J886"/>
      <c r="M886"/>
    </row>
    <row r="887" spans="4:13" x14ac:dyDescent="0.5">
      <c r="D887"/>
      <c r="E887"/>
      <c r="F887"/>
      <c r="J887"/>
      <c r="M887"/>
    </row>
    <row r="888" spans="4:13" x14ac:dyDescent="0.5">
      <c r="D888"/>
      <c r="E888"/>
      <c r="F888"/>
      <c r="J888"/>
      <c r="M888"/>
    </row>
    <row r="889" spans="4:13" x14ac:dyDescent="0.5">
      <c r="D889"/>
      <c r="E889"/>
      <c r="F889"/>
      <c r="J889"/>
      <c r="M889"/>
    </row>
    <row r="890" spans="4:13" x14ac:dyDescent="0.5">
      <c r="D890"/>
      <c r="E890"/>
      <c r="F890"/>
      <c r="J890"/>
      <c r="M890"/>
    </row>
    <row r="891" spans="4:13" x14ac:dyDescent="0.5">
      <c r="D891"/>
      <c r="E891"/>
      <c r="F891"/>
      <c r="J891"/>
      <c r="M891"/>
    </row>
    <row r="892" spans="4:13" x14ac:dyDescent="0.5">
      <c r="D892"/>
      <c r="E892"/>
      <c r="F892"/>
      <c r="J892"/>
      <c r="M892"/>
    </row>
    <row r="893" spans="4:13" x14ac:dyDescent="0.5">
      <c r="D893"/>
      <c r="E893"/>
      <c r="F893"/>
      <c r="J893"/>
      <c r="M893"/>
    </row>
    <row r="894" spans="4:13" x14ac:dyDescent="0.5">
      <c r="D894"/>
      <c r="E894"/>
      <c r="F894"/>
      <c r="J894"/>
      <c r="M894"/>
    </row>
    <row r="895" spans="4:13" x14ac:dyDescent="0.5">
      <c r="D895"/>
      <c r="E895"/>
      <c r="F895"/>
      <c r="J895"/>
      <c r="M895"/>
    </row>
    <row r="896" spans="4:13" x14ac:dyDescent="0.5">
      <c r="D896"/>
      <c r="E896"/>
      <c r="F896"/>
      <c r="J896"/>
      <c r="M896"/>
    </row>
    <row r="897" spans="4:13" x14ac:dyDescent="0.5">
      <c r="D897"/>
      <c r="E897"/>
      <c r="F897"/>
      <c r="J897"/>
      <c r="M897"/>
    </row>
    <row r="898" spans="4:13" x14ac:dyDescent="0.5">
      <c r="D898"/>
      <c r="E898"/>
      <c r="F898"/>
      <c r="J898"/>
      <c r="M898"/>
    </row>
    <row r="899" spans="4:13" x14ac:dyDescent="0.5">
      <c r="D899"/>
      <c r="E899"/>
      <c r="F899"/>
      <c r="J899"/>
      <c r="M899"/>
    </row>
    <row r="900" spans="4:13" x14ac:dyDescent="0.5">
      <c r="D900"/>
      <c r="E900"/>
      <c r="F900"/>
      <c r="J900"/>
      <c r="M900"/>
    </row>
    <row r="901" spans="4:13" x14ac:dyDescent="0.5">
      <c r="D901"/>
      <c r="E901"/>
      <c r="F901"/>
      <c r="J901"/>
      <c r="M901"/>
    </row>
    <row r="902" spans="4:13" x14ac:dyDescent="0.5">
      <c r="D902"/>
      <c r="E902"/>
      <c r="F902"/>
      <c r="J902"/>
      <c r="M902"/>
    </row>
    <row r="903" spans="4:13" x14ac:dyDescent="0.5">
      <c r="D903"/>
      <c r="E903"/>
      <c r="F903"/>
      <c r="J903"/>
      <c r="M903"/>
    </row>
    <row r="904" spans="4:13" x14ac:dyDescent="0.5">
      <c r="D904"/>
      <c r="E904"/>
      <c r="F904"/>
      <c r="J904"/>
      <c r="M904"/>
    </row>
    <row r="905" spans="4:13" x14ac:dyDescent="0.5">
      <c r="D905"/>
      <c r="E905"/>
      <c r="F905"/>
      <c r="J905"/>
      <c r="M905"/>
    </row>
    <row r="906" spans="4:13" x14ac:dyDescent="0.5">
      <c r="D906"/>
      <c r="E906"/>
      <c r="F906"/>
      <c r="J906"/>
      <c r="M906"/>
    </row>
    <row r="907" spans="4:13" x14ac:dyDescent="0.5">
      <c r="D907"/>
      <c r="E907"/>
      <c r="F907"/>
      <c r="J907"/>
      <c r="M907"/>
    </row>
    <row r="908" spans="4:13" x14ac:dyDescent="0.5">
      <c r="D908"/>
      <c r="E908"/>
      <c r="F908"/>
      <c r="J908"/>
      <c r="M908"/>
    </row>
    <row r="909" spans="4:13" x14ac:dyDescent="0.5">
      <c r="D909"/>
      <c r="E909"/>
      <c r="F909"/>
      <c r="J909"/>
      <c r="M909"/>
    </row>
    <row r="910" spans="4:13" x14ac:dyDescent="0.5">
      <c r="D910"/>
      <c r="E910"/>
      <c r="F910"/>
      <c r="J910"/>
      <c r="M910"/>
    </row>
    <row r="911" spans="4:13" x14ac:dyDescent="0.5">
      <c r="D911"/>
      <c r="E911"/>
      <c r="F911"/>
      <c r="J911"/>
      <c r="M911"/>
    </row>
    <row r="912" spans="4:13" x14ac:dyDescent="0.5">
      <c r="D912"/>
      <c r="E912"/>
      <c r="F912"/>
      <c r="J912"/>
      <c r="M912"/>
    </row>
    <row r="913" spans="4:13" x14ac:dyDescent="0.5">
      <c r="D913"/>
      <c r="E913"/>
      <c r="F913"/>
      <c r="J913"/>
      <c r="M913"/>
    </row>
    <row r="914" spans="4:13" x14ac:dyDescent="0.5">
      <c r="D914"/>
      <c r="E914"/>
      <c r="F914"/>
      <c r="J914"/>
      <c r="M914"/>
    </row>
    <row r="915" spans="4:13" x14ac:dyDescent="0.5">
      <c r="D915"/>
      <c r="E915"/>
      <c r="F915"/>
      <c r="J915"/>
      <c r="M915"/>
    </row>
    <row r="916" spans="4:13" x14ac:dyDescent="0.5">
      <c r="D916"/>
      <c r="E916"/>
      <c r="F916"/>
      <c r="J916"/>
      <c r="M916"/>
    </row>
    <row r="917" spans="4:13" x14ac:dyDescent="0.5">
      <c r="D917"/>
      <c r="E917"/>
      <c r="F917"/>
      <c r="J917"/>
      <c r="M917"/>
    </row>
    <row r="918" spans="4:13" x14ac:dyDescent="0.5">
      <c r="D918"/>
      <c r="E918"/>
      <c r="F918"/>
      <c r="J918"/>
      <c r="M918"/>
    </row>
    <row r="919" spans="4:13" x14ac:dyDescent="0.5">
      <c r="D919"/>
      <c r="E919"/>
      <c r="F919"/>
      <c r="J919"/>
      <c r="M919"/>
    </row>
    <row r="920" spans="4:13" x14ac:dyDescent="0.5">
      <c r="D920"/>
      <c r="E920"/>
      <c r="F920"/>
      <c r="J920"/>
      <c r="M920"/>
    </row>
    <row r="921" spans="4:13" x14ac:dyDescent="0.5">
      <c r="D921"/>
      <c r="E921"/>
      <c r="F921"/>
      <c r="J921"/>
      <c r="M921"/>
    </row>
    <row r="922" spans="4:13" x14ac:dyDescent="0.5">
      <c r="D922"/>
      <c r="E922"/>
      <c r="F922"/>
      <c r="J922"/>
      <c r="M922"/>
    </row>
    <row r="923" spans="4:13" x14ac:dyDescent="0.5">
      <c r="D923"/>
      <c r="E923"/>
      <c r="F923"/>
      <c r="J923"/>
      <c r="M923"/>
    </row>
    <row r="924" spans="4:13" x14ac:dyDescent="0.5">
      <c r="D924"/>
      <c r="E924"/>
      <c r="F924"/>
      <c r="J924"/>
      <c r="M924"/>
    </row>
    <row r="925" spans="4:13" x14ac:dyDescent="0.5">
      <c r="D925"/>
      <c r="E925"/>
      <c r="F925"/>
      <c r="J925"/>
      <c r="M925"/>
    </row>
    <row r="926" spans="4:13" x14ac:dyDescent="0.5">
      <c r="D926"/>
      <c r="E926"/>
      <c r="F926"/>
      <c r="J926"/>
      <c r="M926"/>
    </row>
    <row r="927" spans="4:13" x14ac:dyDescent="0.5">
      <c r="D927"/>
      <c r="E927"/>
      <c r="F927"/>
      <c r="J927"/>
      <c r="M927"/>
    </row>
    <row r="928" spans="4:13" x14ac:dyDescent="0.5">
      <c r="D928"/>
      <c r="E928"/>
      <c r="F928"/>
      <c r="J928"/>
      <c r="M928"/>
    </row>
    <row r="929" spans="4:13" x14ac:dyDescent="0.5">
      <c r="D929"/>
      <c r="E929"/>
      <c r="F929"/>
      <c r="J929"/>
      <c r="M929"/>
    </row>
    <row r="930" spans="4:13" x14ac:dyDescent="0.5">
      <c r="D930"/>
      <c r="E930"/>
      <c r="F930"/>
      <c r="J930"/>
      <c r="M930"/>
    </row>
    <row r="931" spans="4:13" x14ac:dyDescent="0.5">
      <c r="D931"/>
      <c r="E931"/>
      <c r="F931"/>
      <c r="J931"/>
      <c r="M931"/>
    </row>
    <row r="932" spans="4:13" x14ac:dyDescent="0.5">
      <c r="D932"/>
      <c r="E932"/>
      <c r="F932"/>
      <c r="J932"/>
      <c r="M932"/>
    </row>
    <row r="933" spans="4:13" x14ac:dyDescent="0.5">
      <c r="D933"/>
      <c r="E933"/>
      <c r="F933"/>
      <c r="J933"/>
      <c r="M933"/>
    </row>
    <row r="934" spans="4:13" x14ac:dyDescent="0.5">
      <c r="D934"/>
      <c r="E934"/>
      <c r="F934"/>
      <c r="J934"/>
      <c r="M934"/>
    </row>
    <row r="935" spans="4:13" x14ac:dyDescent="0.5">
      <c r="D935"/>
      <c r="E935"/>
      <c r="F935"/>
      <c r="J935"/>
      <c r="M935"/>
    </row>
    <row r="936" spans="4:13" x14ac:dyDescent="0.5">
      <c r="D936"/>
      <c r="E936"/>
      <c r="F936"/>
      <c r="J936"/>
      <c r="M936"/>
    </row>
    <row r="937" spans="4:13" x14ac:dyDescent="0.5">
      <c r="D937"/>
      <c r="E937"/>
      <c r="F937"/>
      <c r="J937"/>
      <c r="M937"/>
    </row>
    <row r="938" spans="4:13" x14ac:dyDescent="0.5">
      <c r="D938"/>
      <c r="E938"/>
      <c r="F938"/>
      <c r="J938"/>
      <c r="M938"/>
    </row>
    <row r="939" spans="4:13" x14ac:dyDescent="0.5">
      <c r="D939"/>
      <c r="E939"/>
      <c r="F939"/>
      <c r="J939"/>
      <c r="M939"/>
    </row>
    <row r="940" spans="4:13" x14ac:dyDescent="0.5">
      <c r="D940"/>
      <c r="E940"/>
      <c r="F940"/>
      <c r="J940"/>
      <c r="M940"/>
    </row>
    <row r="941" spans="4:13" x14ac:dyDescent="0.5">
      <c r="D941"/>
      <c r="E941"/>
      <c r="F941"/>
      <c r="J941"/>
      <c r="M941"/>
    </row>
    <row r="942" spans="4:13" x14ac:dyDescent="0.5">
      <c r="D942"/>
      <c r="E942"/>
      <c r="F942"/>
      <c r="J942"/>
      <c r="M942"/>
    </row>
    <row r="943" spans="4:13" x14ac:dyDescent="0.5">
      <c r="D943"/>
      <c r="E943"/>
      <c r="F943"/>
      <c r="J943"/>
      <c r="M943"/>
    </row>
    <row r="944" spans="4:13" x14ac:dyDescent="0.5">
      <c r="D944"/>
      <c r="E944"/>
      <c r="F944"/>
      <c r="J944"/>
      <c r="M944"/>
    </row>
    <row r="945" spans="4:13" x14ac:dyDescent="0.5">
      <c r="D945"/>
      <c r="E945"/>
      <c r="F945"/>
      <c r="J945"/>
      <c r="M945"/>
    </row>
    <row r="946" spans="4:13" x14ac:dyDescent="0.5">
      <c r="D946"/>
      <c r="E946"/>
      <c r="F946"/>
      <c r="J946"/>
      <c r="M946"/>
    </row>
    <row r="947" spans="4:13" x14ac:dyDescent="0.5">
      <c r="D947"/>
      <c r="E947"/>
      <c r="F947"/>
      <c r="J947"/>
      <c r="M947"/>
    </row>
    <row r="948" spans="4:13" x14ac:dyDescent="0.5">
      <c r="D948"/>
      <c r="E948"/>
      <c r="F948"/>
      <c r="J948"/>
      <c r="M948"/>
    </row>
    <row r="949" spans="4:13" x14ac:dyDescent="0.5">
      <c r="D949"/>
      <c r="E949"/>
      <c r="F949"/>
      <c r="J949"/>
      <c r="M949"/>
    </row>
    <row r="950" spans="4:13" x14ac:dyDescent="0.5">
      <c r="D950"/>
      <c r="E950"/>
      <c r="F950"/>
      <c r="J950"/>
      <c r="M950"/>
    </row>
    <row r="951" spans="4:13" x14ac:dyDescent="0.5">
      <c r="D951"/>
      <c r="E951"/>
      <c r="F951"/>
      <c r="J951"/>
      <c r="M951"/>
    </row>
    <row r="952" spans="4:13" x14ac:dyDescent="0.5">
      <c r="D952"/>
      <c r="E952"/>
      <c r="F952"/>
      <c r="J952"/>
      <c r="M952"/>
    </row>
    <row r="953" spans="4:13" x14ac:dyDescent="0.5">
      <c r="D953"/>
      <c r="E953"/>
      <c r="F953"/>
      <c r="J953"/>
      <c r="M953"/>
    </row>
    <row r="954" spans="4:13" x14ac:dyDescent="0.5">
      <c r="D954"/>
      <c r="E954"/>
      <c r="F954"/>
      <c r="J954"/>
      <c r="M954"/>
    </row>
    <row r="955" spans="4:13" x14ac:dyDescent="0.5">
      <c r="D955"/>
      <c r="E955"/>
      <c r="F955"/>
      <c r="J955"/>
      <c r="M955"/>
    </row>
    <row r="956" spans="4:13" x14ac:dyDescent="0.5">
      <c r="D956"/>
      <c r="E956"/>
      <c r="F956"/>
      <c r="J956"/>
      <c r="M956"/>
    </row>
    <row r="957" spans="4:13" x14ac:dyDescent="0.5">
      <c r="D957"/>
      <c r="E957"/>
      <c r="F957"/>
      <c r="J957"/>
      <c r="M957"/>
    </row>
    <row r="958" spans="4:13" x14ac:dyDescent="0.5">
      <c r="D958"/>
      <c r="E958"/>
      <c r="F958"/>
      <c r="J958"/>
      <c r="M958"/>
    </row>
    <row r="959" spans="4:13" x14ac:dyDescent="0.5">
      <c r="D959"/>
      <c r="E959"/>
      <c r="F959"/>
      <c r="J959"/>
      <c r="M959"/>
    </row>
    <row r="960" spans="4:13" x14ac:dyDescent="0.5">
      <c r="D960"/>
      <c r="E960"/>
      <c r="F960"/>
      <c r="J960"/>
      <c r="M960"/>
    </row>
    <row r="961" spans="4:13" x14ac:dyDescent="0.5">
      <c r="D961"/>
      <c r="E961"/>
      <c r="F961"/>
      <c r="J961"/>
      <c r="M961"/>
    </row>
    <row r="962" spans="4:13" x14ac:dyDescent="0.5">
      <c r="D962"/>
      <c r="E962"/>
      <c r="F962"/>
      <c r="J962"/>
      <c r="M962"/>
    </row>
    <row r="963" spans="4:13" x14ac:dyDescent="0.5">
      <c r="D963"/>
      <c r="E963"/>
      <c r="F963"/>
      <c r="J963"/>
      <c r="M963"/>
    </row>
    <row r="964" spans="4:13" x14ac:dyDescent="0.5">
      <c r="D964"/>
      <c r="E964"/>
      <c r="F964"/>
      <c r="J964"/>
      <c r="M964"/>
    </row>
    <row r="965" spans="4:13" x14ac:dyDescent="0.5">
      <c r="D965"/>
      <c r="E965"/>
      <c r="F965"/>
      <c r="J965"/>
      <c r="M965"/>
    </row>
    <row r="966" spans="4:13" x14ac:dyDescent="0.5">
      <c r="D966"/>
      <c r="E966"/>
      <c r="F966"/>
      <c r="J966"/>
      <c r="M966"/>
    </row>
    <row r="967" spans="4:13" x14ac:dyDescent="0.5">
      <c r="D967"/>
      <c r="E967"/>
      <c r="F967"/>
      <c r="J967"/>
      <c r="M967"/>
    </row>
    <row r="968" spans="4:13" x14ac:dyDescent="0.5">
      <c r="D968"/>
      <c r="E968"/>
      <c r="F968"/>
      <c r="J968"/>
      <c r="M968"/>
    </row>
    <row r="969" spans="4:13" x14ac:dyDescent="0.5">
      <c r="D969"/>
      <c r="E969"/>
      <c r="F969"/>
      <c r="J969"/>
      <c r="M969"/>
    </row>
    <row r="970" spans="4:13" x14ac:dyDescent="0.5">
      <c r="D970"/>
      <c r="E970"/>
      <c r="F970"/>
      <c r="J970"/>
      <c r="M970"/>
    </row>
    <row r="971" spans="4:13" x14ac:dyDescent="0.5">
      <c r="D971"/>
      <c r="E971"/>
      <c r="F971"/>
      <c r="J971"/>
      <c r="M971"/>
    </row>
    <row r="972" spans="4:13" x14ac:dyDescent="0.5">
      <c r="D972"/>
      <c r="E972"/>
      <c r="F972"/>
      <c r="J972"/>
      <c r="M972"/>
    </row>
    <row r="973" spans="4:13" x14ac:dyDescent="0.5">
      <c r="D973"/>
      <c r="E973"/>
      <c r="F973"/>
      <c r="J973"/>
      <c r="M973"/>
    </row>
    <row r="974" spans="4:13" x14ac:dyDescent="0.5">
      <c r="D974"/>
      <c r="E974"/>
      <c r="F974"/>
      <c r="J974"/>
      <c r="M974"/>
    </row>
    <row r="975" spans="4:13" x14ac:dyDescent="0.5">
      <c r="D975"/>
      <c r="E975"/>
      <c r="F975"/>
      <c r="J975"/>
      <c r="M975"/>
    </row>
    <row r="976" spans="4:13" x14ac:dyDescent="0.5">
      <c r="D976"/>
      <c r="E976"/>
      <c r="F976"/>
      <c r="J976"/>
      <c r="M976"/>
    </row>
    <row r="977" spans="4:13" x14ac:dyDescent="0.5">
      <c r="D977"/>
      <c r="E977"/>
      <c r="F977"/>
      <c r="J977"/>
      <c r="M977"/>
    </row>
    <row r="978" spans="4:13" x14ac:dyDescent="0.5">
      <c r="D978"/>
      <c r="E978"/>
      <c r="F978"/>
      <c r="J978"/>
      <c r="M978"/>
    </row>
    <row r="979" spans="4:13" x14ac:dyDescent="0.5">
      <c r="D979"/>
      <c r="E979"/>
      <c r="F979"/>
      <c r="J979"/>
      <c r="M979"/>
    </row>
    <row r="980" spans="4:13" x14ac:dyDescent="0.5">
      <c r="D980"/>
      <c r="E980"/>
      <c r="F980"/>
      <c r="J980"/>
      <c r="M980"/>
    </row>
    <row r="981" spans="4:13" x14ac:dyDescent="0.5">
      <c r="D981"/>
      <c r="E981"/>
      <c r="F981"/>
      <c r="J981"/>
      <c r="M981"/>
    </row>
    <row r="982" spans="4:13" x14ac:dyDescent="0.5">
      <c r="D982"/>
      <c r="E982"/>
      <c r="F982"/>
      <c r="J982"/>
      <c r="M982"/>
    </row>
    <row r="983" spans="4:13" x14ac:dyDescent="0.5">
      <c r="D983"/>
      <c r="E983"/>
      <c r="F983"/>
      <c r="J983"/>
      <c r="M983"/>
    </row>
    <row r="984" spans="4:13" x14ac:dyDescent="0.5">
      <c r="D984"/>
      <c r="E984"/>
      <c r="F984"/>
      <c r="J984"/>
      <c r="M984"/>
    </row>
    <row r="985" spans="4:13" x14ac:dyDescent="0.5">
      <c r="D985"/>
      <c r="E985"/>
      <c r="F985"/>
      <c r="J985"/>
      <c r="M985"/>
    </row>
    <row r="986" spans="4:13" x14ac:dyDescent="0.5">
      <c r="D986"/>
      <c r="E986"/>
      <c r="F986"/>
      <c r="J986"/>
      <c r="M986"/>
    </row>
    <row r="987" spans="4:13" x14ac:dyDescent="0.5">
      <c r="D987"/>
      <c r="E987"/>
      <c r="F987"/>
      <c r="J987"/>
      <c r="M987"/>
    </row>
    <row r="988" spans="4:13" x14ac:dyDescent="0.5">
      <c r="D988"/>
      <c r="E988"/>
      <c r="F988"/>
      <c r="J988"/>
      <c r="M988"/>
    </row>
    <row r="989" spans="4:13" x14ac:dyDescent="0.5">
      <c r="D989"/>
      <c r="E989"/>
      <c r="F989"/>
      <c r="J989"/>
      <c r="M989"/>
    </row>
    <row r="990" spans="4:13" x14ac:dyDescent="0.5">
      <c r="D990"/>
      <c r="E990"/>
      <c r="F990"/>
      <c r="J990"/>
      <c r="M990"/>
    </row>
    <row r="991" spans="4:13" x14ac:dyDescent="0.5">
      <c r="D991"/>
      <c r="E991"/>
      <c r="F991"/>
      <c r="J991"/>
      <c r="M991"/>
    </row>
    <row r="992" spans="4:13" x14ac:dyDescent="0.5">
      <c r="D992"/>
      <c r="E992"/>
      <c r="F992"/>
      <c r="J992"/>
      <c r="M992"/>
    </row>
    <row r="993" spans="4:13" x14ac:dyDescent="0.5">
      <c r="D993"/>
      <c r="E993"/>
      <c r="F993"/>
      <c r="J993"/>
      <c r="M993"/>
    </row>
    <row r="994" spans="4:13" x14ac:dyDescent="0.5">
      <c r="D994"/>
      <c r="E994"/>
      <c r="F994"/>
      <c r="J994"/>
      <c r="M994"/>
    </row>
    <row r="995" spans="4:13" x14ac:dyDescent="0.5">
      <c r="D995"/>
      <c r="E995"/>
      <c r="F995"/>
      <c r="J995"/>
      <c r="M995"/>
    </row>
    <row r="996" spans="4:13" x14ac:dyDescent="0.5">
      <c r="D996"/>
      <c r="E996"/>
      <c r="F996"/>
      <c r="J996"/>
      <c r="M996"/>
    </row>
    <row r="997" spans="4:13" x14ac:dyDescent="0.5">
      <c r="D997"/>
      <c r="E997"/>
      <c r="F997"/>
      <c r="J997"/>
      <c r="M997"/>
    </row>
    <row r="998" spans="4:13" x14ac:dyDescent="0.5">
      <c r="D998"/>
      <c r="E998"/>
      <c r="F998"/>
      <c r="J998"/>
      <c r="M998"/>
    </row>
    <row r="999" spans="4:13" x14ac:dyDescent="0.5">
      <c r="D999"/>
      <c r="E999"/>
      <c r="F999"/>
      <c r="J999"/>
      <c r="M999"/>
    </row>
    <row r="1000" spans="4:13" x14ac:dyDescent="0.5">
      <c r="D1000"/>
      <c r="E1000"/>
      <c r="F1000"/>
      <c r="J1000"/>
      <c r="M1000"/>
    </row>
    <row r="1001" spans="4:13" x14ac:dyDescent="0.5">
      <c r="D1001"/>
      <c r="E1001"/>
      <c r="F1001"/>
      <c r="J1001"/>
      <c r="M1001"/>
    </row>
    <row r="1002" spans="4:13" x14ac:dyDescent="0.5">
      <c r="D1002"/>
      <c r="E1002"/>
      <c r="F1002"/>
      <c r="J1002"/>
      <c r="M1002"/>
    </row>
    <row r="1003" spans="4:13" x14ac:dyDescent="0.5">
      <c r="D1003"/>
      <c r="E1003"/>
      <c r="F1003"/>
      <c r="J1003"/>
      <c r="M1003"/>
    </row>
    <row r="1004" spans="4:13" x14ac:dyDescent="0.5">
      <c r="D1004"/>
      <c r="E1004"/>
      <c r="F1004"/>
      <c r="J1004"/>
      <c r="M1004"/>
    </row>
    <row r="1005" spans="4:13" x14ac:dyDescent="0.5">
      <c r="D1005"/>
      <c r="E1005"/>
      <c r="F1005"/>
      <c r="J1005"/>
      <c r="M1005"/>
    </row>
    <row r="1006" spans="4:13" x14ac:dyDescent="0.5">
      <c r="D1006"/>
      <c r="E1006"/>
      <c r="F1006"/>
      <c r="J1006"/>
      <c r="M1006"/>
    </row>
    <row r="1007" spans="4:13" x14ac:dyDescent="0.5">
      <c r="D1007"/>
      <c r="E1007"/>
      <c r="F1007"/>
      <c r="J1007"/>
      <c r="M1007"/>
    </row>
    <row r="1008" spans="4:13" x14ac:dyDescent="0.5">
      <c r="D1008"/>
      <c r="E1008"/>
      <c r="F1008"/>
      <c r="J1008"/>
      <c r="M1008"/>
    </row>
    <row r="1009" spans="4:13" x14ac:dyDescent="0.5">
      <c r="D1009"/>
      <c r="E1009"/>
      <c r="F1009"/>
      <c r="J1009"/>
      <c r="M1009"/>
    </row>
    <row r="1010" spans="4:13" x14ac:dyDescent="0.5">
      <c r="D1010"/>
      <c r="E1010"/>
      <c r="F1010"/>
      <c r="J1010"/>
      <c r="M1010"/>
    </row>
    <row r="1011" spans="4:13" x14ac:dyDescent="0.5">
      <c r="D1011"/>
      <c r="E1011"/>
      <c r="F1011"/>
      <c r="J1011"/>
      <c r="M1011"/>
    </row>
    <row r="1012" spans="4:13" x14ac:dyDescent="0.5">
      <c r="D1012"/>
      <c r="E1012"/>
      <c r="F1012"/>
      <c r="J1012"/>
      <c r="M1012"/>
    </row>
    <row r="1013" spans="4:13" x14ac:dyDescent="0.5">
      <c r="D1013"/>
      <c r="E1013"/>
      <c r="F1013"/>
      <c r="J1013"/>
      <c r="M1013"/>
    </row>
    <row r="1014" spans="4:13" x14ac:dyDescent="0.5">
      <c r="D1014"/>
      <c r="E1014"/>
      <c r="F1014"/>
      <c r="J1014"/>
      <c r="M1014"/>
    </row>
    <row r="1015" spans="4:13" x14ac:dyDescent="0.5">
      <c r="D1015"/>
      <c r="E1015"/>
      <c r="F1015"/>
      <c r="J1015"/>
      <c r="M1015"/>
    </row>
    <row r="1016" spans="4:13" x14ac:dyDescent="0.5">
      <c r="D1016"/>
      <c r="E1016"/>
      <c r="F1016"/>
      <c r="J1016"/>
      <c r="M1016"/>
    </row>
    <row r="1017" spans="4:13" x14ac:dyDescent="0.5">
      <c r="D1017"/>
      <c r="E1017"/>
      <c r="F1017"/>
      <c r="J1017"/>
      <c r="M1017"/>
    </row>
    <row r="1018" spans="4:13" x14ac:dyDescent="0.5">
      <c r="D1018"/>
      <c r="E1018"/>
      <c r="F1018"/>
      <c r="J1018"/>
      <c r="M1018"/>
    </row>
    <row r="1019" spans="4:13" x14ac:dyDescent="0.5">
      <c r="D1019"/>
      <c r="E1019"/>
      <c r="F1019"/>
      <c r="J1019"/>
      <c r="M1019"/>
    </row>
    <row r="1020" spans="4:13" x14ac:dyDescent="0.5">
      <c r="D1020"/>
      <c r="E1020"/>
      <c r="F1020"/>
      <c r="J1020"/>
      <c r="M1020"/>
    </row>
    <row r="1021" spans="4:13" x14ac:dyDescent="0.5">
      <c r="D1021"/>
      <c r="E1021"/>
      <c r="F1021"/>
      <c r="J1021"/>
      <c r="M1021"/>
    </row>
    <row r="1022" spans="4:13" x14ac:dyDescent="0.5">
      <c r="D1022"/>
      <c r="E1022"/>
      <c r="F1022"/>
      <c r="J1022"/>
      <c r="M1022"/>
    </row>
    <row r="1023" spans="4:13" x14ac:dyDescent="0.5">
      <c r="D1023"/>
      <c r="E1023"/>
      <c r="F1023"/>
      <c r="J1023"/>
      <c r="M1023"/>
    </row>
    <row r="1024" spans="4:13" x14ac:dyDescent="0.5">
      <c r="D1024"/>
      <c r="E1024"/>
      <c r="F1024"/>
      <c r="J1024"/>
      <c r="M1024"/>
    </row>
    <row r="1025" spans="4:13" x14ac:dyDescent="0.5">
      <c r="D1025"/>
      <c r="E1025"/>
      <c r="F1025"/>
      <c r="J1025"/>
      <c r="M1025"/>
    </row>
    <row r="1026" spans="4:13" x14ac:dyDescent="0.5">
      <c r="D1026"/>
      <c r="E1026"/>
      <c r="F1026"/>
      <c r="J1026"/>
      <c r="M1026"/>
    </row>
    <row r="1027" spans="4:13" x14ac:dyDescent="0.5">
      <c r="D1027"/>
      <c r="E1027"/>
      <c r="F1027"/>
      <c r="J1027"/>
      <c r="M1027"/>
    </row>
    <row r="1028" spans="4:13" x14ac:dyDescent="0.5">
      <c r="D1028"/>
      <c r="E1028"/>
      <c r="F1028"/>
      <c r="J1028"/>
      <c r="M1028"/>
    </row>
    <row r="1029" spans="4:13" x14ac:dyDescent="0.5">
      <c r="D1029"/>
      <c r="E1029"/>
      <c r="F1029"/>
      <c r="J1029"/>
      <c r="M1029"/>
    </row>
    <row r="1030" spans="4:13" x14ac:dyDescent="0.5">
      <c r="D1030"/>
      <c r="E1030"/>
      <c r="F1030"/>
      <c r="J1030"/>
      <c r="M1030"/>
    </row>
    <row r="1031" spans="4:13" x14ac:dyDescent="0.5">
      <c r="D1031"/>
      <c r="E1031"/>
      <c r="F1031"/>
      <c r="J1031"/>
      <c r="M1031"/>
    </row>
    <row r="1032" spans="4:13" x14ac:dyDescent="0.5">
      <c r="D1032"/>
      <c r="E1032"/>
      <c r="F1032"/>
      <c r="J1032"/>
      <c r="M1032"/>
    </row>
    <row r="1033" spans="4:13" x14ac:dyDescent="0.5">
      <c r="D1033"/>
      <c r="E1033"/>
      <c r="F1033"/>
      <c r="J1033"/>
      <c r="M1033"/>
    </row>
    <row r="1034" spans="4:13" x14ac:dyDescent="0.5">
      <c r="D1034"/>
      <c r="E1034"/>
      <c r="F1034"/>
      <c r="J1034"/>
      <c r="M1034"/>
    </row>
    <row r="1035" spans="4:13" x14ac:dyDescent="0.5">
      <c r="D1035"/>
      <c r="E1035"/>
      <c r="F1035"/>
      <c r="J1035"/>
      <c r="M1035"/>
    </row>
    <row r="1036" spans="4:13" x14ac:dyDescent="0.5">
      <c r="D1036"/>
      <c r="E1036"/>
      <c r="F1036"/>
      <c r="J1036"/>
      <c r="M1036"/>
    </row>
    <row r="1037" spans="4:13" x14ac:dyDescent="0.5">
      <c r="D1037"/>
      <c r="E1037"/>
      <c r="F1037"/>
      <c r="J1037"/>
      <c r="M1037"/>
    </row>
    <row r="1038" spans="4:13" x14ac:dyDescent="0.5">
      <c r="D1038"/>
      <c r="E1038"/>
      <c r="F1038"/>
      <c r="J1038"/>
      <c r="M1038"/>
    </row>
    <row r="1039" spans="4:13" x14ac:dyDescent="0.5">
      <c r="D1039"/>
      <c r="E1039"/>
      <c r="F1039"/>
      <c r="J1039"/>
      <c r="M1039"/>
    </row>
    <row r="1040" spans="4:13" x14ac:dyDescent="0.5">
      <c r="D1040"/>
      <c r="E1040"/>
      <c r="F1040"/>
      <c r="J1040"/>
      <c r="M1040"/>
    </row>
    <row r="1041" spans="4:13" x14ac:dyDescent="0.5">
      <c r="D1041"/>
      <c r="E1041"/>
      <c r="F1041"/>
      <c r="J1041"/>
      <c r="M1041"/>
    </row>
    <row r="1042" spans="4:13" x14ac:dyDescent="0.5">
      <c r="D1042"/>
      <c r="E1042"/>
      <c r="F1042"/>
      <c r="J1042"/>
      <c r="M1042"/>
    </row>
    <row r="1043" spans="4:13" x14ac:dyDescent="0.5">
      <c r="D1043"/>
      <c r="E1043"/>
      <c r="F1043"/>
      <c r="J1043"/>
      <c r="M1043"/>
    </row>
    <row r="1044" spans="4:13" x14ac:dyDescent="0.5">
      <c r="D1044"/>
      <c r="E1044"/>
      <c r="F1044"/>
      <c r="J1044"/>
      <c r="M1044"/>
    </row>
    <row r="1045" spans="4:13" x14ac:dyDescent="0.5">
      <c r="D1045"/>
      <c r="E1045"/>
      <c r="F1045"/>
      <c r="J1045"/>
      <c r="M1045"/>
    </row>
    <row r="1046" spans="4:13" x14ac:dyDescent="0.5">
      <c r="D1046"/>
      <c r="E1046"/>
      <c r="F1046"/>
      <c r="J1046"/>
      <c r="M1046"/>
    </row>
    <row r="1047" spans="4:13" x14ac:dyDescent="0.5">
      <c r="D1047"/>
      <c r="E1047"/>
      <c r="F1047"/>
      <c r="J1047"/>
      <c r="M1047"/>
    </row>
    <row r="1048" spans="4:13" x14ac:dyDescent="0.5">
      <c r="D1048"/>
      <c r="E1048"/>
      <c r="F1048"/>
      <c r="J1048"/>
      <c r="M1048"/>
    </row>
    <row r="1049" spans="4:13" x14ac:dyDescent="0.5">
      <c r="D1049"/>
      <c r="E1049"/>
      <c r="F1049"/>
      <c r="J1049"/>
      <c r="M1049"/>
    </row>
    <row r="1050" spans="4:13" x14ac:dyDescent="0.5">
      <c r="D1050"/>
      <c r="E1050"/>
      <c r="F1050"/>
      <c r="J1050"/>
      <c r="M1050"/>
    </row>
    <row r="1051" spans="4:13" x14ac:dyDescent="0.5">
      <c r="D1051"/>
      <c r="E1051"/>
      <c r="F1051"/>
      <c r="J1051"/>
      <c r="M1051"/>
    </row>
    <row r="1052" spans="4:13" x14ac:dyDescent="0.5">
      <c r="D1052"/>
      <c r="E1052"/>
      <c r="F1052"/>
      <c r="J1052"/>
      <c r="M1052"/>
    </row>
    <row r="1053" spans="4:13" x14ac:dyDescent="0.5">
      <c r="D1053"/>
      <c r="E1053"/>
      <c r="F1053"/>
      <c r="J1053"/>
      <c r="M1053"/>
    </row>
    <row r="1054" spans="4:13" x14ac:dyDescent="0.5">
      <c r="D1054"/>
      <c r="E1054"/>
      <c r="F1054"/>
      <c r="J1054"/>
      <c r="M1054"/>
    </row>
    <row r="1055" spans="4:13" x14ac:dyDescent="0.5">
      <c r="D1055"/>
      <c r="E1055"/>
      <c r="F1055"/>
      <c r="J1055"/>
      <c r="M1055"/>
    </row>
    <row r="1056" spans="4:13" x14ac:dyDescent="0.5">
      <c r="D1056"/>
      <c r="E1056"/>
      <c r="F1056"/>
      <c r="J1056"/>
      <c r="M1056"/>
    </row>
    <row r="1057" spans="4:13" x14ac:dyDescent="0.5">
      <c r="D1057"/>
      <c r="E1057"/>
      <c r="F1057"/>
      <c r="J1057"/>
      <c r="M1057"/>
    </row>
    <row r="1058" spans="4:13" x14ac:dyDescent="0.5">
      <c r="D1058"/>
      <c r="E1058"/>
      <c r="F1058"/>
      <c r="J1058"/>
      <c r="M1058"/>
    </row>
    <row r="1059" spans="4:13" x14ac:dyDescent="0.5">
      <c r="D1059"/>
      <c r="E1059"/>
      <c r="F1059"/>
      <c r="J1059"/>
      <c r="M1059"/>
    </row>
    <row r="1060" spans="4:13" x14ac:dyDescent="0.5">
      <c r="D1060"/>
      <c r="E1060"/>
      <c r="F1060"/>
      <c r="J1060"/>
      <c r="M1060"/>
    </row>
    <row r="1061" spans="4:13" x14ac:dyDescent="0.5">
      <c r="D1061"/>
      <c r="E1061"/>
      <c r="F1061"/>
      <c r="J1061"/>
      <c r="M1061"/>
    </row>
    <row r="1062" spans="4:13" x14ac:dyDescent="0.5">
      <c r="D1062"/>
      <c r="E1062"/>
      <c r="F1062"/>
      <c r="J1062"/>
      <c r="M1062"/>
    </row>
    <row r="1063" spans="4:13" x14ac:dyDescent="0.5">
      <c r="D1063"/>
      <c r="E1063"/>
      <c r="F1063"/>
      <c r="J1063"/>
      <c r="M1063"/>
    </row>
    <row r="1064" spans="4:13" x14ac:dyDescent="0.5">
      <c r="D1064"/>
      <c r="E1064"/>
      <c r="F1064"/>
      <c r="J1064"/>
      <c r="M1064"/>
    </row>
    <row r="1065" spans="4:13" x14ac:dyDescent="0.5">
      <c r="D1065"/>
      <c r="E1065"/>
      <c r="F1065"/>
      <c r="J1065"/>
      <c r="M1065"/>
    </row>
    <row r="1066" spans="4:13" x14ac:dyDescent="0.5">
      <c r="D1066"/>
      <c r="E1066"/>
      <c r="F1066"/>
      <c r="J1066"/>
      <c r="M1066"/>
    </row>
    <row r="1067" spans="4:13" x14ac:dyDescent="0.5">
      <c r="D1067"/>
      <c r="E1067"/>
      <c r="F1067"/>
      <c r="J1067"/>
      <c r="M1067"/>
    </row>
    <row r="1068" spans="4:13" x14ac:dyDescent="0.5">
      <c r="D1068"/>
      <c r="E1068"/>
      <c r="F1068"/>
      <c r="J1068"/>
      <c r="M1068"/>
    </row>
    <row r="1069" spans="4:13" x14ac:dyDescent="0.5">
      <c r="D1069"/>
      <c r="E1069"/>
      <c r="F1069"/>
      <c r="J1069"/>
      <c r="M1069"/>
    </row>
    <row r="1070" spans="4:13" x14ac:dyDescent="0.5">
      <c r="D1070"/>
      <c r="E1070"/>
      <c r="F1070"/>
      <c r="J1070"/>
      <c r="M1070"/>
    </row>
    <row r="1071" spans="4:13" x14ac:dyDescent="0.5">
      <c r="D1071"/>
      <c r="E1071"/>
      <c r="F1071"/>
      <c r="J1071"/>
      <c r="M1071"/>
    </row>
    <row r="1072" spans="4:13" x14ac:dyDescent="0.5">
      <c r="D1072"/>
      <c r="E1072"/>
      <c r="F1072"/>
      <c r="J1072"/>
      <c r="M1072"/>
    </row>
    <row r="1073" spans="4:13" x14ac:dyDescent="0.5">
      <c r="D1073"/>
      <c r="E1073"/>
      <c r="F1073"/>
      <c r="J1073"/>
      <c r="M1073"/>
    </row>
    <row r="1074" spans="4:13" x14ac:dyDescent="0.5">
      <c r="D1074"/>
      <c r="E1074"/>
      <c r="F1074"/>
      <c r="J1074"/>
      <c r="M1074"/>
    </row>
    <row r="1075" spans="4:13" x14ac:dyDescent="0.5">
      <c r="D1075"/>
      <c r="E1075"/>
      <c r="F1075"/>
      <c r="J1075"/>
      <c r="M1075"/>
    </row>
    <row r="1076" spans="4:13" x14ac:dyDescent="0.5">
      <c r="D1076"/>
      <c r="E1076"/>
      <c r="F1076"/>
      <c r="J1076"/>
      <c r="M1076"/>
    </row>
    <row r="1077" spans="4:13" x14ac:dyDescent="0.5">
      <c r="D1077"/>
      <c r="E1077"/>
      <c r="F1077"/>
      <c r="J1077"/>
      <c r="M1077"/>
    </row>
    <row r="1078" spans="4:13" x14ac:dyDescent="0.5">
      <c r="D1078"/>
      <c r="E1078"/>
      <c r="F1078"/>
      <c r="J1078"/>
      <c r="M1078"/>
    </row>
    <row r="1079" spans="4:13" x14ac:dyDescent="0.5">
      <c r="D1079"/>
      <c r="E1079"/>
      <c r="F1079"/>
      <c r="J1079"/>
      <c r="M1079"/>
    </row>
    <row r="1080" spans="4:13" x14ac:dyDescent="0.5">
      <c r="D1080"/>
      <c r="E1080"/>
      <c r="F1080"/>
      <c r="J1080"/>
      <c r="M1080"/>
    </row>
    <row r="1081" spans="4:13" x14ac:dyDescent="0.5">
      <c r="D1081"/>
      <c r="E1081"/>
      <c r="F1081"/>
      <c r="J1081"/>
      <c r="M1081"/>
    </row>
    <row r="1082" spans="4:13" x14ac:dyDescent="0.5">
      <c r="D1082"/>
      <c r="E1082"/>
      <c r="F1082"/>
      <c r="J1082"/>
      <c r="M1082"/>
    </row>
    <row r="1083" spans="4:13" x14ac:dyDescent="0.5">
      <c r="D1083"/>
      <c r="E1083"/>
      <c r="F1083"/>
      <c r="J1083"/>
      <c r="M1083"/>
    </row>
    <row r="1084" spans="4:13" x14ac:dyDescent="0.5">
      <c r="D1084"/>
      <c r="E1084"/>
      <c r="F1084"/>
      <c r="J1084"/>
      <c r="M1084"/>
    </row>
    <row r="1085" spans="4:13" x14ac:dyDescent="0.5">
      <c r="D1085"/>
      <c r="E1085"/>
      <c r="F1085"/>
      <c r="J1085"/>
      <c r="M1085"/>
    </row>
    <row r="1086" spans="4:13" x14ac:dyDescent="0.5">
      <c r="D1086"/>
      <c r="E1086"/>
      <c r="F1086"/>
      <c r="J1086"/>
      <c r="M1086"/>
    </row>
    <row r="1087" spans="4:13" x14ac:dyDescent="0.5">
      <c r="D1087"/>
      <c r="E1087"/>
      <c r="F1087"/>
      <c r="J1087"/>
      <c r="M1087"/>
    </row>
    <row r="1088" spans="4:13" x14ac:dyDescent="0.5">
      <c r="D1088"/>
      <c r="E1088"/>
      <c r="F1088"/>
      <c r="J1088"/>
      <c r="M1088"/>
    </row>
    <row r="1089" spans="4:13" x14ac:dyDescent="0.5">
      <c r="D1089"/>
      <c r="E1089"/>
      <c r="F1089"/>
      <c r="J1089"/>
      <c r="M1089"/>
    </row>
    <row r="1090" spans="4:13" x14ac:dyDescent="0.5">
      <c r="D1090"/>
      <c r="E1090"/>
      <c r="F1090"/>
      <c r="J1090"/>
      <c r="M1090"/>
    </row>
    <row r="1091" spans="4:13" x14ac:dyDescent="0.5">
      <c r="D1091"/>
      <c r="E1091"/>
      <c r="F1091"/>
      <c r="J1091"/>
      <c r="M1091"/>
    </row>
    <row r="1092" spans="4:13" x14ac:dyDescent="0.5">
      <c r="D1092"/>
      <c r="E1092"/>
      <c r="F1092"/>
      <c r="J1092"/>
      <c r="M1092"/>
    </row>
    <row r="1093" spans="4:13" x14ac:dyDescent="0.5">
      <c r="D1093"/>
      <c r="E1093"/>
      <c r="F1093"/>
      <c r="J1093"/>
      <c r="M1093"/>
    </row>
    <row r="1094" spans="4:13" x14ac:dyDescent="0.5">
      <c r="D1094"/>
      <c r="E1094"/>
      <c r="F1094"/>
      <c r="J1094"/>
      <c r="M1094"/>
    </row>
    <row r="1095" spans="4:13" x14ac:dyDescent="0.5">
      <c r="D1095"/>
      <c r="E1095"/>
      <c r="F1095"/>
      <c r="J1095"/>
      <c r="M1095"/>
    </row>
    <row r="1096" spans="4:13" x14ac:dyDescent="0.5">
      <c r="D1096"/>
      <c r="E1096"/>
      <c r="F1096"/>
      <c r="J1096"/>
      <c r="M1096"/>
    </row>
    <row r="1097" spans="4:13" x14ac:dyDescent="0.5">
      <c r="D1097"/>
      <c r="E1097"/>
      <c r="F1097"/>
      <c r="J1097"/>
      <c r="M1097"/>
    </row>
    <row r="1098" spans="4:13" x14ac:dyDescent="0.5">
      <c r="D1098"/>
      <c r="E1098"/>
      <c r="F1098"/>
      <c r="J1098"/>
      <c r="M1098"/>
    </row>
    <row r="1099" spans="4:13" x14ac:dyDescent="0.5">
      <c r="D1099"/>
      <c r="E1099"/>
      <c r="F1099"/>
      <c r="J1099"/>
      <c r="M1099"/>
    </row>
    <row r="1100" spans="4:13" x14ac:dyDescent="0.5">
      <c r="D1100"/>
      <c r="E1100"/>
      <c r="F1100"/>
      <c r="J1100"/>
      <c r="M1100"/>
    </row>
    <row r="1101" spans="4:13" x14ac:dyDescent="0.5">
      <c r="D1101"/>
      <c r="E1101"/>
      <c r="F1101"/>
      <c r="J1101"/>
      <c r="M1101"/>
    </row>
    <row r="1102" spans="4:13" x14ac:dyDescent="0.5">
      <c r="D1102"/>
      <c r="E1102"/>
      <c r="F1102"/>
      <c r="J1102"/>
      <c r="M1102"/>
    </row>
    <row r="1103" spans="4:13" x14ac:dyDescent="0.5">
      <c r="D1103"/>
      <c r="E1103"/>
      <c r="F1103"/>
      <c r="J1103"/>
      <c r="M1103"/>
    </row>
    <row r="1104" spans="4:13" x14ac:dyDescent="0.5">
      <c r="D1104"/>
      <c r="E1104"/>
      <c r="F1104"/>
      <c r="J1104"/>
      <c r="M1104"/>
    </row>
    <row r="1105" spans="4:13" x14ac:dyDescent="0.5">
      <c r="D1105"/>
      <c r="E1105"/>
      <c r="F1105"/>
      <c r="J1105"/>
      <c r="M1105"/>
    </row>
    <row r="1106" spans="4:13" x14ac:dyDescent="0.5">
      <c r="D1106"/>
      <c r="E1106"/>
      <c r="F1106"/>
      <c r="J1106"/>
      <c r="M1106"/>
    </row>
    <row r="1107" spans="4:13" x14ac:dyDescent="0.5">
      <c r="D1107"/>
      <c r="E1107"/>
      <c r="F1107"/>
      <c r="J1107"/>
      <c r="M1107"/>
    </row>
    <row r="1108" spans="4:13" x14ac:dyDescent="0.5">
      <c r="D1108"/>
      <c r="E1108"/>
      <c r="F1108"/>
      <c r="J1108"/>
      <c r="M1108"/>
    </row>
    <row r="1109" spans="4:13" x14ac:dyDescent="0.5">
      <c r="D1109"/>
      <c r="E1109"/>
      <c r="F1109"/>
      <c r="J1109"/>
      <c r="M1109"/>
    </row>
    <row r="1110" spans="4:13" x14ac:dyDescent="0.5">
      <c r="D1110"/>
      <c r="E1110"/>
      <c r="F1110"/>
      <c r="J1110"/>
      <c r="M1110"/>
    </row>
    <row r="1111" spans="4:13" x14ac:dyDescent="0.5">
      <c r="D1111"/>
      <c r="E1111"/>
      <c r="F1111"/>
      <c r="J1111"/>
      <c r="M1111"/>
    </row>
    <row r="1112" spans="4:13" x14ac:dyDescent="0.5">
      <c r="D1112"/>
      <c r="E1112"/>
      <c r="F1112"/>
      <c r="J1112"/>
      <c r="M1112"/>
    </row>
    <row r="1113" spans="4:13" x14ac:dyDescent="0.5">
      <c r="D1113"/>
      <c r="E1113"/>
      <c r="F1113"/>
      <c r="J1113"/>
      <c r="M1113"/>
    </row>
    <row r="1114" spans="4:13" x14ac:dyDescent="0.5">
      <c r="D1114"/>
      <c r="E1114"/>
      <c r="F1114"/>
      <c r="J1114"/>
      <c r="M1114"/>
    </row>
    <row r="1115" spans="4:13" x14ac:dyDescent="0.5">
      <c r="D1115"/>
      <c r="E1115"/>
      <c r="F1115"/>
      <c r="J1115"/>
      <c r="M1115"/>
    </row>
    <row r="1116" spans="4:13" x14ac:dyDescent="0.5">
      <c r="D1116"/>
      <c r="E1116"/>
      <c r="F1116"/>
      <c r="J1116"/>
      <c r="M1116"/>
    </row>
    <row r="1117" spans="4:13" x14ac:dyDescent="0.5">
      <c r="D1117"/>
      <c r="E1117"/>
      <c r="F1117"/>
      <c r="J1117"/>
      <c r="M1117"/>
    </row>
    <row r="1118" spans="4:13" x14ac:dyDescent="0.5">
      <c r="D1118"/>
      <c r="E1118"/>
      <c r="F1118"/>
      <c r="J1118"/>
      <c r="M1118"/>
    </row>
    <row r="1119" spans="4:13" x14ac:dyDescent="0.5">
      <c r="D1119"/>
      <c r="E1119"/>
      <c r="F1119"/>
      <c r="J1119"/>
      <c r="M1119"/>
    </row>
    <row r="1120" spans="4:13" x14ac:dyDescent="0.5">
      <c r="D1120"/>
      <c r="E1120"/>
      <c r="F1120"/>
      <c r="J1120"/>
      <c r="M1120"/>
    </row>
    <row r="1121" spans="4:13" x14ac:dyDescent="0.5">
      <c r="D1121"/>
      <c r="E1121"/>
      <c r="F1121"/>
      <c r="J1121"/>
      <c r="M1121"/>
    </row>
    <row r="1122" spans="4:13" x14ac:dyDescent="0.5">
      <c r="D1122"/>
      <c r="E1122"/>
      <c r="F1122"/>
      <c r="J1122"/>
      <c r="M1122"/>
    </row>
    <row r="1123" spans="4:13" x14ac:dyDescent="0.5">
      <c r="D1123"/>
      <c r="E1123"/>
      <c r="F1123"/>
      <c r="J1123"/>
      <c r="M1123"/>
    </row>
    <row r="1124" spans="4:13" x14ac:dyDescent="0.5">
      <c r="D1124"/>
      <c r="E1124"/>
      <c r="F1124"/>
      <c r="J1124"/>
      <c r="M1124"/>
    </row>
    <row r="1125" spans="4:13" x14ac:dyDescent="0.5">
      <c r="D1125"/>
      <c r="E1125"/>
      <c r="F1125"/>
      <c r="J1125"/>
      <c r="M1125"/>
    </row>
    <row r="1126" spans="4:13" x14ac:dyDescent="0.5">
      <c r="D1126"/>
      <c r="E1126"/>
      <c r="F1126"/>
      <c r="J1126"/>
      <c r="M1126"/>
    </row>
    <row r="1127" spans="4:13" x14ac:dyDescent="0.5">
      <c r="D1127"/>
      <c r="E1127"/>
      <c r="F1127"/>
      <c r="J1127"/>
      <c r="M1127"/>
    </row>
    <row r="1128" spans="4:13" x14ac:dyDescent="0.5">
      <c r="D1128"/>
      <c r="E1128"/>
      <c r="F1128"/>
      <c r="J1128"/>
      <c r="M1128"/>
    </row>
    <row r="1129" spans="4:13" x14ac:dyDescent="0.5">
      <c r="D1129"/>
      <c r="E1129"/>
      <c r="F1129"/>
      <c r="J1129"/>
      <c r="M1129"/>
    </row>
    <row r="1130" spans="4:13" x14ac:dyDescent="0.5">
      <c r="D1130"/>
      <c r="E1130"/>
      <c r="F1130"/>
      <c r="J1130"/>
      <c r="M1130"/>
    </row>
    <row r="1131" spans="4:13" x14ac:dyDescent="0.5">
      <c r="D1131"/>
      <c r="E1131"/>
      <c r="F1131"/>
      <c r="J1131"/>
      <c r="M1131"/>
    </row>
    <row r="1132" spans="4:13" x14ac:dyDescent="0.5">
      <c r="D1132"/>
      <c r="E1132"/>
      <c r="F1132"/>
      <c r="J1132"/>
      <c r="M1132"/>
    </row>
    <row r="1133" spans="4:13" x14ac:dyDescent="0.5">
      <c r="D1133"/>
      <c r="E1133"/>
      <c r="F1133"/>
      <c r="J1133"/>
      <c r="M1133"/>
    </row>
    <row r="1134" spans="4:13" x14ac:dyDescent="0.5">
      <c r="D1134"/>
      <c r="E1134"/>
      <c r="F1134"/>
      <c r="J1134"/>
      <c r="M1134"/>
    </row>
    <row r="1135" spans="4:13" x14ac:dyDescent="0.5">
      <c r="D1135"/>
      <c r="E1135"/>
      <c r="F1135"/>
      <c r="J1135"/>
      <c r="M1135"/>
    </row>
    <row r="1136" spans="4:13" x14ac:dyDescent="0.5">
      <c r="D1136"/>
      <c r="E1136"/>
      <c r="F1136"/>
      <c r="J1136"/>
      <c r="M1136"/>
    </row>
    <row r="1137" spans="4:13" x14ac:dyDescent="0.5">
      <c r="D1137"/>
      <c r="E1137"/>
      <c r="F1137"/>
      <c r="J1137"/>
      <c r="M1137"/>
    </row>
    <row r="1138" spans="4:13" x14ac:dyDescent="0.5">
      <c r="D1138"/>
      <c r="E1138"/>
      <c r="F1138"/>
      <c r="J1138"/>
      <c r="M1138"/>
    </row>
    <row r="1139" spans="4:13" x14ac:dyDescent="0.5">
      <c r="D1139"/>
      <c r="E1139"/>
      <c r="F1139"/>
      <c r="J1139"/>
      <c r="M1139"/>
    </row>
    <row r="1140" spans="4:13" x14ac:dyDescent="0.5">
      <c r="D1140"/>
      <c r="E1140"/>
      <c r="F1140"/>
      <c r="J1140"/>
      <c r="M1140"/>
    </row>
    <row r="1141" spans="4:13" x14ac:dyDescent="0.5">
      <c r="D1141"/>
      <c r="E1141"/>
      <c r="F1141"/>
      <c r="J1141"/>
      <c r="M1141"/>
    </row>
    <row r="1142" spans="4:13" x14ac:dyDescent="0.5">
      <c r="D1142"/>
      <c r="E1142"/>
      <c r="F1142"/>
      <c r="J1142"/>
      <c r="M1142"/>
    </row>
    <row r="1143" spans="4:13" x14ac:dyDescent="0.5">
      <c r="D1143"/>
      <c r="E1143"/>
      <c r="F1143"/>
      <c r="J1143"/>
      <c r="M1143"/>
    </row>
    <row r="1144" spans="4:13" x14ac:dyDescent="0.5">
      <c r="D1144"/>
      <c r="E1144"/>
      <c r="F1144"/>
      <c r="J1144"/>
      <c r="M1144"/>
    </row>
    <row r="1145" spans="4:13" x14ac:dyDescent="0.5">
      <c r="D1145"/>
      <c r="E1145"/>
      <c r="F1145"/>
      <c r="J1145"/>
      <c r="M1145"/>
    </row>
    <row r="1146" spans="4:13" x14ac:dyDescent="0.5">
      <c r="D1146"/>
      <c r="E1146"/>
      <c r="F1146"/>
      <c r="J1146"/>
      <c r="M1146"/>
    </row>
    <row r="1147" spans="4:13" x14ac:dyDescent="0.5">
      <c r="D1147"/>
      <c r="E1147"/>
      <c r="F1147"/>
      <c r="J1147"/>
      <c r="M1147"/>
    </row>
    <row r="1148" spans="4:13" x14ac:dyDescent="0.5">
      <c r="D1148"/>
      <c r="E1148"/>
      <c r="F1148"/>
      <c r="J1148"/>
      <c r="M1148"/>
    </row>
    <row r="1149" spans="4:13" x14ac:dyDescent="0.5">
      <c r="D1149"/>
      <c r="E1149"/>
      <c r="F1149"/>
      <c r="J1149"/>
      <c r="M1149"/>
    </row>
    <row r="1150" spans="4:13" x14ac:dyDescent="0.5">
      <c r="D1150"/>
      <c r="E1150"/>
      <c r="F1150"/>
      <c r="J1150"/>
      <c r="M1150"/>
    </row>
    <row r="1151" spans="4:13" x14ac:dyDescent="0.5">
      <c r="D1151"/>
      <c r="E1151"/>
      <c r="F1151"/>
      <c r="J1151"/>
      <c r="M1151"/>
    </row>
    <row r="1152" spans="4:13" x14ac:dyDescent="0.5">
      <c r="D1152"/>
      <c r="E1152"/>
      <c r="F1152"/>
      <c r="J1152"/>
      <c r="M1152"/>
    </row>
    <row r="1153" spans="4:13" x14ac:dyDescent="0.5">
      <c r="D1153"/>
      <c r="E1153"/>
      <c r="F1153"/>
      <c r="J1153"/>
      <c r="M1153"/>
    </row>
    <row r="1154" spans="4:13" x14ac:dyDescent="0.5">
      <c r="D1154"/>
      <c r="E1154"/>
      <c r="F1154"/>
      <c r="J1154"/>
      <c r="M1154"/>
    </row>
    <row r="1155" spans="4:13" x14ac:dyDescent="0.5">
      <c r="D1155"/>
      <c r="E1155"/>
      <c r="F1155"/>
      <c r="J1155"/>
      <c r="M1155"/>
    </row>
    <row r="1156" spans="4:13" x14ac:dyDescent="0.5">
      <c r="D1156"/>
      <c r="E1156"/>
      <c r="F1156"/>
      <c r="J1156"/>
      <c r="M1156"/>
    </row>
    <row r="1157" spans="4:13" x14ac:dyDescent="0.5">
      <c r="D1157"/>
      <c r="E1157"/>
      <c r="F1157"/>
      <c r="J1157"/>
      <c r="M1157"/>
    </row>
    <row r="1158" spans="4:13" x14ac:dyDescent="0.5">
      <c r="D1158"/>
      <c r="E1158"/>
      <c r="F1158"/>
      <c r="J1158"/>
      <c r="M1158"/>
    </row>
    <row r="1159" spans="4:13" x14ac:dyDescent="0.5">
      <c r="D1159"/>
      <c r="E1159"/>
      <c r="F1159"/>
      <c r="J1159"/>
      <c r="M1159"/>
    </row>
    <row r="1160" spans="4:13" x14ac:dyDescent="0.5">
      <c r="D1160"/>
      <c r="E1160"/>
      <c r="F1160"/>
      <c r="J1160"/>
      <c r="M1160"/>
    </row>
    <row r="1161" spans="4:13" x14ac:dyDescent="0.5">
      <c r="D1161"/>
      <c r="E1161"/>
      <c r="F1161"/>
      <c r="J1161"/>
      <c r="M1161"/>
    </row>
    <row r="1162" spans="4:13" x14ac:dyDescent="0.5">
      <c r="D1162"/>
      <c r="E1162"/>
      <c r="F1162"/>
      <c r="J1162"/>
      <c r="M1162"/>
    </row>
    <row r="1163" spans="4:13" x14ac:dyDescent="0.5">
      <c r="D1163"/>
      <c r="E1163"/>
      <c r="F1163"/>
      <c r="J1163"/>
      <c r="M1163"/>
    </row>
    <row r="1164" spans="4:13" x14ac:dyDescent="0.5">
      <c r="D1164"/>
      <c r="E1164"/>
      <c r="F1164"/>
      <c r="J1164"/>
      <c r="M1164"/>
    </row>
    <row r="1165" spans="4:13" x14ac:dyDescent="0.5">
      <c r="D1165"/>
      <c r="E1165"/>
      <c r="F1165"/>
      <c r="J1165"/>
      <c r="M1165"/>
    </row>
    <row r="1166" spans="4:13" x14ac:dyDescent="0.5">
      <c r="D1166"/>
      <c r="E1166"/>
      <c r="F1166"/>
      <c r="J1166"/>
      <c r="M1166"/>
    </row>
    <row r="1167" spans="4:13" x14ac:dyDescent="0.5">
      <c r="D1167"/>
      <c r="E1167"/>
      <c r="F1167"/>
      <c r="J1167"/>
      <c r="M1167"/>
    </row>
    <row r="1168" spans="4:13" x14ac:dyDescent="0.5">
      <c r="D1168"/>
      <c r="E1168"/>
      <c r="F1168"/>
      <c r="J1168"/>
      <c r="M1168"/>
    </row>
    <row r="1169" spans="4:13" x14ac:dyDescent="0.5">
      <c r="D1169"/>
      <c r="E1169"/>
      <c r="F1169"/>
      <c r="J1169"/>
      <c r="M1169"/>
    </row>
    <row r="1170" spans="4:13" x14ac:dyDescent="0.5">
      <c r="D1170"/>
      <c r="E1170"/>
      <c r="F1170"/>
      <c r="J1170"/>
      <c r="M1170"/>
    </row>
    <row r="1171" spans="4:13" x14ac:dyDescent="0.5">
      <c r="D1171"/>
      <c r="E1171"/>
      <c r="F1171"/>
      <c r="J1171"/>
      <c r="M1171"/>
    </row>
    <row r="1172" spans="4:13" x14ac:dyDescent="0.5">
      <c r="D1172"/>
      <c r="E1172"/>
      <c r="F1172"/>
      <c r="J1172"/>
      <c r="M1172"/>
    </row>
    <row r="1173" spans="4:13" x14ac:dyDescent="0.5">
      <c r="D1173"/>
      <c r="E1173"/>
      <c r="F1173"/>
      <c r="J1173"/>
      <c r="M1173"/>
    </row>
    <row r="1174" spans="4:13" x14ac:dyDescent="0.5">
      <c r="D1174"/>
      <c r="E1174"/>
      <c r="F1174"/>
      <c r="J1174"/>
      <c r="M1174"/>
    </row>
    <row r="1175" spans="4:13" x14ac:dyDescent="0.5">
      <c r="D1175"/>
      <c r="E1175"/>
      <c r="F1175"/>
      <c r="J1175"/>
      <c r="M1175"/>
    </row>
    <row r="1176" spans="4:13" x14ac:dyDescent="0.5">
      <c r="D1176"/>
      <c r="E1176"/>
      <c r="F1176"/>
      <c r="J1176"/>
      <c r="M1176"/>
    </row>
    <row r="1177" spans="4:13" x14ac:dyDescent="0.5">
      <c r="D1177"/>
      <c r="E1177"/>
      <c r="F1177"/>
      <c r="J1177"/>
      <c r="M1177"/>
    </row>
    <row r="1178" spans="4:13" x14ac:dyDescent="0.5">
      <c r="D1178"/>
      <c r="E1178"/>
      <c r="F1178"/>
      <c r="J1178"/>
      <c r="M1178"/>
    </row>
    <row r="1179" spans="4:13" x14ac:dyDescent="0.5">
      <c r="D1179"/>
      <c r="E1179"/>
      <c r="F1179"/>
      <c r="J1179"/>
      <c r="M1179"/>
    </row>
    <row r="1180" spans="4:13" x14ac:dyDescent="0.5">
      <c r="D1180"/>
      <c r="E1180"/>
      <c r="F1180"/>
      <c r="J1180"/>
      <c r="M1180"/>
    </row>
    <row r="1181" spans="4:13" x14ac:dyDescent="0.5">
      <c r="D1181"/>
      <c r="E1181"/>
      <c r="F1181"/>
      <c r="J1181"/>
      <c r="M1181"/>
    </row>
    <row r="1182" spans="4:13" x14ac:dyDescent="0.5">
      <c r="D1182"/>
      <c r="E1182"/>
      <c r="F1182"/>
      <c r="J1182"/>
      <c r="M1182"/>
    </row>
    <row r="1183" spans="4:13" x14ac:dyDescent="0.5">
      <c r="D1183"/>
      <c r="E1183"/>
      <c r="F1183"/>
      <c r="J1183"/>
      <c r="M1183"/>
    </row>
    <row r="1184" spans="4:13" x14ac:dyDescent="0.5">
      <c r="D1184"/>
      <c r="E1184"/>
      <c r="F1184"/>
      <c r="J1184"/>
      <c r="M1184"/>
    </row>
    <row r="1185" spans="4:13" x14ac:dyDescent="0.5">
      <c r="D1185"/>
      <c r="E1185"/>
      <c r="F1185"/>
      <c r="J1185"/>
      <c r="M1185"/>
    </row>
    <row r="1186" spans="4:13" x14ac:dyDescent="0.5">
      <c r="D1186"/>
      <c r="E1186"/>
      <c r="F1186"/>
      <c r="J1186"/>
      <c r="M1186"/>
    </row>
    <row r="1187" spans="4:13" x14ac:dyDescent="0.5">
      <c r="D1187"/>
      <c r="E1187"/>
      <c r="F1187"/>
      <c r="J1187"/>
      <c r="M1187"/>
    </row>
    <row r="1188" spans="4:13" x14ac:dyDescent="0.5">
      <c r="D1188"/>
      <c r="E1188"/>
      <c r="F1188"/>
      <c r="J1188"/>
      <c r="M1188"/>
    </row>
    <row r="1189" spans="4:13" x14ac:dyDescent="0.5">
      <c r="D1189"/>
      <c r="E1189"/>
      <c r="F1189"/>
      <c r="J1189"/>
      <c r="M1189"/>
    </row>
    <row r="1190" spans="4:13" x14ac:dyDescent="0.5">
      <c r="D1190"/>
      <c r="E1190"/>
      <c r="F1190"/>
      <c r="J1190"/>
      <c r="M1190"/>
    </row>
    <row r="1191" spans="4:13" x14ac:dyDescent="0.5">
      <c r="D1191"/>
      <c r="E1191"/>
      <c r="F1191"/>
      <c r="J1191"/>
      <c r="M1191"/>
    </row>
    <row r="1192" spans="4:13" x14ac:dyDescent="0.5">
      <c r="D1192"/>
      <c r="E1192"/>
      <c r="F1192"/>
      <c r="J1192"/>
      <c r="M1192"/>
    </row>
    <row r="1193" spans="4:13" x14ac:dyDescent="0.5">
      <c r="D1193"/>
      <c r="E1193"/>
      <c r="F1193"/>
      <c r="J1193"/>
      <c r="M1193"/>
    </row>
    <row r="1194" spans="4:13" x14ac:dyDescent="0.5">
      <c r="D1194"/>
      <c r="E1194"/>
      <c r="F1194"/>
      <c r="J1194"/>
      <c r="M1194"/>
    </row>
    <row r="1195" spans="4:13" x14ac:dyDescent="0.5">
      <c r="D1195"/>
      <c r="E1195"/>
      <c r="F1195"/>
      <c r="J1195"/>
      <c r="M1195"/>
    </row>
    <row r="1196" spans="4:13" x14ac:dyDescent="0.5">
      <c r="D1196"/>
      <c r="E1196"/>
      <c r="F1196"/>
      <c r="J1196"/>
      <c r="M1196"/>
    </row>
    <row r="1197" spans="4:13" x14ac:dyDescent="0.5">
      <c r="D1197"/>
      <c r="E1197"/>
      <c r="F1197"/>
      <c r="J1197"/>
      <c r="M1197"/>
    </row>
    <row r="1198" spans="4:13" x14ac:dyDescent="0.5">
      <c r="D1198"/>
      <c r="E1198"/>
      <c r="F1198"/>
      <c r="J1198"/>
      <c r="M1198"/>
    </row>
    <row r="1199" spans="4:13" x14ac:dyDescent="0.5">
      <c r="D1199"/>
      <c r="E1199"/>
      <c r="F1199"/>
      <c r="J1199"/>
      <c r="M1199"/>
    </row>
    <row r="1200" spans="4:13" x14ac:dyDescent="0.5">
      <c r="D1200"/>
      <c r="E1200"/>
      <c r="F1200"/>
      <c r="J1200"/>
      <c r="M1200"/>
    </row>
    <row r="1201" spans="4:13" x14ac:dyDescent="0.5">
      <c r="D1201"/>
      <c r="E1201"/>
      <c r="F1201"/>
      <c r="J1201"/>
      <c r="M1201"/>
    </row>
    <row r="1202" spans="4:13" x14ac:dyDescent="0.5">
      <c r="D1202"/>
      <c r="E1202"/>
      <c r="F1202"/>
      <c r="J1202"/>
      <c r="M1202"/>
    </row>
    <row r="1203" spans="4:13" x14ac:dyDescent="0.5">
      <c r="D1203"/>
      <c r="E1203"/>
      <c r="F1203"/>
      <c r="J1203"/>
      <c r="M1203"/>
    </row>
    <row r="1204" spans="4:13" x14ac:dyDescent="0.5">
      <c r="D1204"/>
      <c r="E1204"/>
      <c r="F1204"/>
      <c r="J1204"/>
      <c r="M1204"/>
    </row>
    <row r="1205" spans="4:13" x14ac:dyDescent="0.5">
      <c r="D1205"/>
      <c r="E1205"/>
      <c r="F1205"/>
      <c r="J1205"/>
      <c r="M1205"/>
    </row>
    <row r="1206" spans="4:13" x14ac:dyDescent="0.5">
      <c r="D1206"/>
      <c r="E1206"/>
      <c r="F1206"/>
      <c r="J1206"/>
      <c r="M1206"/>
    </row>
    <row r="1207" spans="4:13" x14ac:dyDescent="0.5">
      <c r="D1207"/>
      <c r="E1207"/>
      <c r="F1207"/>
      <c r="J1207"/>
      <c r="M1207"/>
    </row>
    <row r="1208" spans="4:13" x14ac:dyDescent="0.5">
      <c r="D1208"/>
      <c r="E1208"/>
      <c r="F1208"/>
      <c r="J1208"/>
      <c r="M1208"/>
    </row>
    <row r="1209" spans="4:13" x14ac:dyDescent="0.5">
      <c r="D1209"/>
      <c r="E1209"/>
      <c r="F1209"/>
      <c r="J1209"/>
      <c r="M1209"/>
    </row>
    <row r="1210" spans="4:13" x14ac:dyDescent="0.5">
      <c r="D1210"/>
      <c r="E1210"/>
      <c r="F1210"/>
      <c r="J1210"/>
      <c r="M1210"/>
    </row>
    <row r="1211" spans="4:13" x14ac:dyDescent="0.5">
      <c r="D1211"/>
      <c r="E1211"/>
      <c r="F1211"/>
      <c r="J1211"/>
      <c r="M1211"/>
    </row>
    <row r="1212" spans="4:13" x14ac:dyDescent="0.5">
      <c r="D1212"/>
      <c r="E1212"/>
      <c r="F1212"/>
      <c r="J1212"/>
      <c r="M1212"/>
    </row>
    <row r="1213" spans="4:13" x14ac:dyDescent="0.5">
      <c r="D1213"/>
      <c r="E1213"/>
      <c r="F1213"/>
      <c r="J1213"/>
      <c r="M1213"/>
    </row>
    <row r="1214" spans="4:13" x14ac:dyDescent="0.5">
      <c r="D1214"/>
      <c r="E1214"/>
      <c r="F1214"/>
      <c r="J1214"/>
      <c r="M1214"/>
    </row>
    <row r="1215" spans="4:13" x14ac:dyDescent="0.5">
      <c r="D1215"/>
      <c r="E1215"/>
      <c r="F1215"/>
      <c r="J1215"/>
      <c r="M1215"/>
    </row>
    <row r="1216" spans="4:13" x14ac:dyDescent="0.5">
      <c r="D1216"/>
      <c r="E1216"/>
      <c r="F1216"/>
      <c r="J1216"/>
      <c r="M1216"/>
    </row>
    <row r="1217" spans="4:13" x14ac:dyDescent="0.5">
      <c r="D1217"/>
      <c r="E1217"/>
      <c r="F1217"/>
      <c r="J1217"/>
      <c r="M1217"/>
    </row>
    <row r="1218" spans="4:13" x14ac:dyDescent="0.5">
      <c r="D1218"/>
      <c r="E1218"/>
      <c r="F1218"/>
      <c r="J1218"/>
      <c r="M1218"/>
    </row>
    <row r="1219" spans="4:13" x14ac:dyDescent="0.5">
      <c r="D1219"/>
      <c r="E1219"/>
      <c r="F1219"/>
      <c r="J1219"/>
      <c r="M1219"/>
    </row>
    <row r="1220" spans="4:13" x14ac:dyDescent="0.5">
      <c r="D1220"/>
      <c r="E1220"/>
      <c r="F1220"/>
      <c r="J1220"/>
      <c r="M1220"/>
    </row>
    <row r="1221" spans="4:13" x14ac:dyDescent="0.5">
      <c r="D1221"/>
      <c r="E1221"/>
      <c r="F1221"/>
      <c r="J1221"/>
      <c r="M1221"/>
    </row>
    <row r="1222" spans="4:13" x14ac:dyDescent="0.5">
      <c r="D1222"/>
      <c r="E1222"/>
      <c r="F1222"/>
      <c r="J1222"/>
      <c r="M1222"/>
    </row>
    <row r="1223" spans="4:13" x14ac:dyDescent="0.5">
      <c r="D1223"/>
      <c r="E1223"/>
      <c r="F1223"/>
      <c r="J1223"/>
      <c r="M1223"/>
    </row>
    <row r="1224" spans="4:13" x14ac:dyDescent="0.5">
      <c r="D1224"/>
      <c r="E1224"/>
      <c r="F1224"/>
      <c r="J1224"/>
      <c r="M1224"/>
    </row>
    <row r="1225" spans="4:13" x14ac:dyDescent="0.5">
      <c r="D1225"/>
      <c r="E1225"/>
      <c r="F1225"/>
      <c r="J1225"/>
      <c r="M1225"/>
    </row>
    <row r="1226" spans="4:13" x14ac:dyDescent="0.5">
      <c r="D1226"/>
      <c r="E1226"/>
      <c r="F1226"/>
      <c r="J1226"/>
      <c r="M1226"/>
    </row>
    <row r="1227" spans="4:13" x14ac:dyDescent="0.5">
      <c r="D1227"/>
      <c r="E1227"/>
      <c r="F1227"/>
      <c r="J1227"/>
      <c r="M1227"/>
    </row>
    <row r="1228" spans="4:13" x14ac:dyDescent="0.5">
      <c r="D1228"/>
      <c r="E1228"/>
      <c r="F1228"/>
      <c r="J1228"/>
      <c r="M1228"/>
    </row>
    <row r="1229" spans="4:13" x14ac:dyDescent="0.5">
      <c r="D1229"/>
      <c r="E1229"/>
      <c r="F1229"/>
      <c r="J1229"/>
      <c r="M1229"/>
    </row>
    <row r="1230" spans="4:13" x14ac:dyDescent="0.5">
      <c r="D1230"/>
      <c r="E1230"/>
      <c r="F1230"/>
      <c r="J1230"/>
      <c r="M1230"/>
    </row>
    <row r="1231" spans="4:13" x14ac:dyDescent="0.5">
      <c r="D1231"/>
      <c r="E1231"/>
      <c r="F1231"/>
      <c r="J1231"/>
      <c r="M1231"/>
    </row>
    <row r="1232" spans="4:13" x14ac:dyDescent="0.5">
      <c r="D1232"/>
      <c r="E1232"/>
      <c r="F1232"/>
      <c r="J1232"/>
      <c r="M1232"/>
    </row>
    <row r="1233" spans="4:13" x14ac:dyDescent="0.5">
      <c r="D1233"/>
      <c r="E1233"/>
      <c r="F1233"/>
      <c r="J1233"/>
      <c r="M1233"/>
    </row>
    <row r="1234" spans="4:13" x14ac:dyDescent="0.5">
      <c r="D1234"/>
      <c r="E1234"/>
      <c r="F1234"/>
      <c r="J1234"/>
      <c r="M1234"/>
    </row>
    <row r="1235" spans="4:13" x14ac:dyDescent="0.5">
      <c r="D1235"/>
      <c r="E1235"/>
      <c r="F1235"/>
      <c r="J1235"/>
      <c r="M1235"/>
    </row>
    <row r="1236" spans="4:13" x14ac:dyDescent="0.5">
      <c r="D1236"/>
      <c r="E1236"/>
      <c r="F1236"/>
      <c r="J1236"/>
      <c r="M1236"/>
    </row>
    <row r="1237" spans="4:13" x14ac:dyDescent="0.5">
      <c r="D1237"/>
      <c r="E1237"/>
      <c r="F1237"/>
      <c r="J1237"/>
      <c r="M1237"/>
    </row>
    <row r="1238" spans="4:13" x14ac:dyDescent="0.5">
      <c r="D1238"/>
      <c r="E1238"/>
      <c r="F1238"/>
      <c r="J1238"/>
      <c r="M1238"/>
    </row>
    <row r="1239" spans="4:13" x14ac:dyDescent="0.5">
      <c r="D1239"/>
      <c r="E1239"/>
      <c r="F1239"/>
      <c r="J1239"/>
      <c r="M1239"/>
    </row>
    <row r="1240" spans="4:13" x14ac:dyDescent="0.5">
      <c r="D1240"/>
      <c r="E1240"/>
      <c r="F1240"/>
      <c r="J1240"/>
      <c r="M1240"/>
    </row>
    <row r="1241" spans="4:13" x14ac:dyDescent="0.5">
      <c r="D1241"/>
      <c r="E1241"/>
      <c r="F1241"/>
      <c r="J1241"/>
      <c r="M1241"/>
    </row>
    <row r="1242" spans="4:13" x14ac:dyDescent="0.5">
      <c r="D1242"/>
      <c r="E1242"/>
      <c r="F1242"/>
      <c r="J1242"/>
      <c r="M1242"/>
    </row>
    <row r="1243" spans="4:13" x14ac:dyDescent="0.5">
      <c r="D1243"/>
      <c r="E1243"/>
      <c r="F1243"/>
      <c r="J1243"/>
      <c r="M1243"/>
    </row>
    <row r="1244" spans="4:13" x14ac:dyDescent="0.5">
      <c r="D1244"/>
      <c r="E1244"/>
      <c r="F1244"/>
      <c r="J1244"/>
      <c r="M1244"/>
    </row>
    <row r="1245" spans="4:13" x14ac:dyDescent="0.5">
      <c r="D1245"/>
      <c r="E1245"/>
      <c r="F1245"/>
      <c r="J1245"/>
      <c r="M1245"/>
    </row>
    <row r="1246" spans="4:13" x14ac:dyDescent="0.5">
      <c r="D1246"/>
      <c r="E1246"/>
      <c r="F1246"/>
      <c r="J1246"/>
      <c r="M1246"/>
    </row>
    <row r="1247" spans="4:13" x14ac:dyDescent="0.5">
      <c r="D1247"/>
      <c r="E1247"/>
      <c r="F1247"/>
      <c r="J1247"/>
      <c r="M1247"/>
    </row>
    <row r="1248" spans="4:13" x14ac:dyDescent="0.5">
      <c r="D1248"/>
      <c r="E1248"/>
      <c r="F1248"/>
      <c r="J1248"/>
      <c r="M1248"/>
    </row>
    <row r="1249" spans="4:13" x14ac:dyDescent="0.5">
      <c r="D1249"/>
      <c r="E1249"/>
      <c r="F1249"/>
      <c r="J1249"/>
      <c r="M1249"/>
    </row>
    <row r="1250" spans="4:13" x14ac:dyDescent="0.5">
      <c r="D1250"/>
      <c r="E1250"/>
      <c r="F1250"/>
      <c r="J1250"/>
      <c r="M1250"/>
    </row>
    <row r="1251" spans="4:13" x14ac:dyDescent="0.5">
      <c r="D1251"/>
      <c r="E1251"/>
      <c r="F1251"/>
      <c r="J1251"/>
      <c r="M1251"/>
    </row>
    <row r="1252" spans="4:13" x14ac:dyDescent="0.5">
      <c r="D1252"/>
      <c r="E1252"/>
      <c r="F1252"/>
      <c r="J1252"/>
      <c r="M1252"/>
    </row>
    <row r="1253" spans="4:13" x14ac:dyDescent="0.5">
      <c r="D1253"/>
      <c r="E1253"/>
      <c r="F1253"/>
      <c r="J1253"/>
      <c r="M1253"/>
    </row>
    <row r="1254" spans="4:13" x14ac:dyDescent="0.5">
      <c r="D1254"/>
      <c r="E1254"/>
      <c r="F1254"/>
      <c r="J1254"/>
      <c r="M1254"/>
    </row>
    <row r="1255" spans="4:13" x14ac:dyDescent="0.5">
      <c r="D1255"/>
      <c r="E1255"/>
      <c r="F1255"/>
      <c r="J1255"/>
      <c r="M1255"/>
    </row>
    <row r="1256" spans="4:13" x14ac:dyDescent="0.5">
      <c r="D1256"/>
      <c r="E1256"/>
      <c r="F1256"/>
      <c r="J1256"/>
      <c r="M1256"/>
    </row>
    <row r="1257" spans="4:13" x14ac:dyDescent="0.5">
      <c r="D1257"/>
      <c r="E1257"/>
      <c r="F1257"/>
      <c r="J1257"/>
      <c r="M1257"/>
    </row>
    <row r="1258" spans="4:13" x14ac:dyDescent="0.5">
      <c r="D1258"/>
      <c r="E1258"/>
      <c r="F1258"/>
      <c r="J1258"/>
      <c r="M1258"/>
    </row>
    <row r="1259" spans="4:13" x14ac:dyDescent="0.5">
      <c r="D1259"/>
      <c r="E1259"/>
      <c r="F1259"/>
      <c r="J1259"/>
      <c r="M1259"/>
    </row>
    <row r="1260" spans="4:13" x14ac:dyDescent="0.5">
      <c r="D1260"/>
      <c r="E1260"/>
      <c r="F1260"/>
      <c r="J1260"/>
      <c r="M1260"/>
    </row>
    <row r="1261" spans="4:13" x14ac:dyDescent="0.5">
      <c r="D1261"/>
      <c r="E1261"/>
      <c r="F1261"/>
      <c r="J1261"/>
      <c r="M1261"/>
    </row>
    <row r="1262" spans="4:13" x14ac:dyDescent="0.5">
      <c r="D1262"/>
      <c r="E1262"/>
      <c r="F1262"/>
      <c r="J1262"/>
      <c r="M1262"/>
    </row>
    <row r="1263" spans="4:13" x14ac:dyDescent="0.5">
      <c r="D1263"/>
      <c r="E1263"/>
      <c r="F1263"/>
      <c r="J1263"/>
      <c r="M1263"/>
    </row>
    <row r="1264" spans="4:13" x14ac:dyDescent="0.5">
      <c r="D1264"/>
      <c r="E1264"/>
      <c r="F1264"/>
      <c r="J1264"/>
      <c r="M1264"/>
    </row>
    <row r="1265" spans="4:13" x14ac:dyDescent="0.5">
      <c r="D1265"/>
      <c r="E1265"/>
      <c r="F1265"/>
      <c r="J1265"/>
      <c r="M1265"/>
    </row>
    <row r="1266" spans="4:13" x14ac:dyDescent="0.5">
      <c r="D1266"/>
      <c r="E1266"/>
      <c r="F1266"/>
      <c r="J1266"/>
      <c r="M1266"/>
    </row>
    <row r="1267" spans="4:13" x14ac:dyDescent="0.5">
      <c r="D1267"/>
      <c r="E1267"/>
      <c r="F1267"/>
      <c r="J1267"/>
      <c r="M1267"/>
    </row>
    <row r="1268" spans="4:13" x14ac:dyDescent="0.5">
      <c r="D1268"/>
      <c r="E1268"/>
      <c r="F1268"/>
      <c r="J1268"/>
      <c r="M1268"/>
    </row>
    <row r="1269" spans="4:13" x14ac:dyDescent="0.5">
      <c r="D1269"/>
      <c r="E1269"/>
      <c r="F1269"/>
      <c r="J1269"/>
      <c r="M1269"/>
    </row>
    <row r="1270" spans="4:13" x14ac:dyDescent="0.5">
      <c r="D1270"/>
      <c r="E1270"/>
      <c r="F1270"/>
      <c r="J1270"/>
      <c r="M1270"/>
    </row>
    <row r="1271" spans="4:13" x14ac:dyDescent="0.5">
      <c r="D1271"/>
      <c r="E1271"/>
      <c r="F1271"/>
      <c r="J1271"/>
      <c r="M1271"/>
    </row>
    <row r="1272" spans="4:13" x14ac:dyDescent="0.5">
      <c r="D1272"/>
      <c r="E1272"/>
      <c r="F1272"/>
      <c r="J1272"/>
      <c r="M1272"/>
    </row>
    <row r="1273" spans="4:13" x14ac:dyDescent="0.5">
      <c r="D1273"/>
      <c r="E1273"/>
      <c r="F1273"/>
      <c r="J1273"/>
      <c r="M1273"/>
    </row>
    <row r="1274" spans="4:13" x14ac:dyDescent="0.5">
      <c r="D1274"/>
      <c r="E1274"/>
      <c r="F1274"/>
      <c r="J1274"/>
      <c r="M1274"/>
    </row>
    <row r="1275" spans="4:13" x14ac:dyDescent="0.5">
      <c r="D1275"/>
      <c r="E1275"/>
      <c r="F1275"/>
      <c r="J1275"/>
      <c r="M1275"/>
    </row>
    <row r="1276" spans="4:13" x14ac:dyDescent="0.5">
      <c r="D1276"/>
      <c r="E1276"/>
      <c r="F1276"/>
      <c r="J1276"/>
      <c r="M1276"/>
    </row>
    <row r="1277" spans="4:13" x14ac:dyDescent="0.5">
      <c r="D1277"/>
      <c r="E1277"/>
      <c r="F1277"/>
      <c r="J1277"/>
      <c r="M1277"/>
    </row>
    <row r="1278" spans="4:13" x14ac:dyDescent="0.5">
      <c r="D1278"/>
      <c r="E1278"/>
      <c r="F1278"/>
      <c r="J1278"/>
      <c r="M1278"/>
    </row>
    <row r="1279" spans="4:13" x14ac:dyDescent="0.5">
      <c r="D1279"/>
      <c r="E1279"/>
      <c r="F1279"/>
      <c r="J1279"/>
      <c r="M1279"/>
    </row>
    <row r="1280" spans="4:13" x14ac:dyDescent="0.5">
      <c r="D1280"/>
      <c r="E1280"/>
      <c r="F1280"/>
      <c r="J1280"/>
      <c r="M1280"/>
    </row>
    <row r="1281" spans="4:13" x14ac:dyDescent="0.5">
      <c r="D1281"/>
      <c r="E1281"/>
      <c r="F1281"/>
      <c r="J1281"/>
      <c r="M1281"/>
    </row>
    <row r="1282" spans="4:13" x14ac:dyDescent="0.5">
      <c r="D1282"/>
      <c r="E1282"/>
      <c r="F1282"/>
      <c r="J1282"/>
      <c r="M1282"/>
    </row>
    <row r="1283" spans="4:13" x14ac:dyDescent="0.5">
      <c r="D1283"/>
      <c r="E1283"/>
      <c r="F1283"/>
      <c r="J1283"/>
      <c r="M1283"/>
    </row>
    <row r="1284" spans="4:13" x14ac:dyDescent="0.5">
      <c r="D1284"/>
      <c r="E1284"/>
      <c r="F1284"/>
      <c r="J1284"/>
      <c r="M1284"/>
    </row>
    <row r="1285" spans="4:13" x14ac:dyDescent="0.5">
      <c r="D1285"/>
      <c r="E1285"/>
      <c r="F1285"/>
      <c r="J1285"/>
      <c r="M1285"/>
    </row>
    <row r="1286" spans="4:13" x14ac:dyDescent="0.5">
      <c r="D1286"/>
      <c r="E1286"/>
      <c r="F1286"/>
      <c r="J1286"/>
      <c r="M1286"/>
    </row>
    <row r="1287" spans="4:13" x14ac:dyDescent="0.5">
      <c r="D1287"/>
      <c r="E1287"/>
      <c r="F1287"/>
      <c r="J1287"/>
      <c r="M1287"/>
    </row>
    <row r="1288" spans="4:13" x14ac:dyDescent="0.5">
      <c r="D1288"/>
      <c r="E1288"/>
      <c r="F1288"/>
      <c r="J1288"/>
      <c r="M1288"/>
    </row>
    <row r="1289" spans="4:13" x14ac:dyDescent="0.5">
      <c r="D1289"/>
      <c r="E1289"/>
      <c r="F1289"/>
      <c r="J1289"/>
      <c r="M1289"/>
    </row>
    <row r="1290" spans="4:13" x14ac:dyDescent="0.5">
      <c r="D1290"/>
      <c r="E1290"/>
      <c r="F1290"/>
      <c r="J1290"/>
      <c r="M1290"/>
    </row>
    <row r="1291" spans="4:13" x14ac:dyDescent="0.5">
      <c r="D1291"/>
      <c r="E1291"/>
      <c r="F1291"/>
      <c r="J1291"/>
      <c r="M1291"/>
    </row>
    <row r="1292" spans="4:13" x14ac:dyDescent="0.5">
      <c r="D1292"/>
      <c r="E1292"/>
      <c r="F1292"/>
      <c r="J1292"/>
      <c r="M1292"/>
    </row>
    <row r="1293" spans="4:13" x14ac:dyDescent="0.5">
      <c r="D1293"/>
      <c r="E1293"/>
      <c r="F1293"/>
      <c r="J1293"/>
      <c r="M1293"/>
    </row>
    <row r="1294" spans="4:13" x14ac:dyDescent="0.5">
      <c r="D1294"/>
      <c r="E1294"/>
      <c r="F1294"/>
      <c r="J1294"/>
      <c r="M1294"/>
    </row>
    <row r="1295" spans="4:13" x14ac:dyDescent="0.5">
      <c r="D1295"/>
      <c r="E1295"/>
      <c r="F1295"/>
      <c r="J1295"/>
      <c r="M1295"/>
    </row>
    <row r="1296" spans="4:13" x14ac:dyDescent="0.5">
      <c r="D1296"/>
      <c r="E1296"/>
      <c r="F1296"/>
      <c r="J1296"/>
      <c r="M1296"/>
    </row>
    <row r="1297" spans="4:13" x14ac:dyDescent="0.5">
      <c r="D1297"/>
      <c r="E1297"/>
      <c r="F1297"/>
      <c r="J1297"/>
      <c r="M1297"/>
    </row>
    <row r="1298" spans="4:13" x14ac:dyDescent="0.5">
      <c r="D1298"/>
      <c r="E1298"/>
      <c r="F1298"/>
      <c r="J1298"/>
      <c r="M1298"/>
    </row>
    <row r="1299" spans="4:13" x14ac:dyDescent="0.5">
      <c r="D1299"/>
      <c r="E1299"/>
      <c r="F1299"/>
      <c r="J1299"/>
      <c r="M1299"/>
    </row>
    <row r="1300" spans="4:13" x14ac:dyDescent="0.5">
      <c r="D1300"/>
      <c r="E1300"/>
      <c r="F1300"/>
      <c r="J1300"/>
      <c r="M1300"/>
    </row>
    <row r="1301" spans="4:13" x14ac:dyDescent="0.5">
      <c r="D1301"/>
      <c r="E1301"/>
      <c r="F1301"/>
      <c r="J1301"/>
      <c r="M1301"/>
    </row>
    <row r="1302" spans="4:13" x14ac:dyDescent="0.5">
      <c r="D1302"/>
      <c r="E1302"/>
      <c r="F1302"/>
      <c r="J1302"/>
      <c r="M1302"/>
    </row>
    <row r="1303" spans="4:13" x14ac:dyDescent="0.5">
      <c r="D1303"/>
      <c r="E1303"/>
      <c r="F1303"/>
      <c r="J1303"/>
      <c r="M1303"/>
    </row>
    <row r="1304" spans="4:13" x14ac:dyDescent="0.5">
      <c r="D1304"/>
      <c r="E1304"/>
      <c r="F1304"/>
      <c r="J1304"/>
      <c r="M1304"/>
    </row>
    <row r="1305" spans="4:13" x14ac:dyDescent="0.5">
      <c r="D1305"/>
      <c r="E1305"/>
      <c r="F1305"/>
      <c r="J1305"/>
      <c r="M1305"/>
    </row>
    <row r="1306" spans="4:13" x14ac:dyDescent="0.5">
      <c r="D1306"/>
      <c r="E1306"/>
      <c r="F1306"/>
      <c r="J1306"/>
      <c r="M1306"/>
    </row>
    <row r="1307" spans="4:13" x14ac:dyDescent="0.5">
      <c r="D1307"/>
      <c r="E1307"/>
      <c r="F1307"/>
      <c r="J1307"/>
      <c r="M1307"/>
    </row>
    <row r="1308" spans="4:13" x14ac:dyDescent="0.5">
      <c r="D1308"/>
      <c r="E1308"/>
      <c r="F1308"/>
      <c r="J1308"/>
      <c r="M1308"/>
    </row>
    <row r="1309" spans="4:13" x14ac:dyDescent="0.5">
      <c r="D1309"/>
      <c r="E1309"/>
      <c r="F1309"/>
      <c r="J1309"/>
      <c r="M1309"/>
    </row>
    <row r="1310" spans="4:13" x14ac:dyDescent="0.5">
      <c r="D1310"/>
      <c r="E1310"/>
      <c r="F1310"/>
      <c r="J1310"/>
      <c r="M1310"/>
    </row>
    <row r="1311" spans="4:13" x14ac:dyDescent="0.5">
      <c r="D1311"/>
      <c r="E1311"/>
      <c r="F1311"/>
      <c r="J1311"/>
      <c r="M1311"/>
    </row>
    <row r="1312" spans="4:13" x14ac:dyDescent="0.5">
      <c r="D1312"/>
      <c r="E1312"/>
      <c r="F1312"/>
      <c r="J1312"/>
      <c r="M1312"/>
    </row>
    <row r="1313" spans="4:13" x14ac:dyDescent="0.5">
      <c r="D1313"/>
      <c r="E1313"/>
      <c r="F1313"/>
      <c r="J1313"/>
      <c r="M1313"/>
    </row>
    <row r="1314" spans="4:13" x14ac:dyDescent="0.5">
      <c r="D1314"/>
      <c r="E1314"/>
      <c r="F1314"/>
      <c r="J1314"/>
      <c r="M1314"/>
    </row>
    <row r="1315" spans="4:13" x14ac:dyDescent="0.5">
      <c r="D1315"/>
      <c r="E1315"/>
      <c r="F1315"/>
      <c r="J1315"/>
      <c r="M1315"/>
    </row>
    <row r="1316" spans="4:13" x14ac:dyDescent="0.5">
      <c r="D1316"/>
      <c r="E1316"/>
      <c r="F1316"/>
      <c r="J1316"/>
      <c r="M1316"/>
    </row>
    <row r="1317" spans="4:13" x14ac:dyDescent="0.5">
      <c r="D1317"/>
      <c r="E1317"/>
      <c r="F1317"/>
      <c r="J1317"/>
      <c r="M1317"/>
    </row>
    <row r="1318" spans="4:13" x14ac:dyDescent="0.5">
      <c r="D1318"/>
      <c r="E1318"/>
      <c r="F1318"/>
      <c r="J1318"/>
      <c r="M1318"/>
    </row>
    <row r="1319" spans="4:13" x14ac:dyDescent="0.5">
      <c r="D1319"/>
      <c r="E1319"/>
      <c r="F1319"/>
      <c r="J1319"/>
      <c r="M1319"/>
    </row>
    <row r="1320" spans="4:13" x14ac:dyDescent="0.5">
      <c r="D1320"/>
      <c r="E1320"/>
      <c r="F1320"/>
      <c r="J1320"/>
      <c r="M1320"/>
    </row>
    <row r="1321" spans="4:13" x14ac:dyDescent="0.5">
      <c r="D1321"/>
      <c r="E1321"/>
      <c r="F1321"/>
      <c r="J1321"/>
      <c r="M1321"/>
    </row>
    <row r="1322" spans="4:13" x14ac:dyDescent="0.5">
      <c r="D1322"/>
      <c r="E1322"/>
      <c r="F1322"/>
      <c r="J1322"/>
      <c r="M1322"/>
    </row>
    <row r="1323" spans="4:13" x14ac:dyDescent="0.5">
      <c r="D1323"/>
      <c r="E1323"/>
      <c r="F1323"/>
      <c r="J1323"/>
      <c r="M1323"/>
    </row>
    <row r="1324" spans="4:13" x14ac:dyDescent="0.5">
      <c r="D1324"/>
      <c r="E1324"/>
      <c r="F1324"/>
      <c r="J1324"/>
      <c r="M1324"/>
    </row>
    <row r="1325" spans="4:13" x14ac:dyDescent="0.5">
      <c r="D1325"/>
      <c r="E1325"/>
      <c r="F1325"/>
      <c r="J1325"/>
      <c r="M1325"/>
    </row>
    <row r="1326" spans="4:13" x14ac:dyDescent="0.5">
      <c r="D1326"/>
      <c r="E1326"/>
      <c r="F1326"/>
      <c r="J1326"/>
      <c r="M1326"/>
    </row>
    <row r="1327" spans="4:13" x14ac:dyDescent="0.5">
      <c r="D1327"/>
      <c r="E1327"/>
      <c r="F1327"/>
      <c r="J1327"/>
      <c r="M1327"/>
    </row>
    <row r="1328" spans="4:13" x14ac:dyDescent="0.5">
      <c r="D1328"/>
      <c r="E1328"/>
      <c r="F1328"/>
      <c r="J1328"/>
      <c r="M1328"/>
    </row>
    <row r="1329" spans="4:13" x14ac:dyDescent="0.5">
      <c r="D1329"/>
      <c r="E1329"/>
      <c r="F1329"/>
      <c r="J1329"/>
      <c r="M1329"/>
    </row>
    <row r="1330" spans="4:13" x14ac:dyDescent="0.5">
      <c r="D1330"/>
      <c r="E1330"/>
      <c r="F1330"/>
      <c r="J1330"/>
      <c r="M1330"/>
    </row>
    <row r="1331" spans="4:13" x14ac:dyDescent="0.5">
      <c r="D1331"/>
      <c r="E1331"/>
      <c r="F1331"/>
      <c r="J1331"/>
      <c r="M1331"/>
    </row>
    <row r="1332" spans="4:13" x14ac:dyDescent="0.5">
      <c r="D1332"/>
      <c r="E1332"/>
      <c r="F1332"/>
      <c r="J1332"/>
      <c r="M1332"/>
    </row>
    <row r="1333" spans="4:13" x14ac:dyDescent="0.5">
      <c r="D1333"/>
      <c r="E1333"/>
      <c r="F1333"/>
      <c r="J1333"/>
      <c r="M1333"/>
    </row>
    <row r="1334" spans="4:13" x14ac:dyDescent="0.5">
      <c r="D1334"/>
      <c r="E1334"/>
      <c r="F1334"/>
      <c r="J1334"/>
      <c r="M1334"/>
    </row>
    <row r="1335" spans="4:13" x14ac:dyDescent="0.5">
      <c r="D1335"/>
      <c r="E1335"/>
      <c r="F1335"/>
      <c r="J1335"/>
      <c r="M1335"/>
    </row>
    <row r="1336" spans="4:13" x14ac:dyDescent="0.5">
      <c r="D1336"/>
      <c r="E1336"/>
      <c r="F1336"/>
      <c r="J1336"/>
      <c r="M1336"/>
    </row>
    <row r="1337" spans="4:13" x14ac:dyDescent="0.5">
      <c r="D1337"/>
      <c r="E1337"/>
      <c r="F1337"/>
      <c r="J1337"/>
      <c r="M1337"/>
    </row>
    <row r="1338" spans="4:13" x14ac:dyDescent="0.5">
      <c r="D1338"/>
      <c r="E1338"/>
      <c r="F1338"/>
      <c r="J1338"/>
      <c r="M1338"/>
    </row>
    <row r="1339" spans="4:13" x14ac:dyDescent="0.5">
      <c r="D1339"/>
      <c r="E1339"/>
      <c r="F1339"/>
      <c r="J1339"/>
      <c r="M1339"/>
    </row>
    <row r="1340" spans="4:13" x14ac:dyDescent="0.5">
      <c r="D1340"/>
      <c r="E1340"/>
      <c r="F1340"/>
      <c r="J1340"/>
      <c r="M1340"/>
    </row>
    <row r="1341" spans="4:13" x14ac:dyDescent="0.5">
      <c r="D1341"/>
      <c r="E1341"/>
      <c r="F1341"/>
      <c r="J1341"/>
      <c r="M1341"/>
    </row>
    <row r="1342" spans="4:13" x14ac:dyDescent="0.5">
      <c r="D1342"/>
      <c r="E1342"/>
      <c r="F1342"/>
      <c r="J1342"/>
      <c r="M1342"/>
    </row>
    <row r="1343" spans="4:13" x14ac:dyDescent="0.5">
      <c r="D1343"/>
      <c r="E1343"/>
      <c r="F1343"/>
      <c r="J1343"/>
      <c r="M1343"/>
    </row>
    <row r="1344" spans="4:13" x14ac:dyDescent="0.5">
      <c r="D1344"/>
      <c r="E1344"/>
      <c r="F1344"/>
      <c r="J1344"/>
      <c r="M1344"/>
    </row>
    <row r="1345" spans="4:13" x14ac:dyDescent="0.5">
      <c r="D1345"/>
      <c r="E1345"/>
      <c r="F1345"/>
      <c r="J1345"/>
      <c r="M1345"/>
    </row>
    <row r="1346" spans="4:13" x14ac:dyDescent="0.5">
      <c r="D1346"/>
      <c r="E1346"/>
      <c r="F1346"/>
      <c r="J1346"/>
      <c r="M1346"/>
    </row>
    <row r="1347" spans="4:13" x14ac:dyDescent="0.5">
      <c r="D1347"/>
      <c r="E1347"/>
      <c r="F1347"/>
      <c r="J1347"/>
      <c r="M1347"/>
    </row>
    <row r="1348" spans="4:13" x14ac:dyDescent="0.5">
      <c r="D1348"/>
      <c r="E1348"/>
      <c r="F1348"/>
      <c r="J1348"/>
      <c r="M1348"/>
    </row>
    <row r="1349" spans="4:13" x14ac:dyDescent="0.5">
      <c r="D1349"/>
      <c r="E1349"/>
      <c r="F1349"/>
      <c r="J1349"/>
      <c r="M1349"/>
    </row>
    <row r="1350" spans="4:13" x14ac:dyDescent="0.5">
      <c r="D1350"/>
      <c r="E1350"/>
      <c r="F1350"/>
      <c r="J1350"/>
      <c r="M1350"/>
    </row>
    <row r="1351" spans="4:13" x14ac:dyDescent="0.5">
      <c r="D1351"/>
      <c r="E1351"/>
      <c r="F1351"/>
      <c r="J1351"/>
      <c r="M1351"/>
    </row>
    <row r="1352" spans="4:13" x14ac:dyDescent="0.5">
      <c r="D1352"/>
      <c r="E1352"/>
      <c r="F1352"/>
      <c r="J1352"/>
      <c r="M1352"/>
    </row>
    <row r="1353" spans="4:13" x14ac:dyDescent="0.5">
      <c r="D1353"/>
      <c r="E1353"/>
      <c r="F1353"/>
      <c r="J1353"/>
      <c r="M1353"/>
    </row>
    <row r="1354" spans="4:13" x14ac:dyDescent="0.5">
      <c r="D1354"/>
      <c r="E1354"/>
      <c r="F1354"/>
      <c r="J1354"/>
      <c r="M1354"/>
    </row>
    <row r="1355" spans="4:13" x14ac:dyDescent="0.5">
      <c r="D1355"/>
      <c r="E1355"/>
      <c r="F1355"/>
      <c r="J1355"/>
      <c r="M1355"/>
    </row>
    <row r="1356" spans="4:13" x14ac:dyDescent="0.5">
      <c r="D1356"/>
      <c r="E1356"/>
      <c r="F1356"/>
      <c r="J1356"/>
      <c r="M1356"/>
    </row>
    <row r="1357" spans="4:13" x14ac:dyDescent="0.5">
      <c r="D1357"/>
      <c r="E1357"/>
      <c r="F1357"/>
      <c r="J1357"/>
      <c r="M1357"/>
    </row>
    <row r="1358" spans="4:13" x14ac:dyDescent="0.5">
      <c r="D1358"/>
      <c r="E1358"/>
      <c r="F1358"/>
      <c r="J1358"/>
      <c r="M1358"/>
    </row>
    <row r="1359" spans="4:13" x14ac:dyDescent="0.5">
      <c r="D1359"/>
      <c r="E1359"/>
      <c r="F1359"/>
      <c r="J1359"/>
      <c r="M1359"/>
    </row>
    <row r="1360" spans="4:13" x14ac:dyDescent="0.5">
      <c r="D1360"/>
      <c r="E1360"/>
      <c r="F1360"/>
      <c r="J1360"/>
      <c r="M1360"/>
    </row>
    <row r="1361" spans="4:13" x14ac:dyDescent="0.5">
      <c r="D1361"/>
      <c r="E1361"/>
      <c r="F1361"/>
      <c r="J1361"/>
      <c r="M1361"/>
    </row>
    <row r="1362" spans="4:13" x14ac:dyDescent="0.5">
      <c r="D1362"/>
      <c r="E1362"/>
      <c r="F1362"/>
      <c r="J1362"/>
      <c r="M1362"/>
    </row>
    <row r="1363" spans="4:13" x14ac:dyDescent="0.5">
      <c r="D1363"/>
      <c r="E1363"/>
      <c r="F1363"/>
      <c r="J1363"/>
      <c r="M1363"/>
    </row>
    <row r="1364" spans="4:13" x14ac:dyDescent="0.5">
      <c r="D1364"/>
      <c r="E1364"/>
      <c r="F1364"/>
      <c r="J1364"/>
      <c r="M1364"/>
    </row>
    <row r="1365" spans="4:13" x14ac:dyDescent="0.5">
      <c r="D1365"/>
      <c r="E1365"/>
      <c r="F1365"/>
      <c r="J1365"/>
      <c r="M1365"/>
    </row>
    <row r="1366" spans="4:13" x14ac:dyDescent="0.5">
      <c r="D1366"/>
      <c r="E1366"/>
      <c r="F1366"/>
      <c r="J1366"/>
      <c r="M1366"/>
    </row>
    <row r="1367" spans="4:13" x14ac:dyDescent="0.5">
      <c r="D1367"/>
      <c r="E1367"/>
      <c r="F1367"/>
      <c r="J1367"/>
      <c r="M1367"/>
    </row>
    <row r="1368" spans="4:13" x14ac:dyDescent="0.5">
      <c r="D1368"/>
      <c r="E1368"/>
      <c r="F1368"/>
      <c r="J1368"/>
      <c r="M1368"/>
    </row>
    <row r="1369" spans="4:13" x14ac:dyDescent="0.5">
      <c r="D1369"/>
      <c r="E1369"/>
      <c r="F1369"/>
      <c r="J1369"/>
      <c r="M1369"/>
    </row>
    <row r="1370" spans="4:13" x14ac:dyDescent="0.5">
      <c r="D1370"/>
      <c r="E1370"/>
      <c r="F1370"/>
      <c r="J1370"/>
      <c r="M1370"/>
    </row>
    <row r="1371" spans="4:13" x14ac:dyDescent="0.5">
      <c r="D1371"/>
      <c r="E1371"/>
      <c r="F1371"/>
      <c r="J1371"/>
      <c r="M1371"/>
    </row>
    <row r="1372" spans="4:13" x14ac:dyDescent="0.5">
      <c r="D1372"/>
      <c r="E1372"/>
      <c r="F1372"/>
      <c r="J1372"/>
      <c r="M1372"/>
    </row>
    <row r="1373" spans="4:13" x14ac:dyDescent="0.5">
      <c r="D1373"/>
      <c r="E1373"/>
      <c r="F1373"/>
      <c r="J1373"/>
      <c r="M1373"/>
    </row>
    <row r="1374" spans="4:13" x14ac:dyDescent="0.5">
      <c r="D1374"/>
      <c r="E1374"/>
      <c r="F1374"/>
      <c r="J1374"/>
      <c r="M1374"/>
    </row>
    <row r="1375" spans="4:13" x14ac:dyDescent="0.5">
      <c r="D1375"/>
      <c r="E1375"/>
      <c r="F1375"/>
      <c r="J1375"/>
      <c r="M1375"/>
    </row>
    <row r="1376" spans="4:13" x14ac:dyDescent="0.5">
      <c r="D1376"/>
      <c r="E1376"/>
      <c r="F1376"/>
      <c r="J1376"/>
      <c r="M1376"/>
    </row>
    <row r="1377" spans="4:13" x14ac:dyDescent="0.5">
      <c r="D1377"/>
      <c r="E1377"/>
      <c r="F1377"/>
      <c r="J1377"/>
      <c r="M1377"/>
    </row>
    <row r="1378" spans="4:13" x14ac:dyDescent="0.5">
      <c r="D1378"/>
      <c r="E1378"/>
      <c r="F1378"/>
      <c r="J1378"/>
      <c r="M1378"/>
    </row>
    <row r="1379" spans="4:13" x14ac:dyDescent="0.5">
      <c r="D1379"/>
      <c r="E1379"/>
      <c r="F1379"/>
      <c r="J1379"/>
      <c r="M1379"/>
    </row>
    <row r="1380" spans="4:13" x14ac:dyDescent="0.5">
      <c r="D1380"/>
      <c r="E1380"/>
      <c r="F1380"/>
      <c r="J1380"/>
      <c r="M1380"/>
    </row>
    <row r="1381" spans="4:13" x14ac:dyDescent="0.5">
      <c r="D1381"/>
      <c r="E1381"/>
      <c r="F1381"/>
      <c r="J1381"/>
      <c r="M1381"/>
    </row>
    <row r="1382" spans="4:13" x14ac:dyDescent="0.5">
      <c r="D1382"/>
      <c r="E1382"/>
      <c r="F1382"/>
      <c r="J1382"/>
      <c r="M1382"/>
    </row>
    <row r="1383" spans="4:13" x14ac:dyDescent="0.5">
      <c r="D1383"/>
      <c r="E1383"/>
      <c r="F1383"/>
      <c r="J1383"/>
      <c r="M1383"/>
    </row>
    <row r="1384" spans="4:13" x14ac:dyDescent="0.5">
      <c r="D1384"/>
      <c r="E1384"/>
      <c r="F1384"/>
      <c r="J1384"/>
      <c r="M1384"/>
    </row>
    <row r="1385" spans="4:13" x14ac:dyDescent="0.5">
      <c r="D1385"/>
      <c r="E1385"/>
      <c r="F1385"/>
      <c r="J1385"/>
      <c r="M1385"/>
    </row>
    <row r="1386" spans="4:13" x14ac:dyDescent="0.5">
      <c r="D1386"/>
      <c r="E1386"/>
      <c r="F1386"/>
      <c r="J1386"/>
      <c r="M1386"/>
    </row>
    <row r="1387" spans="4:13" x14ac:dyDescent="0.5">
      <c r="D1387"/>
      <c r="E1387"/>
      <c r="F1387"/>
      <c r="J1387"/>
      <c r="M1387"/>
    </row>
    <row r="1388" spans="4:13" x14ac:dyDescent="0.5">
      <c r="D1388"/>
      <c r="E1388"/>
      <c r="F1388"/>
      <c r="J1388"/>
      <c r="M1388"/>
    </row>
    <row r="1389" spans="4:13" x14ac:dyDescent="0.5">
      <c r="D1389"/>
      <c r="E1389"/>
      <c r="F1389"/>
      <c r="J1389"/>
      <c r="M1389"/>
    </row>
    <row r="1390" spans="4:13" x14ac:dyDescent="0.5">
      <c r="D1390"/>
      <c r="E1390"/>
      <c r="F1390"/>
      <c r="J1390"/>
      <c r="M1390"/>
    </row>
    <row r="1391" spans="4:13" x14ac:dyDescent="0.5">
      <c r="D1391"/>
      <c r="E1391"/>
      <c r="F1391"/>
      <c r="J1391"/>
      <c r="M1391"/>
    </row>
    <row r="1392" spans="4:13" x14ac:dyDescent="0.5">
      <c r="D1392"/>
      <c r="E1392"/>
      <c r="F1392"/>
      <c r="J1392"/>
      <c r="M1392"/>
    </row>
    <row r="1393" spans="4:13" x14ac:dyDescent="0.5">
      <c r="D1393"/>
      <c r="E1393"/>
      <c r="F1393"/>
      <c r="J1393"/>
      <c r="M1393"/>
    </row>
    <row r="1394" spans="4:13" x14ac:dyDescent="0.5">
      <c r="D1394"/>
      <c r="E1394"/>
      <c r="F1394"/>
      <c r="J1394"/>
      <c r="M1394"/>
    </row>
    <row r="1395" spans="4:13" x14ac:dyDescent="0.5">
      <c r="D1395"/>
      <c r="E1395"/>
      <c r="F1395"/>
      <c r="J1395"/>
      <c r="M1395"/>
    </row>
    <row r="1396" spans="4:13" x14ac:dyDescent="0.5">
      <c r="D1396"/>
      <c r="E1396"/>
      <c r="F1396"/>
      <c r="J1396"/>
      <c r="M1396"/>
    </row>
    <row r="1397" spans="4:13" x14ac:dyDescent="0.5">
      <c r="D1397"/>
      <c r="E1397"/>
      <c r="F1397"/>
      <c r="J1397"/>
      <c r="M1397"/>
    </row>
    <row r="1398" spans="4:13" x14ac:dyDescent="0.5">
      <c r="D1398"/>
      <c r="E1398"/>
      <c r="F1398"/>
      <c r="J1398"/>
      <c r="M1398"/>
    </row>
    <row r="1399" spans="4:13" x14ac:dyDescent="0.5">
      <c r="D1399"/>
      <c r="E1399"/>
      <c r="F1399"/>
      <c r="J1399"/>
      <c r="M1399"/>
    </row>
    <row r="1400" spans="4:13" x14ac:dyDescent="0.5">
      <c r="D1400"/>
      <c r="E1400"/>
      <c r="F1400"/>
      <c r="J1400"/>
      <c r="M1400"/>
    </row>
    <row r="1401" spans="4:13" x14ac:dyDescent="0.5">
      <c r="D1401"/>
      <c r="E1401"/>
      <c r="F1401"/>
      <c r="J1401"/>
      <c r="M1401"/>
    </row>
    <row r="1402" spans="4:13" x14ac:dyDescent="0.5">
      <c r="D1402"/>
      <c r="E1402"/>
      <c r="F1402"/>
      <c r="J1402"/>
      <c r="M1402"/>
    </row>
    <row r="1403" spans="4:13" x14ac:dyDescent="0.5">
      <c r="D1403"/>
      <c r="E1403"/>
      <c r="F1403"/>
      <c r="J1403"/>
      <c r="M1403"/>
    </row>
    <row r="1404" spans="4:13" x14ac:dyDescent="0.5">
      <c r="D1404"/>
      <c r="E1404"/>
      <c r="F1404"/>
      <c r="J1404"/>
      <c r="M1404"/>
    </row>
    <row r="1405" spans="4:13" x14ac:dyDescent="0.5">
      <c r="D1405"/>
      <c r="E1405"/>
      <c r="F1405"/>
      <c r="J1405"/>
      <c r="M1405"/>
    </row>
    <row r="1406" spans="4:13" x14ac:dyDescent="0.5">
      <c r="D1406"/>
      <c r="E1406"/>
      <c r="F1406"/>
      <c r="J1406"/>
      <c r="M1406"/>
    </row>
    <row r="1407" spans="4:13" x14ac:dyDescent="0.5">
      <c r="D1407"/>
      <c r="E1407"/>
      <c r="F1407"/>
      <c r="J1407"/>
      <c r="M1407"/>
    </row>
    <row r="1408" spans="4:13" x14ac:dyDescent="0.5">
      <c r="D1408"/>
      <c r="E1408"/>
      <c r="F1408"/>
      <c r="J1408"/>
      <c r="M1408"/>
    </row>
    <row r="1409" spans="4:13" x14ac:dyDescent="0.5">
      <c r="D1409"/>
      <c r="E1409"/>
      <c r="F1409"/>
      <c r="J1409"/>
      <c r="M1409"/>
    </row>
    <row r="1410" spans="4:13" x14ac:dyDescent="0.5">
      <c r="D1410"/>
      <c r="E1410"/>
      <c r="F1410"/>
      <c r="J1410"/>
      <c r="M1410"/>
    </row>
    <row r="1411" spans="4:13" x14ac:dyDescent="0.5">
      <c r="D1411"/>
      <c r="E1411"/>
      <c r="F1411"/>
      <c r="J1411"/>
      <c r="M1411"/>
    </row>
    <row r="1412" spans="4:13" x14ac:dyDescent="0.5">
      <c r="D1412"/>
      <c r="E1412"/>
      <c r="F1412"/>
      <c r="J1412"/>
      <c r="M1412"/>
    </row>
    <row r="1413" spans="4:13" x14ac:dyDescent="0.5">
      <c r="D1413"/>
      <c r="E1413"/>
      <c r="F1413"/>
      <c r="J1413"/>
      <c r="M1413"/>
    </row>
    <row r="1414" spans="4:13" x14ac:dyDescent="0.5">
      <c r="D1414"/>
      <c r="E1414"/>
      <c r="F1414"/>
      <c r="J1414"/>
      <c r="M1414"/>
    </row>
    <row r="1415" spans="4:13" x14ac:dyDescent="0.5">
      <c r="D1415"/>
      <c r="E1415"/>
      <c r="F1415"/>
      <c r="J1415"/>
      <c r="M1415"/>
    </row>
    <row r="1416" spans="4:13" x14ac:dyDescent="0.5">
      <c r="D1416"/>
      <c r="E1416"/>
      <c r="F1416"/>
      <c r="J1416"/>
      <c r="M1416"/>
    </row>
    <row r="1417" spans="4:13" x14ac:dyDescent="0.5">
      <c r="D1417"/>
      <c r="E1417"/>
      <c r="F1417"/>
      <c r="J1417"/>
      <c r="M1417"/>
    </row>
    <row r="1418" spans="4:13" x14ac:dyDescent="0.5">
      <c r="D1418"/>
      <c r="E1418"/>
      <c r="F1418"/>
      <c r="J1418"/>
      <c r="M1418"/>
    </row>
    <row r="1419" spans="4:13" x14ac:dyDescent="0.5">
      <c r="D1419"/>
      <c r="E1419"/>
      <c r="F1419"/>
      <c r="J1419"/>
      <c r="M1419"/>
    </row>
    <row r="1420" spans="4:13" x14ac:dyDescent="0.5">
      <c r="D1420"/>
      <c r="E1420"/>
      <c r="F1420"/>
      <c r="J1420"/>
      <c r="M1420"/>
    </row>
    <row r="1421" spans="4:13" x14ac:dyDescent="0.5">
      <c r="D1421"/>
      <c r="E1421"/>
      <c r="F1421"/>
      <c r="J1421"/>
      <c r="M1421"/>
    </row>
    <row r="1422" spans="4:13" x14ac:dyDescent="0.5">
      <c r="D1422"/>
      <c r="E1422"/>
      <c r="F1422"/>
      <c r="J1422"/>
      <c r="M1422"/>
    </row>
    <row r="1423" spans="4:13" x14ac:dyDescent="0.5">
      <c r="D1423"/>
      <c r="E1423"/>
      <c r="F1423"/>
      <c r="J1423"/>
      <c r="M1423"/>
    </row>
    <row r="1424" spans="4:13" x14ac:dyDescent="0.5">
      <c r="D1424"/>
      <c r="E1424"/>
      <c r="F1424"/>
      <c r="J1424"/>
      <c r="M1424"/>
    </row>
    <row r="1425" spans="4:13" x14ac:dyDescent="0.5">
      <c r="D1425"/>
      <c r="E1425"/>
      <c r="F1425"/>
      <c r="J1425"/>
      <c r="M1425"/>
    </row>
    <row r="1426" spans="4:13" x14ac:dyDescent="0.5">
      <c r="D1426"/>
      <c r="E1426"/>
      <c r="F1426"/>
      <c r="J1426"/>
      <c r="M1426"/>
    </row>
    <row r="1427" spans="4:13" x14ac:dyDescent="0.5">
      <c r="D1427"/>
      <c r="E1427"/>
      <c r="F1427"/>
      <c r="J1427"/>
      <c r="M1427"/>
    </row>
    <row r="1428" spans="4:13" x14ac:dyDescent="0.5">
      <c r="D1428"/>
      <c r="E1428"/>
      <c r="F1428"/>
      <c r="J1428"/>
      <c r="M1428"/>
    </row>
    <row r="1429" spans="4:13" x14ac:dyDescent="0.5">
      <c r="D1429"/>
      <c r="E1429"/>
      <c r="F1429"/>
      <c r="J1429"/>
      <c r="M1429"/>
    </row>
    <row r="1430" spans="4:13" x14ac:dyDescent="0.5">
      <c r="D1430"/>
      <c r="E1430"/>
      <c r="F1430"/>
      <c r="J1430"/>
      <c r="M1430"/>
    </row>
    <row r="1431" spans="4:13" x14ac:dyDescent="0.5">
      <c r="D1431"/>
      <c r="E1431"/>
      <c r="F1431"/>
      <c r="J1431"/>
      <c r="M1431"/>
    </row>
    <row r="1432" spans="4:13" x14ac:dyDescent="0.5">
      <c r="D1432"/>
      <c r="E1432"/>
      <c r="F1432"/>
      <c r="J1432"/>
      <c r="M1432"/>
    </row>
    <row r="1433" spans="4:13" x14ac:dyDescent="0.5">
      <c r="D1433"/>
      <c r="E1433"/>
      <c r="F1433"/>
      <c r="J1433"/>
      <c r="M1433"/>
    </row>
    <row r="1434" spans="4:13" x14ac:dyDescent="0.5">
      <c r="D1434"/>
      <c r="E1434"/>
      <c r="F1434"/>
      <c r="J1434"/>
      <c r="M1434"/>
    </row>
    <row r="1435" spans="4:13" x14ac:dyDescent="0.5">
      <c r="D1435"/>
      <c r="E1435"/>
      <c r="F1435"/>
      <c r="J1435"/>
      <c r="M1435"/>
    </row>
    <row r="1436" spans="4:13" x14ac:dyDescent="0.5">
      <c r="D1436"/>
      <c r="E1436"/>
      <c r="F1436"/>
      <c r="J1436"/>
      <c r="M1436"/>
    </row>
    <row r="1437" spans="4:13" x14ac:dyDescent="0.5">
      <c r="D1437"/>
      <c r="E1437"/>
      <c r="F1437"/>
      <c r="J1437"/>
      <c r="M1437"/>
    </row>
    <row r="1438" spans="4:13" x14ac:dyDescent="0.5">
      <c r="D1438"/>
      <c r="E1438"/>
      <c r="F1438"/>
      <c r="J1438"/>
      <c r="M1438"/>
    </row>
    <row r="1439" spans="4:13" x14ac:dyDescent="0.5">
      <c r="D1439"/>
      <c r="E1439"/>
      <c r="F1439"/>
      <c r="J1439"/>
      <c r="M1439"/>
    </row>
    <row r="1440" spans="4:13" x14ac:dyDescent="0.5">
      <c r="D1440"/>
      <c r="E1440"/>
      <c r="F1440"/>
      <c r="J1440"/>
      <c r="M1440"/>
    </row>
    <row r="1441" spans="4:13" x14ac:dyDescent="0.5">
      <c r="D1441"/>
      <c r="E1441"/>
      <c r="F1441"/>
      <c r="J1441"/>
      <c r="M1441"/>
    </row>
    <row r="1442" spans="4:13" x14ac:dyDescent="0.5">
      <c r="D1442"/>
      <c r="E1442"/>
      <c r="F1442"/>
      <c r="J1442"/>
      <c r="M1442"/>
    </row>
    <row r="1443" spans="4:13" x14ac:dyDescent="0.5">
      <c r="D1443"/>
      <c r="E1443"/>
      <c r="F1443"/>
      <c r="J1443"/>
      <c r="M1443"/>
    </row>
    <row r="1444" spans="4:13" x14ac:dyDescent="0.5">
      <c r="D1444"/>
      <c r="E1444"/>
      <c r="F1444"/>
      <c r="J1444"/>
      <c r="M1444"/>
    </row>
    <row r="1445" spans="4:13" x14ac:dyDescent="0.5">
      <c r="D1445"/>
      <c r="E1445"/>
      <c r="F1445"/>
      <c r="J1445"/>
      <c r="M1445"/>
    </row>
    <row r="1446" spans="4:13" x14ac:dyDescent="0.5">
      <c r="D1446"/>
      <c r="E1446"/>
      <c r="F1446"/>
      <c r="J1446"/>
      <c r="M1446"/>
    </row>
    <row r="1447" spans="4:13" x14ac:dyDescent="0.5">
      <c r="D1447"/>
      <c r="E1447"/>
      <c r="F1447"/>
      <c r="J1447"/>
      <c r="M1447"/>
    </row>
    <row r="1448" spans="4:13" x14ac:dyDescent="0.5">
      <c r="D1448"/>
      <c r="E1448"/>
      <c r="F1448"/>
      <c r="J1448"/>
      <c r="M1448"/>
    </row>
    <row r="1449" spans="4:13" x14ac:dyDescent="0.5">
      <c r="D1449"/>
      <c r="E1449"/>
      <c r="F1449"/>
      <c r="J1449"/>
      <c r="M1449"/>
    </row>
    <row r="1450" spans="4:13" x14ac:dyDescent="0.5">
      <c r="D1450"/>
      <c r="E1450"/>
      <c r="F1450"/>
      <c r="J1450"/>
      <c r="M1450"/>
    </row>
    <row r="1451" spans="4:13" x14ac:dyDescent="0.5">
      <c r="D1451"/>
      <c r="E1451"/>
      <c r="F1451"/>
      <c r="J1451"/>
      <c r="M1451"/>
    </row>
    <row r="1452" spans="4:13" x14ac:dyDescent="0.5">
      <c r="D1452"/>
      <c r="E1452"/>
      <c r="F1452"/>
      <c r="J1452"/>
      <c r="M1452"/>
    </row>
    <row r="1453" spans="4:13" x14ac:dyDescent="0.5">
      <c r="D1453"/>
      <c r="E1453"/>
      <c r="F1453"/>
      <c r="J1453"/>
      <c r="M1453"/>
    </row>
    <row r="1454" spans="4:13" x14ac:dyDescent="0.5">
      <c r="D1454"/>
      <c r="E1454"/>
      <c r="F1454"/>
      <c r="J1454"/>
      <c r="M1454"/>
    </row>
    <row r="1455" spans="4:13" x14ac:dyDescent="0.5">
      <c r="D1455"/>
      <c r="E1455"/>
      <c r="F1455"/>
      <c r="J1455"/>
      <c r="M1455"/>
    </row>
    <row r="1456" spans="4:13" x14ac:dyDescent="0.5">
      <c r="D1456"/>
      <c r="E1456"/>
      <c r="F1456"/>
      <c r="J1456"/>
      <c r="M1456"/>
    </row>
    <row r="1457" spans="4:13" x14ac:dyDescent="0.5">
      <c r="D1457"/>
      <c r="E1457"/>
      <c r="F1457"/>
      <c r="J1457"/>
      <c r="M1457"/>
    </row>
    <row r="1458" spans="4:13" x14ac:dyDescent="0.5">
      <c r="D1458"/>
      <c r="E1458"/>
      <c r="F1458"/>
      <c r="J1458"/>
      <c r="M1458"/>
    </row>
    <row r="1459" spans="4:13" x14ac:dyDescent="0.5">
      <c r="D1459"/>
      <c r="E1459"/>
      <c r="F1459"/>
      <c r="J1459"/>
      <c r="M1459"/>
    </row>
    <row r="1460" spans="4:13" x14ac:dyDescent="0.5">
      <c r="D1460"/>
      <c r="E1460"/>
      <c r="F1460"/>
      <c r="J1460"/>
      <c r="M1460"/>
    </row>
    <row r="1461" spans="4:13" x14ac:dyDescent="0.5">
      <c r="D1461"/>
      <c r="E1461"/>
      <c r="F1461"/>
      <c r="J1461"/>
      <c r="M1461"/>
    </row>
    <row r="1462" spans="4:13" x14ac:dyDescent="0.5">
      <c r="D1462"/>
      <c r="E1462"/>
      <c r="F1462"/>
      <c r="J1462"/>
      <c r="M1462"/>
    </row>
    <row r="1463" spans="4:13" x14ac:dyDescent="0.5">
      <c r="D1463"/>
      <c r="E1463"/>
      <c r="F1463"/>
      <c r="J1463"/>
      <c r="M1463"/>
    </row>
    <row r="1464" spans="4:13" x14ac:dyDescent="0.5">
      <c r="D1464"/>
      <c r="E1464"/>
      <c r="F1464"/>
      <c r="J1464"/>
      <c r="M1464"/>
    </row>
    <row r="1465" spans="4:13" x14ac:dyDescent="0.5">
      <c r="D1465"/>
      <c r="E1465"/>
      <c r="F1465"/>
      <c r="J1465"/>
      <c r="M1465"/>
    </row>
    <row r="1466" spans="4:13" x14ac:dyDescent="0.5">
      <c r="D1466"/>
      <c r="E1466"/>
      <c r="F1466"/>
      <c r="J1466"/>
      <c r="M1466"/>
    </row>
    <row r="1467" spans="4:13" x14ac:dyDescent="0.5">
      <c r="D1467"/>
      <c r="E1467"/>
      <c r="F1467"/>
      <c r="J1467"/>
      <c r="M1467"/>
    </row>
    <row r="1468" spans="4:13" x14ac:dyDescent="0.5">
      <c r="D1468"/>
      <c r="E1468"/>
      <c r="F1468"/>
      <c r="J1468"/>
      <c r="M1468"/>
    </row>
    <row r="1469" spans="4:13" x14ac:dyDescent="0.5">
      <c r="D1469"/>
      <c r="E1469"/>
      <c r="F1469"/>
      <c r="J1469"/>
      <c r="M1469"/>
    </row>
    <row r="1470" spans="4:13" x14ac:dyDescent="0.5">
      <c r="D1470"/>
      <c r="E1470"/>
      <c r="F1470"/>
      <c r="J1470"/>
      <c r="M1470"/>
    </row>
    <row r="1471" spans="4:13" x14ac:dyDescent="0.5">
      <c r="D1471"/>
      <c r="E1471"/>
      <c r="F1471"/>
      <c r="J1471"/>
      <c r="M1471"/>
    </row>
    <row r="1472" spans="4:13" x14ac:dyDescent="0.5">
      <c r="D1472"/>
      <c r="E1472"/>
      <c r="F1472"/>
      <c r="J1472"/>
      <c r="M1472"/>
    </row>
    <row r="1473" spans="4:13" x14ac:dyDescent="0.5">
      <c r="D1473"/>
      <c r="E1473"/>
      <c r="F1473"/>
      <c r="J1473"/>
      <c r="M1473"/>
    </row>
    <row r="1474" spans="4:13" x14ac:dyDescent="0.5">
      <c r="D1474"/>
      <c r="E1474"/>
      <c r="F1474"/>
      <c r="J1474"/>
      <c r="M1474"/>
    </row>
    <row r="1475" spans="4:13" x14ac:dyDescent="0.5">
      <c r="D1475"/>
      <c r="E1475"/>
      <c r="F1475"/>
      <c r="J1475"/>
      <c r="M1475"/>
    </row>
    <row r="1476" spans="4:13" x14ac:dyDescent="0.5">
      <c r="D1476"/>
      <c r="E1476"/>
      <c r="F1476"/>
      <c r="J1476"/>
      <c r="M1476"/>
    </row>
    <row r="1477" spans="4:13" x14ac:dyDescent="0.5">
      <c r="D1477"/>
      <c r="E1477"/>
      <c r="F1477"/>
      <c r="J1477"/>
      <c r="M1477"/>
    </row>
    <row r="1478" spans="4:13" x14ac:dyDescent="0.5">
      <c r="D1478"/>
      <c r="E1478"/>
      <c r="F1478"/>
      <c r="J1478"/>
      <c r="M1478"/>
    </row>
    <row r="1479" spans="4:13" x14ac:dyDescent="0.5">
      <c r="D1479"/>
      <c r="E1479"/>
      <c r="F1479"/>
      <c r="J1479"/>
      <c r="M1479"/>
    </row>
    <row r="1480" spans="4:13" x14ac:dyDescent="0.5">
      <c r="D1480"/>
      <c r="E1480"/>
      <c r="F1480"/>
      <c r="J1480"/>
      <c r="M1480"/>
    </row>
    <row r="1481" spans="4:13" x14ac:dyDescent="0.5">
      <c r="D1481"/>
      <c r="E1481"/>
      <c r="F1481"/>
      <c r="J1481"/>
      <c r="M1481"/>
    </row>
    <row r="1482" spans="4:13" x14ac:dyDescent="0.5">
      <c r="D1482"/>
      <c r="E1482"/>
      <c r="F1482"/>
      <c r="J1482"/>
      <c r="M1482"/>
    </row>
    <row r="1483" spans="4:13" x14ac:dyDescent="0.5">
      <c r="D1483"/>
      <c r="E1483"/>
      <c r="F1483"/>
      <c r="J1483"/>
      <c r="M1483"/>
    </row>
    <row r="1484" spans="4:13" x14ac:dyDescent="0.5">
      <c r="D1484"/>
      <c r="E1484"/>
      <c r="F1484"/>
      <c r="J1484"/>
      <c r="M1484"/>
    </row>
    <row r="1485" spans="4:13" x14ac:dyDescent="0.5">
      <c r="D1485"/>
      <c r="E1485"/>
      <c r="F1485"/>
      <c r="J1485"/>
      <c r="M1485"/>
    </row>
    <row r="1486" spans="4:13" x14ac:dyDescent="0.5">
      <c r="D1486"/>
      <c r="E1486"/>
      <c r="F1486"/>
      <c r="J1486"/>
      <c r="M1486"/>
    </row>
    <row r="1487" spans="4:13" x14ac:dyDescent="0.5">
      <c r="D1487"/>
      <c r="E1487"/>
      <c r="F1487"/>
      <c r="J1487"/>
      <c r="M1487"/>
    </row>
    <row r="1488" spans="4:13" x14ac:dyDescent="0.5">
      <c r="D1488"/>
      <c r="E1488"/>
      <c r="F1488"/>
      <c r="J1488"/>
      <c r="M1488"/>
    </row>
    <row r="1489" spans="4:13" x14ac:dyDescent="0.5">
      <c r="D1489"/>
      <c r="E1489"/>
      <c r="F1489"/>
      <c r="J1489"/>
      <c r="M1489"/>
    </row>
    <row r="1490" spans="4:13" x14ac:dyDescent="0.5">
      <c r="D1490"/>
      <c r="E1490"/>
      <c r="F1490"/>
      <c r="J1490"/>
      <c r="M1490"/>
    </row>
    <row r="1491" spans="4:13" x14ac:dyDescent="0.5">
      <c r="D1491"/>
      <c r="E1491"/>
      <c r="F1491"/>
      <c r="J1491"/>
      <c r="M1491"/>
    </row>
    <row r="1492" spans="4:13" x14ac:dyDescent="0.5">
      <c r="D1492"/>
      <c r="E1492"/>
      <c r="F1492"/>
      <c r="J1492"/>
      <c r="M1492"/>
    </row>
    <row r="1493" spans="4:13" x14ac:dyDescent="0.5">
      <c r="D1493"/>
      <c r="E1493"/>
      <c r="F1493"/>
      <c r="J1493"/>
      <c r="M1493"/>
    </row>
    <row r="1494" spans="4:13" x14ac:dyDescent="0.5">
      <c r="D1494"/>
      <c r="E1494"/>
      <c r="F1494"/>
      <c r="J1494"/>
      <c r="M1494"/>
    </row>
    <row r="1495" spans="4:13" x14ac:dyDescent="0.5">
      <c r="D1495"/>
      <c r="E1495"/>
      <c r="F1495"/>
      <c r="J1495"/>
      <c r="M1495"/>
    </row>
    <row r="1496" spans="4:13" x14ac:dyDescent="0.5">
      <c r="D1496"/>
      <c r="E1496"/>
      <c r="F1496"/>
      <c r="J1496"/>
      <c r="M1496"/>
    </row>
    <row r="1497" spans="4:13" x14ac:dyDescent="0.5">
      <c r="D1497"/>
      <c r="E1497"/>
      <c r="F1497"/>
      <c r="J1497"/>
      <c r="M1497"/>
    </row>
    <row r="1498" spans="4:13" x14ac:dyDescent="0.5">
      <c r="D1498"/>
      <c r="E1498"/>
      <c r="F1498"/>
      <c r="J1498"/>
      <c r="M1498"/>
    </row>
    <row r="1499" spans="4:13" x14ac:dyDescent="0.5">
      <c r="D1499"/>
      <c r="E1499"/>
      <c r="F1499"/>
      <c r="J1499"/>
      <c r="M1499"/>
    </row>
    <row r="1500" spans="4:13" x14ac:dyDescent="0.5">
      <c r="D1500"/>
      <c r="E1500"/>
      <c r="F1500"/>
      <c r="J1500"/>
      <c r="M1500"/>
    </row>
    <row r="1501" spans="4:13" x14ac:dyDescent="0.5">
      <c r="D1501"/>
      <c r="E1501"/>
      <c r="F1501"/>
      <c r="J1501"/>
      <c r="M1501"/>
    </row>
    <row r="1502" spans="4:13" x14ac:dyDescent="0.5">
      <c r="D1502"/>
      <c r="E1502"/>
      <c r="F1502"/>
      <c r="J1502"/>
      <c r="M1502"/>
    </row>
    <row r="1503" spans="4:13" x14ac:dyDescent="0.5">
      <c r="D1503"/>
      <c r="E1503"/>
      <c r="F1503"/>
      <c r="J1503"/>
      <c r="M1503"/>
    </row>
    <row r="1504" spans="4:13" x14ac:dyDescent="0.5">
      <c r="D1504"/>
      <c r="E1504"/>
      <c r="F1504"/>
      <c r="J1504"/>
      <c r="M1504"/>
    </row>
    <row r="1505" spans="4:13" x14ac:dyDescent="0.5">
      <c r="D1505"/>
      <c r="E1505"/>
      <c r="F1505"/>
      <c r="J1505"/>
      <c r="M1505"/>
    </row>
    <row r="1506" spans="4:13" x14ac:dyDescent="0.5">
      <c r="D1506"/>
      <c r="E1506"/>
      <c r="F1506"/>
      <c r="J1506"/>
      <c r="M1506"/>
    </row>
    <row r="1507" spans="4:13" x14ac:dyDescent="0.5">
      <c r="D1507"/>
      <c r="E1507"/>
      <c r="F1507"/>
      <c r="J1507"/>
      <c r="M1507"/>
    </row>
    <row r="1508" spans="4:13" x14ac:dyDescent="0.5">
      <c r="D1508"/>
      <c r="E1508"/>
      <c r="F1508"/>
      <c r="J1508"/>
      <c r="M1508"/>
    </row>
    <row r="1509" spans="4:13" x14ac:dyDescent="0.5">
      <c r="D1509"/>
      <c r="E1509"/>
      <c r="F1509"/>
      <c r="J1509"/>
      <c r="M1509"/>
    </row>
    <row r="1510" spans="4:13" x14ac:dyDescent="0.5">
      <c r="D1510"/>
      <c r="E1510"/>
      <c r="F1510"/>
      <c r="J1510"/>
      <c r="M1510"/>
    </row>
    <row r="1511" spans="4:13" x14ac:dyDescent="0.5">
      <c r="D1511"/>
      <c r="E1511"/>
      <c r="F1511"/>
      <c r="J1511"/>
      <c r="M1511"/>
    </row>
    <row r="1512" spans="4:13" x14ac:dyDescent="0.5">
      <c r="D1512"/>
      <c r="E1512"/>
      <c r="F1512"/>
      <c r="J1512"/>
      <c r="M1512"/>
    </row>
    <row r="1513" spans="4:13" x14ac:dyDescent="0.5">
      <c r="D1513"/>
      <c r="E1513"/>
      <c r="F1513"/>
      <c r="J1513"/>
      <c r="M1513"/>
    </row>
    <row r="1514" spans="4:13" x14ac:dyDescent="0.5">
      <c r="D1514"/>
      <c r="E1514"/>
      <c r="F1514"/>
      <c r="J1514"/>
      <c r="M1514"/>
    </row>
    <row r="1515" spans="4:13" x14ac:dyDescent="0.5">
      <c r="D1515"/>
      <c r="E1515"/>
      <c r="F1515"/>
      <c r="J1515"/>
      <c r="M1515"/>
    </row>
    <row r="1516" spans="4:13" x14ac:dyDescent="0.5">
      <c r="D1516"/>
      <c r="E1516"/>
      <c r="F1516"/>
      <c r="J1516"/>
      <c r="M1516"/>
    </row>
    <row r="1517" spans="4:13" x14ac:dyDescent="0.5">
      <c r="D1517"/>
      <c r="E1517"/>
      <c r="F1517"/>
      <c r="J1517"/>
      <c r="M1517"/>
    </row>
    <row r="1518" spans="4:13" x14ac:dyDescent="0.5">
      <c r="D1518"/>
      <c r="E1518"/>
      <c r="F1518"/>
      <c r="J1518"/>
      <c r="M1518"/>
    </row>
    <row r="1519" spans="4:13" x14ac:dyDescent="0.5">
      <c r="D1519"/>
      <c r="E1519"/>
      <c r="F1519"/>
      <c r="J1519"/>
      <c r="M1519"/>
    </row>
    <row r="1520" spans="4:13" x14ac:dyDescent="0.5">
      <c r="D1520"/>
      <c r="E1520"/>
      <c r="F1520"/>
      <c r="J1520"/>
      <c r="M1520"/>
    </row>
    <row r="1521" spans="4:13" x14ac:dyDescent="0.5">
      <c r="D1521"/>
      <c r="E1521"/>
      <c r="F1521"/>
      <c r="J1521"/>
      <c r="M1521"/>
    </row>
    <row r="1522" spans="4:13" x14ac:dyDescent="0.5">
      <c r="D1522"/>
      <c r="E1522"/>
      <c r="F1522"/>
      <c r="J1522"/>
      <c r="M1522"/>
    </row>
    <row r="1523" spans="4:13" x14ac:dyDescent="0.5">
      <c r="D1523"/>
      <c r="E1523"/>
      <c r="F1523"/>
      <c r="J1523"/>
      <c r="M1523"/>
    </row>
    <row r="1524" spans="4:13" x14ac:dyDescent="0.5">
      <c r="D1524"/>
      <c r="E1524"/>
      <c r="F1524"/>
      <c r="J1524"/>
      <c r="M1524"/>
    </row>
    <row r="1525" spans="4:13" x14ac:dyDescent="0.5">
      <c r="D1525"/>
      <c r="E1525"/>
      <c r="F1525"/>
      <c r="J1525"/>
      <c r="M1525"/>
    </row>
    <row r="1526" spans="4:13" x14ac:dyDescent="0.5">
      <c r="D1526"/>
      <c r="E1526"/>
      <c r="F1526"/>
      <c r="J1526"/>
      <c r="M1526"/>
    </row>
    <row r="1527" spans="4:13" x14ac:dyDescent="0.5">
      <c r="D1527"/>
      <c r="E1527"/>
      <c r="F1527"/>
      <c r="J1527"/>
      <c r="M1527"/>
    </row>
    <row r="1528" spans="4:13" x14ac:dyDescent="0.5">
      <c r="D1528"/>
      <c r="E1528"/>
      <c r="F1528"/>
      <c r="J1528"/>
      <c r="M1528"/>
    </row>
    <row r="1529" spans="4:13" x14ac:dyDescent="0.5">
      <c r="D1529"/>
      <c r="E1529"/>
      <c r="F1529"/>
      <c r="J1529"/>
      <c r="M1529"/>
    </row>
    <row r="1530" spans="4:13" x14ac:dyDescent="0.5">
      <c r="D1530"/>
      <c r="E1530"/>
      <c r="F1530"/>
      <c r="J1530"/>
      <c r="M1530"/>
    </row>
    <row r="1531" spans="4:13" x14ac:dyDescent="0.5">
      <c r="D1531"/>
      <c r="E1531"/>
      <c r="F1531"/>
      <c r="J1531"/>
      <c r="M1531"/>
    </row>
    <row r="1532" spans="4:13" x14ac:dyDescent="0.5">
      <c r="D1532"/>
      <c r="E1532"/>
      <c r="F1532"/>
      <c r="J1532"/>
      <c r="M1532"/>
    </row>
    <row r="1533" spans="4:13" x14ac:dyDescent="0.5">
      <c r="D1533"/>
      <c r="E1533"/>
      <c r="F1533"/>
      <c r="J1533"/>
      <c r="M1533"/>
    </row>
    <row r="1534" spans="4:13" x14ac:dyDescent="0.5">
      <c r="D1534"/>
      <c r="E1534"/>
      <c r="F1534"/>
      <c r="J1534"/>
      <c r="M1534"/>
    </row>
    <row r="1535" spans="4:13" x14ac:dyDescent="0.5">
      <c r="D1535"/>
      <c r="E1535"/>
      <c r="F1535"/>
      <c r="J1535"/>
      <c r="M1535"/>
    </row>
    <row r="1536" spans="4:13" x14ac:dyDescent="0.5">
      <c r="D1536"/>
      <c r="E1536"/>
      <c r="F1536"/>
      <c r="J1536"/>
      <c r="M1536"/>
    </row>
    <row r="1537" spans="4:13" x14ac:dyDescent="0.5">
      <c r="D1537"/>
      <c r="E1537"/>
      <c r="F1537"/>
      <c r="J1537"/>
      <c r="M1537"/>
    </row>
    <row r="1538" spans="4:13" x14ac:dyDescent="0.5">
      <c r="D1538"/>
      <c r="E1538"/>
      <c r="F1538"/>
      <c r="J1538"/>
      <c r="M1538"/>
    </row>
    <row r="1539" spans="4:13" x14ac:dyDescent="0.5">
      <c r="D1539"/>
      <c r="E1539"/>
      <c r="F1539"/>
      <c r="J1539"/>
      <c r="M1539"/>
    </row>
    <row r="1540" spans="4:13" x14ac:dyDescent="0.5">
      <c r="D1540"/>
      <c r="E1540"/>
      <c r="F1540"/>
      <c r="J1540"/>
      <c r="M1540"/>
    </row>
    <row r="1541" spans="4:13" x14ac:dyDescent="0.5">
      <c r="D1541"/>
      <c r="E1541"/>
      <c r="F1541"/>
      <c r="J1541"/>
      <c r="M1541"/>
    </row>
    <row r="1542" spans="4:13" x14ac:dyDescent="0.5">
      <c r="D1542"/>
      <c r="E1542"/>
      <c r="F1542"/>
      <c r="J1542"/>
      <c r="M1542"/>
    </row>
    <row r="1543" spans="4:13" x14ac:dyDescent="0.5">
      <c r="D1543"/>
      <c r="E1543"/>
      <c r="F1543"/>
      <c r="J1543"/>
      <c r="M1543"/>
    </row>
    <row r="1544" spans="4:13" x14ac:dyDescent="0.5">
      <c r="D1544"/>
      <c r="E1544"/>
      <c r="F1544"/>
      <c r="J1544"/>
      <c r="M1544"/>
    </row>
    <row r="1545" spans="4:13" x14ac:dyDescent="0.5">
      <c r="D1545"/>
      <c r="E1545"/>
      <c r="F1545"/>
      <c r="J1545"/>
      <c r="M1545"/>
    </row>
    <row r="1546" spans="4:13" x14ac:dyDescent="0.5">
      <c r="D1546"/>
      <c r="E1546"/>
      <c r="F1546"/>
      <c r="J1546"/>
      <c r="M1546"/>
    </row>
    <row r="1547" spans="4:13" x14ac:dyDescent="0.5">
      <c r="D1547"/>
      <c r="E1547"/>
      <c r="F1547"/>
      <c r="J1547"/>
      <c r="M1547"/>
    </row>
    <row r="1548" spans="4:13" x14ac:dyDescent="0.5">
      <c r="D1548"/>
      <c r="E1548"/>
      <c r="F1548"/>
      <c r="J1548"/>
      <c r="M1548"/>
    </row>
    <row r="1549" spans="4:13" x14ac:dyDescent="0.5">
      <c r="D1549"/>
      <c r="E1549"/>
      <c r="F1549"/>
      <c r="J1549"/>
      <c r="M1549"/>
    </row>
    <row r="1550" spans="4:13" x14ac:dyDescent="0.5">
      <c r="D1550"/>
      <c r="E1550"/>
      <c r="F1550"/>
      <c r="J1550"/>
      <c r="M1550"/>
    </row>
    <row r="1551" spans="4:13" x14ac:dyDescent="0.5">
      <c r="D1551"/>
      <c r="E1551"/>
      <c r="F1551"/>
      <c r="J1551"/>
      <c r="M1551"/>
    </row>
    <row r="1552" spans="4:13" x14ac:dyDescent="0.5">
      <c r="D1552"/>
      <c r="E1552"/>
      <c r="F1552"/>
      <c r="J1552"/>
      <c r="M1552"/>
    </row>
    <row r="1553" spans="4:13" x14ac:dyDescent="0.5">
      <c r="D1553"/>
      <c r="E1553"/>
      <c r="F1553"/>
      <c r="J1553"/>
      <c r="M1553"/>
    </row>
    <row r="1554" spans="4:13" x14ac:dyDescent="0.5">
      <c r="D1554"/>
      <c r="E1554"/>
      <c r="F1554"/>
      <c r="J1554"/>
      <c r="M1554"/>
    </row>
    <row r="1555" spans="4:13" x14ac:dyDescent="0.5">
      <c r="D1555"/>
      <c r="E1555"/>
      <c r="F1555"/>
      <c r="J1555"/>
      <c r="M1555"/>
    </row>
    <row r="1556" spans="4:13" x14ac:dyDescent="0.5">
      <c r="D1556"/>
      <c r="E1556"/>
      <c r="F1556"/>
      <c r="J1556"/>
      <c r="M1556"/>
    </row>
    <row r="1557" spans="4:13" x14ac:dyDescent="0.5">
      <c r="D1557"/>
      <c r="E1557"/>
      <c r="F1557"/>
      <c r="J1557"/>
      <c r="M1557"/>
    </row>
    <row r="1558" spans="4:13" x14ac:dyDescent="0.5">
      <c r="D1558"/>
      <c r="E1558"/>
      <c r="F1558"/>
      <c r="J1558"/>
      <c r="M1558"/>
    </row>
    <row r="1559" spans="4:13" x14ac:dyDescent="0.5">
      <c r="D1559"/>
      <c r="E1559"/>
      <c r="F1559"/>
      <c r="J1559"/>
      <c r="M1559"/>
    </row>
    <row r="1560" spans="4:13" x14ac:dyDescent="0.5">
      <c r="D1560"/>
      <c r="E1560"/>
      <c r="F1560"/>
      <c r="J1560"/>
      <c r="M1560"/>
    </row>
    <row r="1561" spans="4:13" x14ac:dyDescent="0.5">
      <c r="D1561"/>
      <c r="E1561"/>
      <c r="F1561"/>
      <c r="J1561"/>
      <c r="M1561"/>
    </row>
    <row r="1562" spans="4:13" x14ac:dyDescent="0.5">
      <c r="D1562"/>
      <c r="E1562"/>
      <c r="F1562"/>
      <c r="J1562"/>
      <c r="M1562"/>
    </row>
    <row r="1563" spans="4:13" x14ac:dyDescent="0.5">
      <c r="D1563"/>
      <c r="E1563"/>
      <c r="F1563"/>
      <c r="J1563"/>
      <c r="M1563"/>
    </row>
    <row r="1564" spans="4:13" x14ac:dyDescent="0.5">
      <c r="D1564"/>
      <c r="E1564"/>
      <c r="F1564"/>
      <c r="J1564"/>
      <c r="M1564"/>
    </row>
    <row r="1565" spans="4:13" x14ac:dyDescent="0.5">
      <c r="D1565"/>
      <c r="E1565"/>
      <c r="F1565"/>
      <c r="J1565"/>
      <c r="M1565"/>
    </row>
    <row r="1566" spans="4:13" x14ac:dyDescent="0.5">
      <c r="D1566"/>
      <c r="E1566"/>
      <c r="F1566"/>
      <c r="J1566"/>
      <c r="M1566"/>
    </row>
    <row r="1567" spans="4:13" x14ac:dyDescent="0.5">
      <c r="D1567"/>
      <c r="E1567"/>
      <c r="F1567"/>
      <c r="J1567"/>
      <c r="M1567"/>
    </row>
    <row r="1568" spans="4:13" x14ac:dyDescent="0.5">
      <c r="D1568"/>
      <c r="E1568"/>
      <c r="F1568"/>
      <c r="J1568"/>
      <c r="M1568"/>
    </row>
    <row r="1569" spans="4:13" x14ac:dyDescent="0.5">
      <c r="D1569"/>
      <c r="E1569"/>
      <c r="F1569"/>
      <c r="J1569"/>
      <c r="M1569"/>
    </row>
    <row r="1570" spans="4:13" x14ac:dyDescent="0.5">
      <c r="D1570"/>
      <c r="E1570"/>
      <c r="F1570"/>
      <c r="J1570"/>
      <c r="M1570"/>
    </row>
    <row r="1571" spans="4:13" x14ac:dyDescent="0.5">
      <c r="D1571"/>
      <c r="E1571"/>
      <c r="F1571"/>
      <c r="J1571"/>
      <c r="M1571"/>
    </row>
    <row r="1572" spans="4:13" x14ac:dyDescent="0.5">
      <c r="D1572"/>
      <c r="E1572"/>
      <c r="F1572"/>
      <c r="J1572"/>
      <c r="M1572"/>
    </row>
    <row r="1573" spans="4:13" x14ac:dyDescent="0.5">
      <c r="D1573"/>
      <c r="E1573"/>
      <c r="F1573"/>
      <c r="J1573"/>
      <c r="M1573"/>
    </row>
    <row r="1574" spans="4:13" x14ac:dyDescent="0.5">
      <c r="D1574"/>
      <c r="E1574"/>
      <c r="F1574"/>
      <c r="J1574"/>
      <c r="M1574"/>
    </row>
    <row r="1575" spans="4:13" x14ac:dyDescent="0.5">
      <c r="D1575"/>
      <c r="E1575"/>
      <c r="F1575"/>
      <c r="J1575"/>
      <c r="M1575"/>
    </row>
    <row r="1576" spans="4:13" x14ac:dyDescent="0.5">
      <c r="D1576"/>
      <c r="E1576"/>
      <c r="F1576"/>
      <c r="J1576"/>
      <c r="M1576"/>
    </row>
    <row r="1577" spans="4:13" x14ac:dyDescent="0.5">
      <c r="D1577"/>
      <c r="E1577"/>
      <c r="F1577"/>
      <c r="J1577"/>
      <c r="M1577"/>
    </row>
    <row r="1578" spans="4:13" x14ac:dyDescent="0.5">
      <c r="D1578"/>
      <c r="E1578"/>
      <c r="F1578"/>
      <c r="J1578"/>
      <c r="M1578"/>
    </row>
    <row r="1579" spans="4:13" x14ac:dyDescent="0.5">
      <c r="D1579"/>
      <c r="E1579"/>
      <c r="F1579"/>
      <c r="J1579"/>
      <c r="M1579"/>
    </row>
    <row r="1580" spans="4:13" x14ac:dyDescent="0.5">
      <c r="D1580"/>
      <c r="E1580"/>
      <c r="F1580"/>
      <c r="J1580"/>
      <c r="M1580"/>
    </row>
    <row r="1581" spans="4:13" x14ac:dyDescent="0.5">
      <c r="D1581"/>
      <c r="E1581"/>
      <c r="F1581"/>
      <c r="J1581"/>
      <c r="M1581"/>
    </row>
    <row r="1582" spans="4:13" x14ac:dyDescent="0.5">
      <c r="D1582"/>
      <c r="E1582"/>
      <c r="F1582"/>
      <c r="J1582"/>
      <c r="M1582"/>
    </row>
    <row r="1583" spans="4:13" x14ac:dyDescent="0.5">
      <c r="D1583"/>
      <c r="E1583"/>
      <c r="F1583"/>
      <c r="J1583"/>
      <c r="M1583"/>
    </row>
    <row r="1584" spans="4:13" x14ac:dyDescent="0.5">
      <c r="D1584"/>
      <c r="E1584"/>
      <c r="F1584"/>
      <c r="J1584"/>
      <c r="M1584"/>
    </row>
    <row r="1585" spans="4:13" x14ac:dyDescent="0.5">
      <c r="D1585"/>
      <c r="E1585"/>
      <c r="F1585"/>
      <c r="J1585"/>
      <c r="M1585"/>
    </row>
    <row r="1586" spans="4:13" x14ac:dyDescent="0.5">
      <c r="D1586"/>
      <c r="E1586"/>
      <c r="F1586"/>
      <c r="J1586"/>
      <c r="M1586"/>
    </row>
    <row r="1587" spans="4:13" x14ac:dyDescent="0.5">
      <c r="D1587"/>
      <c r="E1587"/>
      <c r="F1587"/>
      <c r="J1587"/>
      <c r="M1587"/>
    </row>
    <row r="1588" spans="4:13" x14ac:dyDescent="0.5">
      <c r="D1588"/>
      <c r="E1588"/>
      <c r="F1588"/>
      <c r="J1588"/>
      <c r="M1588"/>
    </row>
    <row r="1589" spans="4:13" x14ac:dyDescent="0.5">
      <c r="D1589"/>
      <c r="E1589"/>
      <c r="F1589"/>
      <c r="J1589"/>
      <c r="M1589"/>
    </row>
    <row r="1590" spans="4:13" x14ac:dyDescent="0.5">
      <c r="D1590"/>
      <c r="E1590"/>
      <c r="F1590"/>
      <c r="J1590"/>
      <c r="M1590"/>
    </row>
    <row r="1591" spans="4:13" x14ac:dyDescent="0.5">
      <c r="D1591"/>
      <c r="E1591"/>
      <c r="F1591"/>
      <c r="J1591"/>
      <c r="M1591"/>
    </row>
    <row r="1592" spans="4:13" x14ac:dyDescent="0.5">
      <c r="D1592"/>
      <c r="E1592"/>
      <c r="F1592"/>
      <c r="J1592"/>
      <c r="M1592"/>
    </row>
    <row r="1593" spans="4:13" x14ac:dyDescent="0.5">
      <c r="D1593"/>
      <c r="E1593"/>
      <c r="F1593"/>
      <c r="J1593"/>
      <c r="M1593"/>
    </row>
    <row r="1594" spans="4:13" x14ac:dyDescent="0.5">
      <c r="D1594"/>
      <c r="E1594"/>
      <c r="F1594"/>
      <c r="J1594"/>
      <c r="M1594"/>
    </row>
    <row r="1595" spans="4:13" x14ac:dyDescent="0.5">
      <c r="D1595"/>
      <c r="E1595"/>
      <c r="F1595"/>
      <c r="J1595"/>
      <c r="M1595"/>
    </row>
    <row r="1596" spans="4:13" x14ac:dyDescent="0.5">
      <c r="D1596"/>
      <c r="E1596"/>
      <c r="F1596"/>
      <c r="J1596"/>
      <c r="M1596"/>
    </row>
    <row r="1597" spans="4:13" x14ac:dyDescent="0.5">
      <c r="D1597"/>
      <c r="E1597"/>
      <c r="F1597"/>
      <c r="J1597"/>
      <c r="M1597"/>
    </row>
    <row r="1598" spans="4:13" x14ac:dyDescent="0.5">
      <c r="D1598"/>
      <c r="E1598"/>
      <c r="F1598"/>
      <c r="J1598"/>
      <c r="M1598"/>
    </row>
    <row r="1599" spans="4:13" x14ac:dyDescent="0.5">
      <c r="D1599"/>
      <c r="E1599"/>
      <c r="F1599"/>
      <c r="J1599"/>
      <c r="M1599"/>
    </row>
    <row r="1600" spans="4:13" x14ac:dyDescent="0.5">
      <c r="D1600"/>
      <c r="E1600"/>
      <c r="F1600"/>
      <c r="J1600"/>
      <c r="M1600"/>
    </row>
    <row r="1601" spans="4:13" x14ac:dyDescent="0.5">
      <c r="D1601"/>
      <c r="E1601"/>
      <c r="F1601"/>
      <c r="J1601"/>
      <c r="M1601"/>
    </row>
    <row r="1602" spans="4:13" x14ac:dyDescent="0.5">
      <c r="D1602"/>
      <c r="E1602"/>
      <c r="F1602"/>
      <c r="J1602"/>
      <c r="M1602"/>
    </row>
    <row r="1603" spans="4:13" x14ac:dyDescent="0.5">
      <c r="D1603"/>
      <c r="E1603"/>
      <c r="F1603"/>
      <c r="J1603"/>
      <c r="M1603"/>
    </row>
    <row r="1604" spans="4:13" x14ac:dyDescent="0.5">
      <c r="D1604"/>
      <c r="E1604"/>
      <c r="F1604"/>
      <c r="J1604"/>
      <c r="M1604"/>
    </row>
    <row r="1605" spans="4:13" x14ac:dyDescent="0.5">
      <c r="D1605"/>
      <c r="E1605"/>
      <c r="F1605"/>
      <c r="J1605"/>
      <c r="M1605"/>
    </row>
    <row r="1606" spans="4:13" x14ac:dyDescent="0.5">
      <c r="D1606"/>
      <c r="E1606"/>
      <c r="F1606"/>
      <c r="J1606"/>
      <c r="M1606"/>
    </row>
    <row r="1607" spans="4:13" x14ac:dyDescent="0.5">
      <c r="D1607"/>
      <c r="E1607"/>
      <c r="F1607"/>
      <c r="J1607"/>
      <c r="M1607"/>
    </row>
    <row r="1608" spans="4:13" x14ac:dyDescent="0.5">
      <c r="D1608"/>
      <c r="E1608"/>
      <c r="F1608"/>
      <c r="J1608"/>
      <c r="M1608"/>
    </row>
    <row r="1609" spans="4:13" x14ac:dyDescent="0.5">
      <c r="D1609"/>
      <c r="E1609"/>
      <c r="F1609"/>
      <c r="J1609"/>
      <c r="M1609"/>
    </row>
    <row r="1610" spans="4:13" x14ac:dyDescent="0.5">
      <c r="D1610"/>
      <c r="E1610"/>
      <c r="F1610"/>
      <c r="J1610"/>
      <c r="M1610"/>
    </row>
    <row r="1611" spans="4:13" x14ac:dyDescent="0.5">
      <c r="D1611"/>
      <c r="E1611"/>
      <c r="F1611"/>
      <c r="J1611"/>
      <c r="M1611"/>
    </row>
    <row r="1612" spans="4:13" x14ac:dyDescent="0.5">
      <c r="D1612"/>
      <c r="E1612"/>
      <c r="F1612"/>
      <c r="J1612"/>
      <c r="M1612"/>
    </row>
    <row r="1613" spans="4:13" x14ac:dyDescent="0.5">
      <c r="D1613"/>
      <c r="E1613"/>
      <c r="F1613"/>
      <c r="J1613"/>
      <c r="M1613"/>
    </row>
    <row r="1614" spans="4:13" x14ac:dyDescent="0.5">
      <c r="D1614"/>
      <c r="E1614"/>
      <c r="F1614"/>
      <c r="J1614"/>
      <c r="M1614"/>
    </row>
    <row r="1615" spans="4:13" x14ac:dyDescent="0.5">
      <c r="D1615"/>
      <c r="E1615"/>
      <c r="F1615"/>
      <c r="J1615"/>
      <c r="M1615"/>
    </row>
    <row r="1616" spans="4:13" x14ac:dyDescent="0.5">
      <c r="D1616"/>
      <c r="E1616"/>
      <c r="F1616"/>
      <c r="J1616"/>
      <c r="M1616"/>
    </row>
    <row r="1617" spans="4:13" x14ac:dyDescent="0.5">
      <c r="D1617"/>
      <c r="E1617"/>
      <c r="F1617"/>
      <c r="J1617"/>
      <c r="M1617"/>
    </row>
    <row r="1618" spans="4:13" x14ac:dyDescent="0.5">
      <c r="D1618"/>
      <c r="E1618"/>
      <c r="F1618"/>
      <c r="J1618"/>
      <c r="M1618"/>
    </row>
    <row r="1619" spans="4:13" x14ac:dyDescent="0.5">
      <c r="D1619"/>
      <c r="E1619"/>
      <c r="F1619"/>
      <c r="J1619"/>
      <c r="M1619"/>
    </row>
    <row r="1620" spans="4:13" x14ac:dyDescent="0.5">
      <c r="D1620"/>
      <c r="E1620"/>
      <c r="F1620"/>
      <c r="J1620"/>
      <c r="M1620"/>
    </row>
    <row r="1621" spans="4:13" x14ac:dyDescent="0.5">
      <c r="D1621"/>
      <c r="E1621"/>
      <c r="F1621"/>
      <c r="J1621"/>
      <c r="M1621"/>
    </row>
    <row r="1622" spans="4:13" x14ac:dyDescent="0.5">
      <c r="D1622"/>
      <c r="E1622"/>
      <c r="F1622"/>
      <c r="J1622"/>
      <c r="M1622"/>
    </row>
    <row r="1623" spans="4:13" x14ac:dyDescent="0.5">
      <c r="D1623"/>
      <c r="E1623"/>
      <c r="F1623"/>
      <c r="J1623"/>
      <c r="M1623"/>
    </row>
    <row r="1624" spans="4:13" x14ac:dyDescent="0.5">
      <c r="D1624"/>
      <c r="E1624"/>
      <c r="F1624"/>
      <c r="J1624"/>
      <c r="M1624"/>
    </row>
    <row r="1625" spans="4:13" x14ac:dyDescent="0.5">
      <c r="D1625"/>
      <c r="E1625"/>
      <c r="F1625"/>
      <c r="J1625"/>
      <c r="M1625"/>
    </row>
    <row r="1626" spans="4:13" x14ac:dyDescent="0.5">
      <c r="D1626"/>
      <c r="E1626"/>
      <c r="F1626"/>
      <c r="J1626"/>
      <c r="M1626"/>
    </row>
    <row r="1627" spans="4:13" x14ac:dyDescent="0.5">
      <c r="D1627"/>
      <c r="E1627"/>
      <c r="F1627"/>
      <c r="J1627"/>
      <c r="M1627"/>
    </row>
    <row r="1628" spans="4:13" x14ac:dyDescent="0.5">
      <c r="D1628"/>
      <c r="E1628"/>
      <c r="F1628"/>
      <c r="J1628"/>
      <c r="M1628"/>
    </row>
    <row r="1629" spans="4:13" x14ac:dyDescent="0.5">
      <c r="D1629"/>
      <c r="E1629"/>
      <c r="F1629"/>
      <c r="J1629"/>
      <c r="M1629"/>
    </row>
    <row r="1630" spans="4:13" x14ac:dyDescent="0.5">
      <c r="D1630"/>
      <c r="E1630"/>
      <c r="F1630"/>
      <c r="J1630"/>
      <c r="M1630"/>
    </row>
    <row r="1631" spans="4:13" x14ac:dyDescent="0.5">
      <c r="D1631"/>
      <c r="E1631"/>
      <c r="F1631"/>
      <c r="J1631"/>
      <c r="M1631"/>
    </row>
    <row r="1632" spans="4:13" x14ac:dyDescent="0.5">
      <c r="D1632"/>
      <c r="E1632"/>
      <c r="F1632"/>
      <c r="J1632"/>
      <c r="M1632"/>
    </row>
    <row r="1633" spans="4:13" x14ac:dyDescent="0.5">
      <c r="D1633"/>
      <c r="E1633"/>
      <c r="F1633"/>
      <c r="J1633"/>
      <c r="M1633"/>
    </row>
    <row r="1634" spans="4:13" x14ac:dyDescent="0.5">
      <c r="D1634"/>
      <c r="E1634"/>
      <c r="F1634"/>
      <c r="J1634"/>
      <c r="M1634"/>
    </row>
    <row r="1635" spans="4:13" x14ac:dyDescent="0.5">
      <c r="D1635"/>
      <c r="E1635"/>
      <c r="F1635"/>
      <c r="J1635"/>
      <c r="M1635"/>
    </row>
    <row r="1636" spans="4:13" x14ac:dyDescent="0.5">
      <c r="D1636"/>
      <c r="E1636"/>
      <c r="F1636"/>
      <c r="J1636"/>
      <c r="M1636"/>
    </row>
    <row r="1637" spans="4:13" x14ac:dyDescent="0.5">
      <c r="D1637"/>
      <c r="E1637"/>
      <c r="F1637"/>
      <c r="J1637"/>
      <c r="M1637"/>
    </row>
    <row r="1638" spans="4:13" x14ac:dyDescent="0.5">
      <c r="D1638"/>
      <c r="E1638"/>
      <c r="F1638"/>
      <c r="J1638"/>
      <c r="M1638"/>
    </row>
    <row r="1639" spans="4:13" x14ac:dyDescent="0.5">
      <c r="D1639"/>
      <c r="E1639"/>
      <c r="F1639"/>
      <c r="J1639"/>
      <c r="M1639"/>
    </row>
    <row r="1640" spans="4:13" x14ac:dyDescent="0.5">
      <c r="D1640"/>
      <c r="E1640"/>
      <c r="F1640"/>
      <c r="J1640"/>
      <c r="M1640"/>
    </row>
    <row r="1641" spans="4:13" x14ac:dyDescent="0.5">
      <c r="D1641"/>
      <c r="E1641"/>
      <c r="F1641"/>
      <c r="J1641"/>
      <c r="M1641"/>
    </row>
    <row r="1642" spans="4:13" x14ac:dyDescent="0.5">
      <c r="D1642"/>
      <c r="E1642"/>
      <c r="F1642"/>
      <c r="J1642"/>
      <c r="M1642"/>
    </row>
    <row r="1643" spans="4:13" x14ac:dyDescent="0.5">
      <c r="D1643"/>
      <c r="E1643"/>
      <c r="F1643"/>
      <c r="J1643"/>
      <c r="M1643"/>
    </row>
    <row r="1644" spans="4:13" x14ac:dyDescent="0.5">
      <c r="D1644"/>
      <c r="E1644"/>
      <c r="F1644"/>
      <c r="J1644"/>
      <c r="M1644"/>
    </row>
    <row r="1645" spans="4:13" x14ac:dyDescent="0.5">
      <c r="D1645"/>
      <c r="E1645"/>
      <c r="F1645"/>
      <c r="J1645"/>
      <c r="M1645"/>
    </row>
    <row r="1646" spans="4:13" x14ac:dyDescent="0.5">
      <c r="D1646"/>
      <c r="E1646"/>
      <c r="F1646"/>
      <c r="J1646"/>
      <c r="M1646"/>
    </row>
    <row r="1647" spans="4:13" x14ac:dyDescent="0.5">
      <c r="D1647"/>
      <c r="E1647"/>
      <c r="F1647"/>
      <c r="J1647"/>
      <c r="M1647"/>
    </row>
    <row r="1648" spans="4:13" x14ac:dyDescent="0.5">
      <c r="D1648"/>
      <c r="E1648"/>
      <c r="F1648"/>
      <c r="J1648"/>
      <c r="M1648"/>
    </row>
    <row r="1649" spans="4:13" x14ac:dyDescent="0.5">
      <c r="D1649"/>
      <c r="E1649"/>
      <c r="F1649"/>
      <c r="J1649"/>
      <c r="M1649"/>
    </row>
    <row r="1650" spans="4:13" x14ac:dyDescent="0.5">
      <c r="D1650"/>
      <c r="E1650"/>
      <c r="F1650"/>
      <c r="J1650"/>
      <c r="M1650"/>
    </row>
    <row r="1651" spans="4:13" x14ac:dyDescent="0.5">
      <c r="D1651"/>
      <c r="E1651"/>
      <c r="F1651"/>
      <c r="J1651"/>
      <c r="M1651"/>
    </row>
    <row r="1652" spans="4:13" x14ac:dyDescent="0.5">
      <c r="D1652"/>
      <c r="E1652"/>
      <c r="F1652"/>
      <c r="J1652"/>
      <c r="M1652"/>
    </row>
    <row r="1653" spans="4:13" x14ac:dyDescent="0.5">
      <c r="D1653"/>
      <c r="E1653"/>
      <c r="F1653"/>
      <c r="J1653"/>
      <c r="M1653"/>
    </row>
    <row r="1654" spans="4:13" x14ac:dyDescent="0.5">
      <c r="D1654"/>
      <c r="E1654"/>
      <c r="F1654"/>
      <c r="J1654"/>
      <c r="M1654"/>
    </row>
    <row r="1655" spans="4:13" x14ac:dyDescent="0.5">
      <c r="D1655"/>
      <c r="E1655"/>
      <c r="F1655"/>
      <c r="J1655"/>
      <c r="M1655"/>
    </row>
    <row r="1656" spans="4:13" x14ac:dyDescent="0.5">
      <c r="D1656"/>
      <c r="E1656"/>
      <c r="F1656"/>
      <c r="J1656"/>
      <c r="M1656"/>
    </row>
    <row r="1657" spans="4:13" x14ac:dyDescent="0.5">
      <c r="D1657"/>
      <c r="E1657"/>
      <c r="F1657"/>
      <c r="J1657"/>
      <c r="M1657"/>
    </row>
    <row r="1658" spans="4:13" x14ac:dyDescent="0.5">
      <c r="D1658"/>
      <c r="E1658"/>
      <c r="F1658"/>
      <c r="J1658"/>
      <c r="M1658"/>
    </row>
    <row r="1659" spans="4:13" x14ac:dyDescent="0.5">
      <c r="D1659"/>
      <c r="E1659"/>
      <c r="F1659"/>
      <c r="J1659"/>
      <c r="M1659"/>
    </row>
    <row r="1660" spans="4:13" x14ac:dyDescent="0.5">
      <c r="D1660"/>
      <c r="E1660"/>
      <c r="F1660"/>
      <c r="J1660"/>
      <c r="M1660"/>
    </row>
    <row r="1661" spans="4:13" x14ac:dyDescent="0.5">
      <c r="D1661"/>
      <c r="E1661"/>
      <c r="F1661"/>
      <c r="J1661"/>
      <c r="M1661"/>
    </row>
    <row r="1662" spans="4:13" x14ac:dyDescent="0.5">
      <c r="D1662"/>
      <c r="E1662"/>
      <c r="F1662"/>
      <c r="J1662"/>
      <c r="M1662"/>
    </row>
    <row r="1663" spans="4:13" x14ac:dyDescent="0.5">
      <c r="D1663"/>
      <c r="E1663"/>
      <c r="F1663"/>
      <c r="J1663"/>
      <c r="M1663"/>
    </row>
    <row r="1664" spans="4:13" x14ac:dyDescent="0.5">
      <c r="D1664"/>
      <c r="E1664"/>
      <c r="F1664"/>
      <c r="J1664"/>
      <c r="M1664"/>
    </row>
    <row r="1665" spans="4:13" x14ac:dyDescent="0.5">
      <c r="D1665"/>
      <c r="E1665"/>
      <c r="F1665"/>
      <c r="J1665"/>
      <c r="M1665"/>
    </row>
    <row r="1666" spans="4:13" x14ac:dyDescent="0.5">
      <c r="D1666"/>
      <c r="E1666"/>
      <c r="F1666"/>
      <c r="J1666"/>
      <c r="M1666"/>
    </row>
    <row r="1667" spans="4:13" x14ac:dyDescent="0.5">
      <c r="D1667"/>
      <c r="E1667"/>
      <c r="F1667"/>
      <c r="J1667"/>
      <c r="M1667"/>
    </row>
    <row r="1668" spans="4:13" x14ac:dyDescent="0.5">
      <c r="D1668"/>
      <c r="E1668"/>
      <c r="F1668"/>
      <c r="J1668"/>
      <c r="M1668"/>
    </row>
    <row r="1669" spans="4:13" x14ac:dyDescent="0.5">
      <c r="D1669"/>
      <c r="E1669"/>
      <c r="F1669"/>
      <c r="J1669"/>
      <c r="M1669"/>
    </row>
    <row r="1670" spans="4:13" x14ac:dyDescent="0.5">
      <c r="D1670"/>
      <c r="E1670"/>
      <c r="F1670"/>
      <c r="J1670"/>
      <c r="M1670"/>
    </row>
    <row r="1671" spans="4:13" x14ac:dyDescent="0.5">
      <c r="D1671"/>
      <c r="E1671"/>
      <c r="F1671"/>
      <c r="J1671"/>
      <c r="M1671"/>
    </row>
    <row r="1672" spans="4:13" x14ac:dyDescent="0.5">
      <c r="D1672"/>
      <c r="E1672"/>
      <c r="F1672"/>
      <c r="J1672"/>
      <c r="M1672"/>
    </row>
    <row r="1673" spans="4:13" x14ac:dyDescent="0.5">
      <c r="D1673"/>
      <c r="E1673"/>
      <c r="F1673"/>
      <c r="J1673"/>
      <c r="M1673"/>
    </row>
    <row r="1674" spans="4:13" x14ac:dyDescent="0.5">
      <c r="D1674"/>
      <c r="E1674"/>
      <c r="F1674"/>
      <c r="J1674"/>
      <c r="M1674"/>
    </row>
    <row r="1675" spans="4:13" x14ac:dyDescent="0.5">
      <c r="D1675"/>
      <c r="E1675"/>
      <c r="F1675"/>
      <c r="J1675"/>
      <c r="M1675"/>
    </row>
    <row r="1676" spans="4:13" x14ac:dyDescent="0.5">
      <c r="D1676"/>
      <c r="E1676"/>
      <c r="F1676"/>
      <c r="J1676"/>
      <c r="M1676"/>
    </row>
    <row r="1677" spans="4:13" x14ac:dyDescent="0.5">
      <c r="D1677"/>
      <c r="E1677"/>
      <c r="F1677"/>
      <c r="J1677"/>
      <c r="M1677"/>
    </row>
    <row r="1678" spans="4:13" x14ac:dyDescent="0.5">
      <c r="D1678"/>
      <c r="E1678"/>
      <c r="F1678"/>
      <c r="J1678"/>
      <c r="M1678"/>
    </row>
    <row r="1679" spans="4:13" x14ac:dyDescent="0.5">
      <c r="D1679"/>
      <c r="E1679"/>
      <c r="F1679"/>
      <c r="J1679"/>
      <c r="M1679"/>
    </row>
    <row r="1680" spans="4:13" x14ac:dyDescent="0.5">
      <c r="D1680"/>
      <c r="E1680"/>
      <c r="F1680"/>
      <c r="J1680"/>
      <c r="M1680"/>
    </row>
    <row r="1681" spans="4:13" x14ac:dyDescent="0.5">
      <c r="D1681"/>
      <c r="E1681"/>
      <c r="F1681"/>
      <c r="J1681"/>
      <c r="M1681"/>
    </row>
    <row r="1682" spans="4:13" x14ac:dyDescent="0.5">
      <c r="D1682"/>
      <c r="E1682"/>
      <c r="F1682"/>
      <c r="J1682"/>
      <c r="M1682"/>
    </row>
    <row r="1683" spans="4:13" x14ac:dyDescent="0.5">
      <c r="D1683"/>
      <c r="E1683"/>
      <c r="F1683"/>
      <c r="J1683"/>
      <c r="M1683"/>
    </row>
    <row r="1684" spans="4:13" x14ac:dyDescent="0.5">
      <c r="D1684"/>
      <c r="E1684"/>
      <c r="F1684"/>
      <c r="J1684"/>
      <c r="M1684"/>
    </row>
    <row r="1685" spans="4:13" x14ac:dyDescent="0.5">
      <c r="D1685"/>
      <c r="E1685"/>
      <c r="F1685"/>
      <c r="J1685"/>
      <c r="M1685"/>
    </row>
    <row r="1686" spans="4:13" x14ac:dyDescent="0.5">
      <c r="D1686"/>
      <c r="E1686"/>
      <c r="F1686"/>
      <c r="J1686"/>
      <c r="M1686"/>
    </row>
    <row r="1687" spans="4:13" x14ac:dyDescent="0.5">
      <c r="D1687"/>
      <c r="E1687"/>
      <c r="F1687"/>
      <c r="J1687"/>
      <c r="M1687"/>
    </row>
    <row r="1688" spans="4:13" x14ac:dyDescent="0.5">
      <c r="D1688"/>
      <c r="E1688"/>
      <c r="F1688"/>
      <c r="J1688"/>
      <c r="M1688"/>
    </row>
    <row r="1689" spans="4:13" x14ac:dyDescent="0.5">
      <c r="D1689"/>
      <c r="E1689"/>
      <c r="F1689"/>
      <c r="J1689"/>
      <c r="M1689"/>
    </row>
    <row r="1690" spans="4:13" x14ac:dyDescent="0.5">
      <c r="D1690"/>
      <c r="E1690"/>
      <c r="F1690"/>
      <c r="J1690"/>
      <c r="M1690"/>
    </row>
    <row r="1691" spans="4:13" x14ac:dyDescent="0.5">
      <c r="D1691"/>
      <c r="E1691"/>
      <c r="F1691"/>
      <c r="J1691"/>
      <c r="M1691"/>
    </row>
    <row r="1692" spans="4:13" x14ac:dyDescent="0.5">
      <c r="D1692"/>
      <c r="E1692"/>
      <c r="F1692"/>
      <c r="J1692"/>
      <c r="M1692"/>
    </row>
    <row r="1693" spans="4:13" x14ac:dyDescent="0.5">
      <c r="D1693"/>
      <c r="E1693"/>
      <c r="F1693"/>
      <c r="J1693"/>
      <c r="M1693"/>
    </row>
    <row r="1694" spans="4:13" x14ac:dyDescent="0.5">
      <c r="D1694"/>
      <c r="E1694"/>
      <c r="F1694"/>
      <c r="J1694"/>
      <c r="M1694"/>
    </row>
    <row r="1695" spans="4:13" x14ac:dyDescent="0.5">
      <c r="D1695"/>
      <c r="E1695"/>
      <c r="F1695"/>
      <c r="J1695"/>
      <c r="M1695"/>
    </row>
    <row r="1696" spans="4:13" x14ac:dyDescent="0.5">
      <c r="D1696"/>
      <c r="E1696"/>
      <c r="F1696"/>
      <c r="J1696"/>
      <c r="M1696"/>
    </row>
    <row r="1697" spans="4:13" x14ac:dyDescent="0.5">
      <c r="D1697"/>
      <c r="E1697"/>
      <c r="F1697"/>
      <c r="J1697"/>
      <c r="M1697"/>
    </row>
    <row r="1698" spans="4:13" x14ac:dyDescent="0.5">
      <c r="D1698"/>
      <c r="E1698"/>
      <c r="F1698"/>
      <c r="J1698"/>
      <c r="M1698"/>
    </row>
    <row r="1699" spans="4:13" x14ac:dyDescent="0.5">
      <c r="D1699"/>
      <c r="E1699"/>
      <c r="F1699"/>
      <c r="J1699"/>
      <c r="M1699"/>
    </row>
    <row r="1700" spans="4:13" x14ac:dyDescent="0.5">
      <c r="D1700"/>
      <c r="E1700"/>
      <c r="F1700"/>
      <c r="J1700"/>
      <c r="M1700"/>
    </row>
    <row r="1701" spans="4:13" x14ac:dyDescent="0.5">
      <c r="D1701"/>
      <c r="E1701"/>
      <c r="F1701"/>
      <c r="J1701"/>
      <c r="M1701"/>
    </row>
    <row r="1702" spans="4:13" x14ac:dyDescent="0.5">
      <c r="D1702"/>
      <c r="E1702"/>
      <c r="F1702"/>
      <c r="J1702"/>
      <c r="M1702"/>
    </row>
    <row r="1703" spans="4:13" x14ac:dyDescent="0.5">
      <c r="D1703"/>
      <c r="E1703"/>
      <c r="F1703"/>
      <c r="J1703"/>
      <c r="M1703"/>
    </row>
    <row r="1704" spans="4:13" x14ac:dyDescent="0.5">
      <c r="D1704"/>
      <c r="E1704"/>
      <c r="F1704"/>
      <c r="J1704"/>
      <c r="M1704"/>
    </row>
    <row r="1705" spans="4:13" x14ac:dyDescent="0.5">
      <c r="D1705"/>
      <c r="E1705"/>
      <c r="F1705"/>
      <c r="J1705"/>
      <c r="M1705"/>
    </row>
    <row r="1706" spans="4:13" x14ac:dyDescent="0.5">
      <c r="D1706"/>
      <c r="E1706"/>
      <c r="F1706"/>
      <c r="J1706"/>
      <c r="M1706"/>
    </row>
    <row r="1707" spans="4:13" x14ac:dyDescent="0.5">
      <c r="D1707"/>
      <c r="E1707"/>
      <c r="F1707"/>
      <c r="J1707"/>
      <c r="M1707"/>
    </row>
    <row r="1708" spans="4:13" x14ac:dyDescent="0.5">
      <c r="D1708"/>
      <c r="E1708"/>
      <c r="F1708"/>
      <c r="J1708"/>
      <c r="M1708"/>
    </row>
    <row r="1709" spans="4:13" x14ac:dyDescent="0.5">
      <c r="D1709"/>
      <c r="E1709"/>
      <c r="F1709"/>
      <c r="J1709"/>
      <c r="M1709"/>
    </row>
    <row r="1710" spans="4:13" x14ac:dyDescent="0.5">
      <c r="D1710"/>
      <c r="E1710"/>
      <c r="F1710"/>
      <c r="J1710"/>
      <c r="M1710"/>
    </row>
    <row r="1711" spans="4:13" x14ac:dyDescent="0.5">
      <c r="D1711"/>
      <c r="E1711"/>
      <c r="F1711"/>
      <c r="J1711"/>
      <c r="M1711"/>
    </row>
    <row r="1712" spans="4:13" x14ac:dyDescent="0.5">
      <c r="D1712"/>
      <c r="E1712"/>
      <c r="F1712"/>
      <c r="J1712"/>
      <c r="M1712"/>
    </row>
    <row r="1713" spans="4:13" x14ac:dyDescent="0.5">
      <c r="D1713"/>
      <c r="E1713"/>
      <c r="F1713"/>
      <c r="J1713"/>
      <c r="M1713"/>
    </row>
    <row r="1714" spans="4:13" x14ac:dyDescent="0.5">
      <c r="D1714"/>
      <c r="E1714"/>
      <c r="F1714"/>
      <c r="J1714"/>
      <c r="M1714"/>
    </row>
    <row r="1715" spans="4:13" x14ac:dyDescent="0.5">
      <c r="D1715"/>
      <c r="E1715"/>
      <c r="F1715"/>
      <c r="J1715"/>
      <c r="M1715"/>
    </row>
    <row r="1716" spans="4:13" x14ac:dyDescent="0.5">
      <c r="D1716"/>
      <c r="E1716"/>
      <c r="F1716"/>
      <c r="J1716"/>
      <c r="M1716"/>
    </row>
    <row r="1717" spans="4:13" x14ac:dyDescent="0.5">
      <c r="D1717"/>
      <c r="E1717"/>
      <c r="F1717"/>
      <c r="J1717"/>
      <c r="M1717"/>
    </row>
    <row r="1718" spans="4:13" x14ac:dyDescent="0.5">
      <c r="D1718"/>
      <c r="E1718"/>
      <c r="F1718"/>
      <c r="J1718"/>
      <c r="M1718"/>
    </row>
  </sheetData>
  <sheetProtection algorithmName="SHA-512" hashValue="PF/PlAxdLir6j/SZF525jP5496SJZ60QB44eN/7/TrsL5DSygGhhLJ6gMUkBD9/0GChP0aK/1EgokSWGkAh/0g==" saltValue="NV2BbQNRDOZGP0GCNKZ58Q==" spinCount="100000" sheet="1" objects="1" scenarios="1"/>
  <mergeCells count="23">
    <mergeCell ref="L5:L6"/>
    <mergeCell ref="Q9:Q15"/>
    <mergeCell ref="Q16:Q20"/>
    <mergeCell ref="Q5:Q8"/>
    <mergeCell ref="B81:E81"/>
    <mergeCell ref="B80:E80"/>
    <mergeCell ref="B79:E79"/>
    <mergeCell ref="A1:E1"/>
    <mergeCell ref="R3:V3"/>
    <mergeCell ref="K5:K6"/>
    <mergeCell ref="A2:C2"/>
    <mergeCell ref="G2:I2"/>
    <mergeCell ref="A4:C76"/>
    <mergeCell ref="A3:C3"/>
    <mergeCell ref="G3:I3"/>
    <mergeCell ref="N2:O2"/>
    <mergeCell ref="N3:O3"/>
    <mergeCell ref="K2:L2"/>
    <mergeCell ref="K3:L3"/>
    <mergeCell ref="L42:L50"/>
    <mergeCell ref="L21:L26"/>
    <mergeCell ref="L27:L33"/>
    <mergeCell ref="L34:L41"/>
  </mergeCells>
  <pageMargins left="0.7" right="0.7" top="0.75" bottom="0.75" header="0.3" footer="0.3"/>
  <pageSetup paperSize="8" scale="47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L202"/>
  <sheetViews>
    <sheetView zoomScale="50" zoomScaleNormal="50" workbookViewId="0">
      <selection activeCell="G4" sqref="G4:I11"/>
    </sheetView>
  </sheetViews>
  <sheetFormatPr defaultRowHeight="14.5" x14ac:dyDescent="0.35"/>
  <cols>
    <col min="3" max="3" width="9.1796875" customWidth="1"/>
    <col min="4" max="4" width="4.54296875" customWidth="1"/>
    <col min="5" max="5" width="22.26953125" customWidth="1"/>
    <col min="6" max="6" width="4.54296875" customWidth="1"/>
    <col min="7" max="9" width="13.7265625" customWidth="1"/>
    <col min="10" max="10" width="4.54296875" customWidth="1"/>
    <col min="11" max="12" width="17" customWidth="1"/>
  </cols>
  <sheetData>
    <row r="1" spans="1:12" ht="32.25" customHeight="1" x14ac:dyDescent="0.35">
      <c r="A1" s="913"/>
      <c r="B1" s="914"/>
      <c r="C1" s="915"/>
      <c r="E1" s="95" t="s">
        <v>373</v>
      </c>
      <c r="G1" s="933" t="s">
        <v>374</v>
      </c>
      <c r="H1" s="934"/>
      <c r="I1" s="935"/>
      <c r="K1" s="933" t="s">
        <v>376</v>
      </c>
      <c r="L1" s="935"/>
    </row>
    <row r="2" spans="1:12" ht="57" customHeight="1" thickBot="1" x14ac:dyDescent="0.4">
      <c r="A2" s="930" t="s">
        <v>204</v>
      </c>
      <c r="B2" s="931"/>
      <c r="C2" s="932"/>
      <c r="D2" s="13" t="s">
        <v>3</v>
      </c>
      <c r="E2" s="96" t="s">
        <v>11</v>
      </c>
      <c r="F2" s="13" t="s">
        <v>2</v>
      </c>
      <c r="G2" s="936" t="s">
        <v>11</v>
      </c>
      <c r="H2" s="937"/>
      <c r="I2" s="938"/>
      <c r="J2" s="13" t="s">
        <v>2</v>
      </c>
      <c r="K2" s="936" t="s">
        <v>11</v>
      </c>
      <c r="L2" s="938"/>
    </row>
    <row r="3" spans="1:12" ht="65.25" customHeight="1" x14ac:dyDescent="0.35">
      <c r="A3" s="939"/>
      <c r="B3" s="940"/>
      <c r="C3" s="941"/>
      <c r="D3" s="44"/>
      <c r="E3" s="97" t="s">
        <v>244</v>
      </c>
      <c r="F3" s="44"/>
      <c r="G3" s="98" t="s">
        <v>225</v>
      </c>
      <c r="H3" s="99" t="s">
        <v>223</v>
      </c>
      <c r="I3" s="100" t="s">
        <v>202</v>
      </c>
      <c r="J3" s="30"/>
      <c r="K3" s="101" t="s">
        <v>245</v>
      </c>
      <c r="L3" s="102" t="s">
        <v>130</v>
      </c>
    </row>
    <row r="4" spans="1:12" ht="28.5" customHeight="1" x14ac:dyDescent="0.35">
      <c r="A4" s="942"/>
      <c r="B4" s="943"/>
      <c r="C4" s="944"/>
      <c r="D4" s="46"/>
      <c r="E4" s="45">
        <v>600</v>
      </c>
      <c r="F4" s="46"/>
      <c r="G4" s="129">
        <v>112.68593</v>
      </c>
      <c r="H4" s="155">
        <v>205.42824706624617</v>
      </c>
      <c r="I4" s="153">
        <v>315.80807199186989</v>
      </c>
      <c r="J4" s="30"/>
      <c r="K4" s="185">
        <v>0</v>
      </c>
      <c r="L4" s="153">
        <v>170.98000000000002</v>
      </c>
    </row>
    <row r="5" spans="1:12" ht="28.5" customHeight="1" x14ac:dyDescent="0.35">
      <c r="A5" s="942"/>
      <c r="B5" s="943"/>
      <c r="C5" s="944"/>
      <c r="D5" s="46"/>
      <c r="E5" s="45">
        <v>750</v>
      </c>
      <c r="F5" s="46"/>
      <c r="G5" s="129">
        <v>139.36826718750001</v>
      </c>
      <c r="H5" s="155">
        <v>261.07106030434784</v>
      </c>
      <c r="I5" s="153">
        <v>398.40057968503942</v>
      </c>
      <c r="J5" s="30"/>
      <c r="K5" s="185">
        <v>0</v>
      </c>
      <c r="L5" s="153">
        <v>201.88</v>
      </c>
    </row>
    <row r="6" spans="1:12" ht="28.5" customHeight="1" x14ac:dyDescent="0.35">
      <c r="A6" s="942"/>
      <c r="B6" s="943"/>
      <c r="C6" s="944"/>
      <c r="D6" s="46"/>
      <c r="E6" s="45">
        <v>900</v>
      </c>
      <c r="F6" s="46"/>
      <c r="G6" s="129">
        <v>154.83753666666667</v>
      </c>
      <c r="H6" s="155">
        <v>285.72964122580646</v>
      </c>
      <c r="I6" s="153">
        <v>437.37406735999997</v>
      </c>
      <c r="J6" s="30"/>
      <c r="K6" s="185">
        <v>0</v>
      </c>
      <c r="L6" s="153">
        <v>241.02</v>
      </c>
    </row>
    <row r="7" spans="1:12" ht="28.5" customHeight="1" x14ac:dyDescent="0.35">
      <c r="A7" s="942"/>
      <c r="B7" s="943"/>
      <c r="C7" s="944"/>
      <c r="D7" s="46"/>
      <c r="E7" s="45">
        <v>1050</v>
      </c>
      <c r="F7" s="46"/>
      <c r="G7" s="129">
        <v>189.04781</v>
      </c>
      <c r="H7" s="155">
        <v>356.51806928057562</v>
      </c>
      <c r="I7" s="153">
        <v>540.64520116279084</v>
      </c>
      <c r="J7" s="30"/>
      <c r="K7" s="185">
        <v>0</v>
      </c>
      <c r="L7" s="153">
        <v>265.74</v>
      </c>
    </row>
    <row r="8" spans="1:12" ht="28.5" customHeight="1" x14ac:dyDescent="0.35">
      <c r="A8" s="942"/>
      <c r="B8" s="943"/>
      <c r="C8" s="944"/>
      <c r="D8" s="46"/>
      <c r="E8" s="45">
        <v>1200</v>
      </c>
      <c r="F8" s="46"/>
      <c r="G8" s="129">
        <v>246.95317684210528</v>
      </c>
      <c r="H8" s="155">
        <v>434.9263371980677</v>
      </c>
      <c r="I8" s="153">
        <v>676.59556364864864</v>
      </c>
      <c r="J8" s="30"/>
      <c r="K8" s="185">
        <v>0</v>
      </c>
      <c r="L8" s="153">
        <v>297.67</v>
      </c>
    </row>
    <row r="9" spans="1:12" ht="28.5" customHeight="1" x14ac:dyDescent="0.35">
      <c r="A9" s="942"/>
      <c r="B9" s="943"/>
      <c r="C9" s="944"/>
      <c r="D9" s="46"/>
      <c r="E9" s="45">
        <v>1350</v>
      </c>
      <c r="F9" s="46"/>
      <c r="G9" s="129">
        <v>302.05233000000004</v>
      </c>
      <c r="H9" s="155">
        <v>588.96347529411764</v>
      </c>
      <c r="I9" s="153">
        <v>880.61240000000009</v>
      </c>
      <c r="J9" s="30"/>
      <c r="K9" s="185">
        <v>0</v>
      </c>
      <c r="L9" s="153">
        <v>303.85000000000002</v>
      </c>
    </row>
    <row r="10" spans="1:12" ht="28.5" customHeight="1" x14ac:dyDescent="0.35">
      <c r="A10" s="942"/>
      <c r="B10" s="943"/>
      <c r="C10" s="944"/>
      <c r="D10" s="46"/>
      <c r="E10" s="45">
        <v>1500</v>
      </c>
      <c r="F10" s="46"/>
      <c r="G10" s="129">
        <v>386.07013000000001</v>
      </c>
      <c r="H10" s="155">
        <v>731.24653999999998</v>
      </c>
      <c r="I10" s="153">
        <v>1106.9913000000001</v>
      </c>
      <c r="J10" s="30"/>
      <c r="K10" s="185">
        <v>0</v>
      </c>
      <c r="L10" s="153">
        <v>289.43</v>
      </c>
    </row>
    <row r="11" spans="1:12" ht="28.5" customHeight="1" thickBot="1" x14ac:dyDescent="0.4">
      <c r="A11" s="942"/>
      <c r="B11" s="943"/>
      <c r="C11" s="944"/>
      <c r="D11" s="46"/>
      <c r="E11" s="47">
        <v>1800</v>
      </c>
      <c r="F11" s="46"/>
      <c r="G11" s="131">
        <v>430.54964428571429</v>
      </c>
      <c r="H11" s="28">
        <v>835.24495428571424</v>
      </c>
      <c r="I11" s="132">
        <v>1255.2922396551724</v>
      </c>
      <c r="J11" s="30"/>
      <c r="K11" s="186">
        <v>0</v>
      </c>
      <c r="L11" s="132">
        <v>346.08</v>
      </c>
    </row>
    <row r="12" spans="1:12" ht="21.75" customHeight="1" x14ac:dyDescent="0.5">
      <c r="A12" s="942"/>
      <c r="B12" s="943"/>
      <c r="C12" s="944"/>
      <c r="D12" s="6"/>
      <c r="E12" s="4"/>
      <c r="J12" s="6"/>
      <c r="K12" s="4"/>
      <c r="L12" s="4"/>
    </row>
    <row r="13" spans="1:12" ht="15" customHeight="1" x14ac:dyDescent="0.35">
      <c r="A13" s="942"/>
      <c r="B13" s="943"/>
      <c r="C13" s="944"/>
    </row>
    <row r="14" spans="1:12" ht="15" customHeight="1" x14ac:dyDescent="0.35">
      <c r="A14" s="942"/>
      <c r="B14" s="943"/>
      <c r="C14" s="944"/>
    </row>
    <row r="15" spans="1:12" ht="15" customHeight="1" x14ac:dyDescent="0.35">
      <c r="A15" s="942"/>
      <c r="B15" s="943"/>
      <c r="C15" s="944"/>
    </row>
    <row r="16" spans="1:12" ht="15" customHeight="1" x14ac:dyDescent="0.35">
      <c r="A16" s="942"/>
      <c r="B16" s="943"/>
      <c r="C16" s="944"/>
    </row>
    <row r="17" spans="1:3" ht="15" customHeight="1" x14ac:dyDescent="0.35">
      <c r="A17" s="942"/>
      <c r="B17" s="943"/>
      <c r="C17" s="944"/>
    </row>
    <row r="18" spans="1:3" ht="15" customHeight="1" x14ac:dyDescent="0.35">
      <c r="A18" s="942"/>
      <c r="B18" s="943"/>
      <c r="C18" s="944"/>
    </row>
    <row r="19" spans="1:3" ht="15" customHeight="1" x14ac:dyDescent="0.35">
      <c r="A19" s="942"/>
      <c r="B19" s="943"/>
      <c r="C19" s="944"/>
    </row>
    <row r="20" spans="1:3" ht="15" customHeight="1" x14ac:dyDescent="0.35">
      <c r="A20" s="942"/>
      <c r="B20" s="943"/>
      <c r="C20" s="944"/>
    </row>
    <row r="21" spans="1:3" ht="15" customHeight="1" x14ac:dyDescent="0.35">
      <c r="A21" s="942"/>
      <c r="B21" s="943"/>
      <c r="C21" s="944"/>
    </row>
    <row r="22" spans="1:3" ht="15" customHeight="1" x14ac:dyDescent="0.35">
      <c r="A22" s="942"/>
      <c r="B22" s="943"/>
      <c r="C22" s="944"/>
    </row>
    <row r="23" spans="1:3" ht="15" customHeight="1" x14ac:dyDescent="0.35">
      <c r="A23" s="942"/>
      <c r="B23" s="943"/>
      <c r="C23" s="944"/>
    </row>
    <row r="24" spans="1:3" ht="15" customHeight="1" x14ac:dyDescent="0.35">
      <c r="A24" s="942"/>
      <c r="B24" s="943"/>
      <c r="C24" s="944"/>
    </row>
    <row r="25" spans="1:3" ht="15" customHeight="1" x14ac:dyDescent="0.35">
      <c r="A25" s="942"/>
      <c r="B25" s="943"/>
      <c r="C25" s="944"/>
    </row>
    <row r="26" spans="1:3" ht="15" customHeight="1" x14ac:dyDescent="0.35">
      <c r="A26" s="942"/>
      <c r="B26" s="943"/>
      <c r="C26" s="944"/>
    </row>
    <row r="27" spans="1:3" ht="15" customHeight="1" x14ac:dyDescent="0.35">
      <c r="A27" s="942"/>
      <c r="B27" s="943"/>
      <c r="C27" s="944"/>
    </row>
    <row r="28" spans="1:3" ht="15" customHeight="1" x14ac:dyDescent="0.35">
      <c r="A28" s="942"/>
      <c r="B28" s="943"/>
      <c r="C28" s="944"/>
    </row>
    <row r="29" spans="1:3" ht="15" customHeight="1" x14ac:dyDescent="0.35">
      <c r="A29" s="942"/>
      <c r="B29" s="943"/>
      <c r="C29" s="944"/>
    </row>
    <row r="30" spans="1:3" ht="15" customHeight="1" x14ac:dyDescent="0.35">
      <c r="A30" s="942"/>
      <c r="B30" s="943"/>
      <c r="C30" s="944"/>
    </row>
    <row r="31" spans="1:3" ht="15" customHeight="1" x14ac:dyDescent="0.35">
      <c r="A31" s="942"/>
      <c r="B31" s="943"/>
      <c r="C31" s="944"/>
    </row>
    <row r="32" spans="1:3" ht="15" customHeight="1" x14ac:dyDescent="0.35">
      <c r="A32" s="942"/>
      <c r="B32" s="943"/>
      <c r="C32" s="944"/>
    </row>
    <row r="33" spans="1:3" ht="15" customHeight="1" x14ac:dyDescent="0.35">
      <c r="A33" s="942"/>
      <c r="B33" s="943"/>
      <c r="C33" s="944"/>
    </row>
    <row r="34" spans="1:3" ht="15" customHeight="1" x14ac:dyDescent="0.35">
      <c r="A34" s="942"/>
      <c r="B34" s="943"/>
      <c r="C34" s="944"/>
    </row>
    <row r="35" spans="1:3" ht="15" customHeight="1" x14ac:dyDescent="0.35">
      <c r="A35" s="942"/>
      <c r="B35" s="943"/>
      <c r="C35" s="944"/>
    </row>
    <row r="36" spans="1:3" ht="15" customHeight="1" x14ac:dyDescent="0.35">
      <c r="A36" s="942"/>
      <c r="B36" s="943"/>
      <c r="C36" s="944"/>
    </row>
    <row r="37" spans="1:3" ht="15" customHeight="1" x14ac:dyDescent="0.35">
      <c r="A37" s="942"/>
      <c r="B37" s="943"/>
      <c r="C37" s="944"/>
    </row>
    <row r="38" spans="1:3" ht="15" customHeight="1" x14ac:dyDescent="0.35">
      <c r="A38" s="942"/>
      <c r="B38" s="943"/>
      <c r="C38" s="944"/>
    </row>
    <row r="39" spans="1:3" ht="15" customHeight="1" x14ac:dyDescent="0.35">
      <c r="A39" s="942"/>
      <c r="B39" s="943"/>
      <c r="C39" s="944"/>
    </row>
    <row r="40" spans="1:3" ht="15" customHeight="1" x14ac:dyDescent="0.35">
      <c r="A40" s="942"/>
      <c r="B40" s="943"/>
      <c r="C40" s="944"/>
    </row>
    <row r="41" spans="1:3" ht="15" customHeight="1" x14ac:dyDescent="0.35">
      <c r="A41" s="942"/>
      <c r="B41" s="943"/>
      <c r="C41" s="944"/>
    </row>
    <row r="42" spans="1:3" ht="15" customHeight="1" x14ac:dyDescent="0.35">
      <c r="A42" s="942"/>
      <c r="B42" s="943"/>
      <c r="C42" s="944"/>
    </row>
    <row r="43" spans="1:3" ht="15" customHeight="1" x14ac:dyDescent="0.35">
      <c r="A43" s="942"/>
      <c r="B43" s="943"/>
      <c r="C43" s="944"/>
    </row>
    <row r="44" spans="1:3" ht="15" customHeight="1" x14ac:dyDescent="0.35">
      <c r="A44" s="942"/>
      <c r="B44" s="943"/>
      <c r="C44" s="944"/>
    </row>
    <row r="45" spans="1:3" ht="15" customHeight="1" x14ac:dyDescent="0.35">
      <c r="A45" s="942"/>
      <c r="B45" s="943"/>
      <c r="C45" s="944"/>
    </row>
    <row r="46" spans="1:3" ht="15" customHeight="1" x14ac:dyDescent="0.35">
      <c r="A46" s="942"/>
      <c r="B46" s="943"/>
      <c r="C46" s="944"/>
    </row>
    <row r="47" spans="1:3" ht="15" customHeight="1" x14ac:dyDescent="0.35">
      <c r="A47" s="942"/>
      <c r="B47" s="943"/>
      <c r="C47" s="944"/>
    </row>
    <row r="48" spans="1:3" ht="15" customHeight="1" thickBot="1" x14ac:dyDescent="0.4">
      <c r="A48" s="945"/>
      <c r="B48" s="946"/>
      <c r="C48" s="947"/>
    </row>
    <row r="49" spans="1:12" ht="15" customHeight="1" thickBot="1" x14ac:dyDescent="0.4"/>
    <row r="50" spans="1:12" ht="39.75" customHeight="1" thickBot="1" x14ac:dyDescent="0.4">
      <c r="A50" s="948" t="s">
        <v>246</v>
      </c>
      <c r="B50" s="949"/>
      <c r="C50" s="950"/>
      <c r="D50" s="13" t="s">
        <v>205</v>
      </c>
      <c r="E50" s="103" t="s">
        <v>248</v>
      </c>
      <c r="F50" s="13" t="s">
        <v>205</v>
      </c>
      <c r="G50" s="104" t="s">
        <v>225</v>
      </c>
      <c r="H50" s="105" t="s">
        <v>223</v>
      </c>
      <c r="I50" s="106" t="s">
        <v>202</v>
      </c>
      <c r="J50" s="13" t="s">
        <v>205</v>
      </c>
      <c r="K50" s="104" t="s">
        <v>247</v>
      </c>
      <c r="L50" s="106" t="s">
        <v>376</v>
      </c>
    </row>
    <row r="51" spans="1:12" ht="15" customHeight="1" thickBot="1" x14ac:dyDescent="0.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36" customHeight="1" x14ac:dyDescent="0.35">
      <c r="A52" s="725" t="s">
        <v>235</v>
      </c>
      <c r="B52" s="726"/>
      <c r="C52" s="727"/>
      <c r="D52" s="6"/>
      <c r="E52" s="6"/>
      <c r="F52" s="6"/>
      <c r="G52" s="6"/>
      <c r="H52" s="6"/>
      <c r="I52" s="6"/>
      <c r="J52" s="6"/>
      <c r="K52" s="6"/>
    </row>
    <row r="53" spans="1:12" ht="12" customHeight="1" thickBot="1" x14ac:dyDescent="0.4">
      <c r="A53" s="731"/>
      <c r="B53" s="732"/>
      <c r="C53" s="733"/>
      <c r="D53" s="6"/>
      <c r="E53" s="6"/>
      <c r="F53" s="6"/>
      <c r="G53" s="6"/>
      <c r="H53" s="6"/>
      <c r="I53" s="6"/>
      <c r="J53" s="6"/>
      <c r="K53" s="6"/>
    </row>
    <row r="54" spans="1:12" ht="39" customHeight="1" thickBot="1" x14ac:dyDescent="0.4">
      <c r="A54" s="734" t="s">
        <v>246</v>
      </c>
      <c r="B54" s="735"/>
      <c r="C54" s="736"/>
      <c r="D54" s="13" t="s">
        <v>205</v>
      </c>
      <c r="E54" s="68">
        <v>900</v>
      </c>
      <c r="F54" s="13" t="s">
        <v>205</v>
      </c>
      <c r="G54" s="747" t="s">
        <v>225</v>
      </c>
      <c r="H54" s="751"/>
      <c r="I54" s="748"/>
      <c r="J54" s="13" t="s">
        <v>205</v>
      </c>
      <c r="K54" s="747" t="s">
        <v>376</v>
      </c>
      <c r="L54" s="748"/>
    </row>
    <row r="55" spans="1:12" ht="15" customHeight="1" x14ac:dyDescent="0.35"/>
    <row r="56" spans="1:12" ht="15" customHeight="1" x14ac:dyDescent="0.35"/>
    <row r="57" spans="1:12" ht="15" customHeight="1" x14ac:dyDescent="0.35"/>
    <row r="58" spans="1:12" ht="15" customHeight="1" x14ac:dyDescent="0.35"/>
    <row r="59" spans="1:12" ht="15" customHeight="1" x14ac:dyDescent="0.35"/>
    <row r="60" spans="1:12" ht="15" customHeight="1" x14ac:dyDescent="0.35"/>
    <row r="61" spans="1:12" ht="15.75" customHeight="1" x14ac:dyDescent="0.35"/>
    <row r="67" spans="1:2" x14ac:dyDescent="0.35">
      <c r="A67" s="6"/>
      <c r="B67" s="6"/>
    </row>
    <row r="68" spans="1:2" x14ac:dyDescent="0.35">
      <c r="A68" s="6"/>
      <c r="B68" s="6"/>
    </row>
    <row r="69" spans="1:2" x14ac:dyDescent="0.35">
      <c r="A69" s="6"/>
      <c r="B69" s="6"/>
    </row>
    <row r="70" spans="1:2" x14ac:dyDescent="0.35">
      <c r="A70" s="6"/>
      <c r="B70" s="6"/>
    </row>
    <row r="71" spans="1:2" x14ac:dyDescent="0.35">
      <c r="A71" s="6"/>
      <c r="B71" s="6"/>
    </row>
    <row r="72" spans="1:2" x14ac:dyDescent="0.35">
      <c r="A72" s="6"/>
      <c r="B72" s="6"/>
    </row>
    <row r="73" spans="1:2" x14ac:dyDescent="0.35">
      <c r="A73" s="6"/>
      <c r="B73" s="6"/>
    </row>
    <row r="74" spans="1:2" x14ac:dyDescent="0.35">
      <c r="A74" s="6"/>
      <c r="B74" s="6"/>
    </row>
    <row r="75" spans="1:2" x14ac:dyDescent="0.35">
      <c r="A75" s="6"/>
      <c r="B75" s="6"/>
    </row>
    <row r="76" spans="1:2" x14ac:dyDescent="0.35">
      <c r="A76" s="6"/>
      <c r="B76" s="6"/>
    </row>
    <row r="77" spans="1:2" x14ac:dyDescent="0.35">
      <c r="A77" s="6"/>
      <c r="B77" s="6"/>
    </row>
    <row r="78" spans="1:2" x14ac:dyDescent="0.35">
      <c r="A78" s="6"/>
      <c r="B78" s="6"/>
    </row>
    <row r="79" spans="1:2" x14ac:dyDescent="0.35">
      <c r="A79" s="6"/>
      <c r="B79" s="6"/>
    </row>
    <row r="80" spans="1:2" x14ac:dyDescent="0.35">
      <c r="A80" s="6"/>
      <c r="B80" s="6"/>
    </row>
    <row r="81" spans="1:2" x14ac:dyDescent="0.35">
      <c r="A81" s="6"/>
      <c r="B81" s="6"/>
    </row>
    <row r="82" spans="1:2" x14ac:dyDescent="0.35">
      <c r="A82" s="6"/>
      <c r="B82" s="6"/>
    </row>
    <row r="83" spans="1:2" x14ac:dyDescent="0.35">
      <c r="A83" s="6"/>
      <c r="B83" s="6"/>
    </row>
    <row r="84" spans="1:2" x14ac:dyDescent="0.35">
      <c r="A84" s="6"/>
      <c r="B84" s="6"/>
    </row>
    <row r="85" spans="1:2" x14ac:dyDescent="0.35">
      <c r="A85" s="6"/>
      <c r="B85" s="6"/>
    </row>
    <row r="86" spans="1:2" x14ac:dyDescent="0.35">
      <c r="A86" s="6"/>
      <c r="B86" s="6"/>
    </row>
    <row r="87" spans="1:2" x14ac:dyDescent="0.35">
      <c r="A87" s="6"/>
      <c r="B87" s="6"/>
    </row>
    <row r="88" spans="1:2" x14ac:dyDescent="0.35">
      <c r="A88" s="6"/>
      <c r="B88" s="6"/>
    </row>
    <row r="89" spans="1:2" x14ac:dyDescent="0.35">
      <c r="A89" s="6"/>
      <c r="B89" s="6"/>
    </row>
    <row r="90" spans="1:2" x14ac:dyDescent="0.35">
      <c r="A90" s="6"/>
      <c r="B90" s="6"/>
    </row>
    <row r="91" spans="1:2" x14ac:dyDescent="0.35">
      <c r="A91" s="6"/>
      <c r="B91" s="6"/>
    </row>
    <row r="92" spans="1:2" x14ac:dyDescent="0.35">
      <c r="A92" s="6"/>
      <c r="B92" s="6"/>
    </row>
    <row r="93" spans="1:2" x14ac:dyDescent="0.35">
      <c r="A93" s="6"/>
      <c r="B93" s="6"/>
    </row>
    <row r="94" spans="1:2" x14ac:dyDescent="0.35">
      <c r="A94" s="6"/>
      <c r="B94" s="6"/>
    </row>
    <row r="95" spans="1:2" x14ac:dyDescent="0.35">
      <c r="A95" s="6"/>
      <c r="B95" s="6"/>
    </row>
    <row r="96" spans="1:2" x14ac:dyDescent="0.35">
      <c r="A96" s="6"/>
      <c r="B96" s="6"/>
    </row>
    <row r="97" spans="1:2" x14ac:dyDescent="0.35">
      <c r="A97" s="6"/>
      <c r="B97" s="6"/>
    </row>
    <row r="98" spans="1:2" x14ac:dyDescent="0.35">
      <c r="A98" s="6"/>
      <c r="B98" s="6"/>
    </row>
    <row r="99" spans="1:2" x14ac:dyDescent="0.35">
      <c r="A99" s="6"/>
      <c r="B99" s="6"/>
    </row>
    <row r="100" spans="1:2" x14ac:dyDescent="0.35">
      <c r="A100" s="6"/>
      <c r="B100" s="6"/>
    </row>
    <row r="101" spans="1:2" x14ac:dyDescent="0.35">
      <c r="A101" s="6"/>
      <c r="B101" s="6"/>
    </row>
    <row r="102" spans="1:2" x14ac:dyDescent="0.35">
      <c r="A102" s="6"/>
      <c r="B102" s="6"/>
    </row>
    <row r="103" spans="1:2" x14ac:dyDescent="0.35">
      <c r="A103" s="6"/>
      <c r="B103" s="6"/>
    </row>
    <row r="104" spans="1:2" x14ac:dyDescent="0.35">
      <c r="A104" s="6"/>
      <c r="B104" s="6"/>
    </row>
    <row r="105" spans="1:2" x14ac:dyDescent="0.35">
      <c r="A105" s="6"/>
      <c r="B105" s="6"/>
    </row>
    <row r="106" spans="1:2" x14ac:dyDescent="0.35">
      <c r="A106" s="6"/>
      <c r="B106" s="6"/>
    </row>
    <row r="107" spans="1:2" x14ac:dyDescent="0.35">
      <c r="A107" s="6"/>
      <c r="B107" s="6"/>
    </row>
    <row r="108" spans="1:2" x14ac:dyDescent="0.35">
      <c r="A108" s="6"/>
      <c r="B108" s="6"/>
    </row>
    <row r="109" spans="1:2" x14ac:dyDescent="0.35">
      <c r="A109" s="6"/>
      <c r="B109" s="6"/>
    </row>
    <row r="110" spans="1:2" x14ac:dyDescent="0.35">
      <c r="A110" s="6"/>
      <c r="B110" s="6"/>
    </row>
    <row r="111" spans="1:2" x14ac:dyDescent="0.35">
      <c r="A111" s="6"/>
      <c r="B111" s="6"/>
    </row>
    <row r="112" spans="1:2" x14ac:dyDescent="0.35">
      <c r="A112" s="6"/>
      <c r="B112" s="6"/>
    </row>
    <row r="113" spans="1:2" x14ac:dyDescent="0.35">
      <c r="A113" s="6"/>
      <c r="B113" s="6"/>
    </row>
    <row r="114" spans="1:2" x14ac:dyDescent="0.35">
      <c r="A114" s="6"/>
      <c r="B114" s="6"/>
    </row>
    <row r="115" spans="1:2" x14ac:dyDescent="0.35">
      <c r="A115" s="6"/>
      <c r="B115" s="6"/>
    </row>
    <row r="116" spans="1:2" x14ac:dyDescent="0.35">
      <c r="A116" s="6"/>
      <c r="B116" s="6"/>
    </row>
    <row r="117" spans="1:2" x14ac:dyDescent="0.35">
      <c r="A117" s="6"/>
      <c r="B117" s="6"/>
    </row>
    <row r="118" spans="1:2" x14ac:dyDescent="0.35">
      <c r="A118" s="6"/>
      <c r="B118" s="6"/>
    </row>
    <row r="119" spans="1:2" x14ac:dyDescent="0.35">
      <c r="A119" s="6"/>
      <c r="B119" s="6"/>
    </row>
    <row r="120" spans="1:2" x14ac:dyDescent="0.35">
      <c r="A120" s="6"/>
      <c r="B120" s="6"/>
    </row>
    <row r="121" spans="1:2" x14ac:dyDescent="0.35">
      <c r="A121" s="6"/>
      <c r="B121" s="6"/>
    </row>
    <row r="122" spans="1:2" x14ac:dyDescent="0.35">
      <c r="A122" s="6"/>
      <c r="B122" s="6"/>
    </row>
    <row r="123" spans="1:2" x14ac:dyDescent="0.35">
      <c r="A123" s="6"/>
      <c r="B123" s="6"/>
    </row>
    <row r="124" spans="1:2" x14ac:dyDescent="0.35">
      <c r="A124" s="6"/>
      <c r="B124" s="6"/>
    </row>
    <row r="125" spans="1:2" x14ac:dyDescent="0.35">
      <c r="A125" s="6"/>
      <c r="B125" s="6"/>
    </row>
    <row r="126" spans="1:2" x14ac:dyDescent="0.35">
      <c r="A126" s="6"/>
      <c r="B126" s="6"/>
    </row>
    <row r="127" spans="1:2" x14ac:dyDescent="0.35">
      <c r="A127" s="6"/>
      <c r="B127" s="6"/>
    </row>
    <row r="128" spans="1:2" x14ac:dyDescent="0.35">
      <c r="A128" s="6"/>
      <c r="B128" s="6"/>
    </row>
    <row r="129" spans="1:2" x14ac:dyDescent="0.35">
      <c r="A129" s="6"/>
      <c r="B129" s="6"/>
    </row>
    <row r="130" spans="1:2" x14ac:dyDescent="0.35">
      <c r="A130" s="6"/>
      <c r="B130" s="6"/>
    </row>
    <row r="131" spans="1:2" x14ac:dyDescent="0.35">
      <c r="A131" s="6"/>
      <c r="B131" s="6"/>
    </row>
    <row r="132" spans="1:2" x14ac:dyDescent="0.35">
      <c r="A132" s="6"/>
      <c r="B132" s="6"/>
    </row>
    <row r="133" spans="1:2" x14ac:dyDescent="0.35">
      <c r="A133" s="6"/>
      <c r="B133" s="6"/>
    </row>
    <row r="134" spans="1:2" x14ac:dyDescent="0.35">
      <c r="A134" s="6"/>
      <c r="B134" s="6"/>
    </row>
    <row r="135" spans="1:2" x14ac:dyDescent="0.35">
      <c r="A135" s="6"/>
      <c r="B135" s="6"/>
    </row>
    <row r="136" spans="1:2" x14ac:dyDescent="0.35">
      <c r="A136" s="6"/>
      <c r="B136" s="6"/>
    </row>
    <row r="137" spans="1:2" x14ac:dyDescent="0.35">
      <c r="A137" s="6"/>
      <c r="B137" s="6"/>
    </row>
    <row r="138" spans="1:2" x14ac:dyDescent="0.35">
      <c r="A138" s="6"/>
      <c r="B138" s="6"/>
    </row>
    <row r="139" spans="1:2" x14ac:dyDescent="0.35">
      <c r="A139" s="6"/>
      <c r="B139" s="6"/>
    </row>
    <row r="140" spans="1:2" x14ac:dyDescent="0.35">
      <c r="A140" s="6"/>
      <c r="B140" s="6"/>
    </row>
    <row r="141" spans="1:2" x14ac:dyDescent="0.35">
      <c r="A141" s="6"/>
      <c r="B141" s="6"/>
    </row>
    <row r="142" spans="1:2" x14ac:dyDescent="0.35">
      <c r="A142" s="6"/>
      <c r="B142" s="6"/>
    </row>
    <row r="143" spans="1:2" x14ac:dyDescent="0.35">
      <c r="A143" s="6"/>
      <c r="B143" s="6"/>
    </row>
    <row r="144" spans="1:2" x14ac:dyDescent="0.35">
      <c r="A144" s="6"/>
      <c r="B144" s="6"/>
    </row>
    <row r="145" spans="1:2" x14ac:dyDescent="0.35">
      <c r="A145" s="6"/>
      <c r="B145" s="6"/>
    </row>
    <row r="146" spans="1:2" x14ac:dyDescent="0.35">
      <c r="A146" s="6"/>
      <c r="B146" s="6"/>
    </row>
    <row r="147" spans="1:2" x14ac:dyDescent="0.35">
      <c r="A147" s="6"/>
      <c r="B147" s="6"/>
    </row>
    <row r="148" spans="1:2" x14ac:dyDescent="0.35">
      <c r="A148" s="6"/>
      <c r="B148" s="6"/>
    </row>
    <row r="149" spans="1:2" x14ac:dyDescent="0.35">
      <c r="A149" s="6"/>
      <c r="B149" s="6"/>
    </row>
    <row r="150" spans="1:2" x14ac:dyDescent="0.35">
      <c r="A150" s="6"/>
      <c r="B150" s="6"/>
    </row>
    <row r="151" spans="1:2" x14ac:dyDescent="0.35">
      <c r="A151" s="6"/>
      <c r="B151" s="6"/>
    </row>
    <row r="152" spans="1:2" x14ac:dyDescent="0.35">
      <c r="A152" s="6"/>
      <c r="B152" s="6"/>
    </row>
    <row r="153" spans="1:2" x14ac:dyDescent="0.35">
      <c r="A153" s="6"/>
      <c r="B153" s="6"/>
    </row>
    <row r="154" spans="1:2" x14ac:dyDescent="0.35">
      <c r="A154" s="6"/>
      <c r="B154" s="6"/>
    </row>
    <row r="155" spans="1:2" x14ac:dyDescent="0.35">
      <c r="A155" s="6"/>
      <c r="B155" s="6"/>
    </row>
    <row r="156" spans="1:2" x14ac:dyDescent="0.35">
      <c r="A156" s="6"/>
      <c r="B156" s="6"/>
    </row>
    <row r="157" spans="1:2" x14ac:dyDescent="0.35">
      <c r="A157" s="6"/>
      <c r="B157" s="6"/>
    </row>
    <row r="158" spans="1:2" x14ac:dyDescent="0.35">
      <c r="A158" s="6"/>
      <c r="B158" s="6"/>
    </row>
    <row r="159" spans="1:2" x14ac:dyDescent="0.35">
      <c r="A159" s="6"/>
      <c r="B159" s="6"/>
    </row>
    <row r="160" spans="1:2" x14ac:dyDescent="0.35">
      <c r="A160" s="6"/>
      <c r="B160" s="6"/>
    </row>
    <row r="161" spans="1:2" x14ac:dyDescent="0.35">
      <c r="A161" s="6"/>
      <c r="B161" s="6"/>
    </row>
    <row r="162" spans="1:2" x14ac:dyDescent="0.35">
      <c r="A162" s="6"/>
      <c r="B162" s="6"/>
    </row>
    <row r="163" spans="1:2" x14ac:dyDescent="0.35">
      <c r="A163" s="6"/>
      <c r="B163" s="6"/>
    </row>
    <row r="164" spans="1:2" x14ac:dyDescent="0.35">
      <c r="A164" s="6"/>
      <c r="B164" s="6"/>
    </row>
    <row r="165" spans="1:2" x14ac:dyDescent="0.35">
      <c r="A165" s="6"/>
      <c r="B165" s="6"/>
    </row>
    <row r="166" spans="1:2" x14ac:dyDescent="0.35">
      <c r="A166" s="6"/>
      <c r="B166" s="6"/>
    </row>
    <row r="167" spans="1:2" x14ac:dyDescent="0.35">
      <c r="A167" s="6"/>
      <c r="B167" s="6"/>
    </row>
    <row r="168" spans="1:2" x14ac:dyDescent="0.35">
      <c r="A168" s="6"/>
      <c r="B168" s="6"/>
    </row>
    <row r="169" spans="1:2" x14ac:dyDescent="0.35">
      <c r="A169" s="6"/>
      <c r="B169" s="6"/>
    </row>
    <row r="170" spans="1:2" x14ac:dyDescent="0.35">
      <c r="A170" s="6"/>
      <c r="B170" s="6"/>
    </row>
    <row r="171" spans="1:2" x14ac:dyDescent="0.35">
      <c r="A171" s="6"/>
      <c r="B171" s="6"/>
    </row>
    <row r="172" spans="1:2" x14ac:dyDescent="0.35">
      <c r="A172" s="6"/>
      <c r="B172" s="6"/>
    </row>
    <row r="173" spans="1:2" x14ac:dyDescent="0.35">
      <c r="A173" s="6"/>
      <c r="B173" s="6"/>
    </row>
    <row r="174" spans="1:2" x14ac:dyDescent="0.35">
      <c r="A174" s="6"/>
      <c r="B174" s="6"/>
    </row>
    <row r="175" spans="1:2" x14ac:dyDescent="0.35">
      <c r="A175" s="6"/>
      <c r="B175" s="6"/>
    </row>
    <row r="176" spans="1:2" x14ac:dyDescent="0.35">
      <c r="A176" s="6"/>
      <c r="B176" s="6"/>
    </row>
    <row r="177" spans="1:2" x14ac:dyDescent="0.35">
      <c r="A177" s="6"/>
      <c r="B177" s="6"/>
    </row>
    <row r="178" spans="1:2" x14ac:dyDescent="0.35">
      <c r="A178" s="6"/>
      <c r="B178" s="6"/>
    </row>
    <row r="179" spans="1:2" x14ac:dyDescent="0.35">
      <c r="A179" s="6"/>
      <c r="B179" s="6"/>
    </row>
    <row r="180" spans="1:2" x14ac:dyDescent="0.35">
      <c r="A180" s="6"/>
      <c r="B180" s="6"/>
    </row>
    <row r="181" spans="1:2" x14ac:dyDescent="0.35">
      <c r="A181" s="6"/>
      <c r="B181" s="6"/>
    </row>
    <row r="182" spans="1:2" x14ac:dyDescent="0.35">
      <c r="A182" s="6"/>
      <c r="B182" s="6"/>
    </row>
    <row r="183" spans="1:2" x14ac:dyDescent="0.35">
      <c r="A183" s="6"/>
      <c r="B183" s="6"/>
    </row>
    <row r="184" spans="1:2" x14ac:dyDescent="0.35">
      <c r="A184" s="6"/>
      <c r="B184" s="6"/>
    </row>
    <row r="185" spans="1:2" x14ac:dyDescent="0.35">
      <c r="A185" s="6"/>
      <c r="B185" s="6"/>
    </row>
    <row r="186" spans="1:2" x14ac:dyDescent="0.35">
      <c r="A186" s="6"/>
      <c r="B186" s="6"/>
    </row>
    <row r="187" spans="1:2" x14ac:dyDescent="0.35">
      <c r="A187" s="6"/>
      <c r="B187" s="6"/>
    </row>
    <row r="188" spans="1:2" x14ac:dyDescent="0.35">
      <c r="A188" s="6"/>
      <c r="B188" s="6"/>
    </row>
    <row r="189" spans="1:2" x14ac:dyDescent="0.35">
      <c r="A189" s="6"/>
      <c r="B189" s="6"/>
    </row>
    <row r="190" spans="1:2" x14ac:dyDescent="0.35">
      <c r="A190" s="6"/>
      <c r="B190" s="6"/>
    </row>
    <row r="191" spans="1:2" x14ac:dyDescent="0.35">
      <c r="A191" s="6"/>
      <c r="B191" s="6"/>
    </row>
    <row r="192" spans="1:2" x14ac:dyDescent="0.35">
      <c r="A192" s="6"/>
      <c r="B192" s="6"/>
    </row>
    <row r="193" spans="1:2" x14ac:dyDescent="0.35">
      <c r="A193" s="6"/>
      <c r="B193" s="6"/>
    </row>
    <row r="194" spans="1:2" x14ac:dyDescent="0.35">
      <c r="A194" s="6"/>
      <c r="B194" s="6"/>
    </row>
    <row r="195" spans="1:2" x14ac:dyDescent="0.35">
      <c r="A195" s="6"/>
      <c r="B195" s="6"/>
    </row>
    <row r="196" spans="1:2" x14ac:dyDescent="0.35">
      <c r="A196" s="6"/>
      <c r="B196" s="6"/>
    </row>
    <row r="197" spans="1:2" x14ac:dyDescent="0.35">
      <c r="A197" s="6"/>
      <c r="B197" s="6"/>
    </row>
    <row r="198" spans="1:2" x14ac:dyDescent="0.35">
      <c r="A198" s="6"/>
      <c r="B198" s="6"/>
    </row>
    <row r="199" spans="1:2" x14ac:dyDescent="0.35">
      <c r="A199" s="6"/>
      <c r="B199" s="6"/>
    </row>
    <row r="200" spans="1:2" x14ac:dyDescent="0.35">
      <c r="A200" s="6"/>
      <c r="B200" s="6"/>
    </row>
    <row r="201" spans="1:2" x14ac:dyDescent="0.35">
      <c r="A201" s="6"/>
      <c r="B201" s="6"/>
    </row>
    <row r="202" spans="1:2" x14ac:dyDescent="0.35">
      <c r="A202" s="6"/>
      <c r="B202" s="6"/>
    </row>
  </sheetData>
  <sheetProtection algorithmName="SHA-512" hashValue="JHM/FaVDy8xc1mOvaLuG6XK1lI8PtG5yAR+h5P+QqRFjUZ1hZnp15GuOccrqRsOqLp8B7Iz0EtidFkY1rmj4DQ==" saltValue="5LFcSiL45Pv9khgBbO/bWQ==" spinCount="100000" sheet="1" objects="1" scenarios="1"/>
  <mergeCells count="12">
    <mergeCell ref="K54:L54"/>
    <mergeCell ref="A2:C2"/>
    <mergeCell ref="A1:C1"/>
    <mergeCell ref="G1:I1"/>
    <mergeCell ref="K1:L1"/>
    <mergeCell ref="G2:I2"/>
    <mergeCell ref="K2:L2"/>
    <mergeCell ref="A3:C48"/>
    <mergeCell ref="A50:C50"/>
    <mergeCell ref="A52:C53"/>
    <mergeCell ref="A54:C54"/>
    <mergeCell ref="G54:I54"/>
  </mergeCells>
  <pageMargins left="0.7" right="0.7" top="0.75" bottom="0.75" header="0.3" footer="0.3"/>
  <pageSetup paperSize="8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O26"/>
  <sheetViews>
    <sheetView zoomScale="70" zoomScaleNormal="70" workbookViewId="0">
      <selection sqref="A1:E1"/>
    </sheetView>
  </sheetViews>
  <sheetFormatPr defaultRowHeight="14.5" x14ac:dyDescent="0.35"/>
  <cols>
    <col min="3" max="3" width="20" customWidth="1"/>
    <col min="4" max="4" width="5.81640625" customWidth="1"/>
    <col min="5" max="5" width="22.453125" customWidth="1"/>
    <col min="6" max="6" width="5.81640625" customWidth="1"/>
    <col min="7" max="7" width="12.7265625" customWidth="1"/>
    <col min="8" max="8" width="12.81640625" customWidth="1"/>
    <col min="9" max="9" width="5.81640625" customWidth="1"/>
    <col min="10" max="11" width="13.81640625" customWidth="1"/>
    <col min="13" max="14" width="13.26953125" customWidth="1"/>
    <col min="16" max="17" width="13.26953125" customWidth="1"/>
    <col min="19" max="23" width="9.1796875" customWidth="1"/>
    <col min="24" max="28" width="9.1796875" hidden="1" customWidth="1"/>
    <col min="29" max="42" width="0" hidden="1" customWidth="1"/>
  </cols>
  <sheetData>
    <row r="1" spans="1:41" ht="83.25" customHeight="1" thickBot="1" x14ac:dyDescent="0.4">
      <c r="A1" s="631" t="s">
        <v>495</v>
      </c>
      <c r="B1" s="632"/>
      <c r="C1" s="632"/>
      <c r="D1" s="632"/>
      <c r="E1" s="633"/>
    </row>
    <row r="2" spans="1:41" ht="56.5" customHeight="1" thickBot="1" x14ac:dyDescent="0.4">
      <c r="A2" s="658"/>
      <c r="B2" s="659"/>
      <c r="C2" s="660"/>
      <c r="D2" s="9"/>
      <c r="E2" s="144" t="s">
        <v>373</v>
      </c>
      <c r="F2" s="9"/>
      <c r="G2" s="658" t="s">
        <v>374</v>
      </c>
      <c r="H2" s="660"/>
      <c r="I2" s="9"/>
      <c r="J2" s="658" t="s">
        <v>375</v>
      </c>
      <c r="K2" s="660"/>
      <c r="M2" s="737" t="s">
        <v>376</v>
      </c>
      <c r="N2" s="738"/>
      <c r="P2" s="956" t="s">
        <v>492</v>
      </c>
      <c r="Q2" s="957"/>
      <c r="S2" s="954" t="s">
        <v>459</v>
      </c>
      <c r="T2" s="955"/>
    </row>
    <row r="3" spans="1:41" ht="60.75" customHeight="1" thickBot="1" x14ac:dyDescent="0.4">
      <c r="A3" s="704" t="s">
        <v>437</v>
      </c>
      <c r="B3" s="705"/>
      <c r="C3" s="706"/>
      <c r="D3" s="13" t="s">
        <v>3</v>
      </c>
      <c r="E3" s="151" t="s">
        <v>11</v>
      </c>
      <c r="F3" s="13" t="s">
        <v>2</v>
      </c>
      <c r="G3" s="653" t="s">
        <v>11</v>
      </c>
      <c r="H3" s="655"/>
      <c r="I3" s="13" t="s">
        <v>2</v>
      </c>
      <c r="J3" s="653" t="s">
        <v>11</v>
      </c>
      <c r="K3" s="655"/>
      <c r="L3" s="13" t="s">
        <v>2</v>
      </c>
      <c r="M3" s="951" t="s">
        <v>11</v>
      </c>
      <c r="N3" s="952"/>
      <c r="O3" s="13" t="s">
        <v>2</v>
      </c>
      <c r="P3" s="653" t="s">
        <v>11</v>
      </c>
      <c r="Q3" s="655"/>
      <c r="R3" s="13" t="s">
        <v>2</v>
      </c>
      <c r="S3" s="653" t="s">
        <v>11</v>
      </c>
      <c r="T3" s="655"/>
      <c r="AF3" s="953" t="s">
        <v>488</v>
      </c>
      <c r="AG3" s="953" t="s">
        <v>487</v>
      </c>
    </row>
    <row r="4" spans="1:41" ht="70.5" thickBot="1" x14ac:dyDescent="0.4">
      <c r="A4" s="889"/>
      <c r="B4" s="890"/>
      <c r="C4" s="891"/>
      <c r="D4" s="9"/>
      <c r="E4" s="145" t="s">
        <v>6</v>
      </c>
      <c r="F4" s="9"/>
      <c r="G4" s="278" t="s">
        <v>188</v>
      </c>
      <c r="H4" s="279" t="s">
        <v>187</v>
      </c>
      <c r="I4" s="9"/>
      <c r="J4" s="266" t="s">
        <v>7</v>
      </c>
      <c r="K4" s="424" t="s">
        <v>190</v>
      </c>
      <c r="M4" s="280" t="s">
        <v>427</v>
      </c>
      <c r="N4" s="281" t="s">
        <v>193</v>
      </c>
      <c r="P4" s="280" t="s">
        <v>428</v>
      </c>
      <c r="Q4" s="281" t="s">
        <v>429</v>
      </c>
      <c r="S4" s="280" t="s">
        <v>428</v>
      </c>
      <c r="T4" s="281" t="s">
        <v>429</v>
      </c>
      <c r="AF4" s="953"/>
      <c r="AG4" s="953"/>
      <c r="AH4" t="s">
        <v>494</v>
      </c>
      <c r="AI4" t="s">
        <v>493</v>
      </c>
    </row>
    <row r="5" spans="1:41" ht="20.5" thickBot="1" x14ac:dyDescent="0.5">
      <c r="A5" s="686"/>
      <c r="B5" s="687"/>
      <c r="C5" s="688"/>
      <c r="D5" s="9"/>
      <c r="E5" s="267" t="s">
        <v>397</v>
      </c>
      <c r="F5" s="7"/>
      <c r="G5" s="423">
        <f t="shared" ref="G5:G25" si="0">AB5</f>
        <v>6.9074784000000005</v>
      </c>
      <c r="H5" s="460">
        <f t="shared" ref="H5:H25" si="1">AC5</f>
        <v>9.5534783999999995</v>
      </c>
      <c r="I5" s="9"/>
      <c r="J5" s="958">
        <v>0</v>
      </c>
      <c r="K5" s="961">
        <v>0</v>
      </c>
      <c r="M5" s="368">
        <f t="shared" ref="M5:M25" si="2">AG5-H5</f>
        <v>37.314135612000001</v>
      </c>
      <c r="N5" s="430">
        <f t="shared" ref="N5:N25" si="3">AF5-H5</f>
        <v>57.094135612000002</v>
      </c>
      <c r="P5" s="964">
        <v>4</v>
      </c>
      <c r="Q5" s="967">
        <v>8.1</v>
      </c>
      <c r="S5" s="368">
        <v>14.41525</v>
      </c>
      <c r="T5" s="430">
        <v>12.252962500000001</v>
      </c>
      <c r="Y5" s="420" t="s">
        <v>39</v>
      </c>
      <c r="Z5" s="421"/>
      <c r="AA5" s="422"/>
      <c r="AB5" s="422">
        <v>6.9074784000000005</v>
      </c>
      <c r="AC5" s="422">
        <v>9.5534783999999995</v>
      </c>
      <c r="AF5" s="387">
        <v>66.647614012000005</v>
      </c>
      <c r="AG5" s="387">
        <v>46.867614011999997</v>
      </c>
      <c r="AI5" s="387">
        <v>14.41525</v>
      </c>
      <c r="AJ5" s="481">
        <v>1050</v>
      </c>
      <c r="AK5" s="482">
        <v>1050</v>
      </c>
      <c r="AL5" s="476">
        <v>1050</v>
      </c>
      <c r="AM5" s="474">
        <v>1050</v>
      </c>
      <c r="AN5" s="484">
        <f>AI5*0.85</f>
        <v>12.252962500000001</v>
      </c>
    </row>
    <row r="6" spans="1:41" ht="20.5" thickBot="1" x14ac:dyDescent="0.5">
      <c r="A6" s="686"/>
      <c r="B6" s="687"/>
      <c r="C6" s="688"/>
      <c r="D6" s="9"/>
      <c r="E6" s="268" t="s">
        <v>398</v>
      </c>
      <c r="F6" s="7"/>
      <c r="G6" s="487">
        <f t="shared" si="0"/>
        <v>7.8729984000000011</v>
      </c>
      <c r="H6" s="488">
        <f t="shared" si="1"/>
        <v>10.896998400000001</v>
      </c>
      <c r="I6" s="9"/>
      <c r="J6" s="959"/>
      <c r="K6" s="962"/>
      <c r="M6" s="489">
        <f t="shared" si="2"/>
        <v>38.381362211999992</v>
      </c>
      <c r="N6" s="490">
        <f t="shared" si="3"/>
        <v>59.511362211999995</v>
      </c>
      <c r="P6" s="965"/>
      <c r="Q6" s="965"/>
      <c r="S6" s="489">
        <v>16.295500000000001</v>
      </c>
      <c r="T6" s="490">
        <v>13.851175</v>
      </c>
      <c r="Y6" s="420" t="s">
        <v>40</v>
      </c>
      <c r="Z6" s="421"/>
      <c r="AA6" s="422"/>
      <c r="AB6" s="422">
        <v>7.8729984000000011</v>
      </c>
      <c r="AC6" s="422">
        <v>10.896998400000001</v>
      </c>
      <c r="AF6" s="387">
        <v>70.408360611999996</v>
      </c>
      <c r="AG6" s="387">
        <v>49.278360611999993</v>
      </c>
      <c r="AI6" s="387">
        <v>16.295500000000001</v>
      </c>
      <c r="AJ6" s="483">
        <v>1200</v>
      </c>
      <c r="AK6" s="482">
        <v>1050</v>
      </c>
      <c r="AL6" s="478">
        <v>1200</v>
      </c>
      <c r="AM6" s="474">
        <v>1050</v>
      </c>
      <c r="AN6" s="484">
        <f t="shared" ref="AN6:AN7" si="4">AI6*0.85</f>
        <v>13.851175</v>
      </c>
    </row>
    <row r="7" spans="1:41" ht="20.5" thickBot="1" x14ac:dyDescent="0.5">
      <c r="A7" s="686"/>
      <c r="B7" s="687"/>
      <c r="C7" s="688"/>
      <c r="D7" s="9"/>
      <c r="E7" s="268" t="s">
        <v>399</v>
      </c>
      <c r="F7" s="7"/>
      <c r="G7" s="487">
        <f t="shared" si="0"/>
        <v>8.9735183999999997</v>
      </c>
      <c r="H7" s="488">
        <f t="shared" si="1"/>
        <v>12.429518399999999</v>
      </c>
      <c r="I7" s="9"/>
      <c r="J7" s="959"/>
      <c r="K7" s="962"/>
      <c r="M7" s="489">
        <f t="shared" si="2"/>
        <v>39.969588812000005</v>
      </c>
      <c r="N7" s="490">
        <f t="shared" si="3"/>
        <v>62.449588812000009</v>
      </c>
      <c r="P7" s="965"/>
      <c r="Q7" s="965"/>
      <c r="S7" s="489">
        <v>18.420999999999999</v>
      </c>
      <c r="T7" s="490">
        <v>15.65785</v>
      </c>
      <c r="Y7" s="420" t="s">
        <v>50</v>
      </c>
      <c r="Z7" s="421"/>
      <c r="AA7" s="422"/>
      <c r="AB7" s="422">
        <v>8.9735183999999997</v>
      </c>
      <c r="AC7" s="422">
        <v>12.429518399999999</v>
      </c>
      <c r="AF7" s="387">
        <v>74.879107212000008</v>
      </c>
      <c r="AG7" s="387">
        <v>52.399107212000004</v>
      </c>
      <c r="AI7" s="387">
        <v>18.420999999999999</v>
      </c>
      <c r="AJ7" s="483">
        <v>1200</v>
      </c>
      <c r="AK7" s="482">
        <v>1200</v>
      </c>
      <c r="AL7" s="477">
        <v>1200</v>
      </c>
      <c r="AM7" s="474">
        <v>1200</v>
      </c>
      <c r="AN7" s="484">
        <f t="shared" si="4"/>
        <v>15.65785</v>
      </c>
    </row>
    <row r="8" spans="1:41" ht="20.5" thickBot="1" x14ac:dyDescent="0.5">
      <c r="A8" s="686"/>
      <c r="B8" s="687"/>
      <c r="C8" s="688"/>
      <c r="D8" s="9"/>
      <c r="E8" s="267" t="s">
        <v>400</v>
      </c>
      <c r="F8" s="7"/>
      <c r="G8" s="423">
        <f t="shared" si="0"/>
        <v>8.8385183999999999</v>
      </c>
      <c r="H8" s="460">
        <f t="shared" si="1"/>
        <v>12.240518400000001</v>
      </c>
      <c r="I8" s="9"/>
      <c r="J8" s="959"/>
      <c r="K8" s="962"/>
      <c r="M8" s="368">
        <f t="shared" si="2"/>
        <v>42.569335411999994</v>
      </c>
      <c r="N8" s="430">
        <f t="shared" si="3"/>
        <v>66.399335411999999</v>
      </c>
      <c r="P8" s="965"/>
      <c r="Q8" s="965"/>
      <c r="S8" s="368">
        <v>18.175750000000001</v>
      </c>
      <c r="T8" s="430">
        <v>15.450750000000001</v>
      </c>
      <c r="Y8" s="420" t="s">
        <v>41</v>
      </c>
      <c r="Z8" s="421"/>
      <c r="AA8" s="422"/>
      <c r="AB8" s="422">
        <v>8.8385183999999999</v>
      </c>
      <c r="AC8" s="422">
        <v>12.240518400000001</v>
      </c>
      <c r="AF8" s="387">
        <v>78.639853811999998</v>
      </c>
      <c r="AG8" s="387">
        <v>54.809853811999993</v>
      </c>
      <c r="AI8" s="387">
        <v>18.175750000000001</v>
      </c>
      <c r="AJ8" s="481">
        <v>1350</v>
      </c>
      <c r="AK8" s="482">
        <v>1050</v>
      </c>
      <c r="AL8" s="475">
        <v>1350</v>
      </c>
      <c r="AM8" s="474">
        <v>1050</v>
      </c>
      <c r="AN8" s="484">
        <v>15.450750000000001</v>
      </c>
      <c r="AO8" s="486">
        <f>AN8/AI8</f>
        <v>0.85007496251874071</v>
      </c>
    </row>
    <row r="9" spans="1:41" ht="20.5" thickBot="1" x14ac:dyDescent="0.5">
      <c r="A9" s="686"/>
      <c r="B9" s="687"/>
      <c r="C9" s="688"/>
      <c r="D9" s="9"/>
      <c r="E9" s="267" t="s">
        <v>401</v>
      </c>
      <c r="F9" s="7"/>
      <c r="G9" s="423">
        <f t="shared" si="0"/>
        <v>10.074038399999999</v>
      </c>
      <c r="H9" s="460">
        <f t="shared" si="1"/>
        <v>13.962038399999999</v>
      </c>
      <c r="I9" s="9"/>
      <c r="J9" s="959"/>
      <c r="K9" s="962"/>
      <c r="M9" s="368">
        <f t="shared" si="2"/>
        <v>43.078562012000013</v>
      </c>
      <c r="N9" s="430">
        <f t="shared" si="3"/>
        <v>68.258562012000013</v>
      </c>
      <c r="P9" s="965"/>
      <c r="Q9" s="965"/>
      <c r="S9" s="368">
        <v>20.546500000000002</v>
      </c>
      <c r="T9" s="430">
        <v>17.658000000000001</v>
      </c>
      <c r="Y9" s="420" t="s">
        <v>51</v>
      </c>
      <c r="Z9" s="421"/>
      <c r="AA9" s="422"/>
      <c r="AB9" s="422">
        <v>10.074038399999999</v>
      </c>
      <c r="AC9" s="422">
        <v>13.962038399999999</v>
      </c>
      <c r="AF9" s="387">
        <v>82.22060041200001</v>
      </c>
      <c r="AG9" s="387">
        <v>57.040600412000011</v>
      </c>
      <c r="AI9" s="387">
        <v>20.546500000000002</v>
      </c>
      <c r="AJ9" s="481">
        <v>1350</v>
      </c>
      <c r="AK9" s="482">
        <v>1200</v>
      </c>
      <c r="AL9" s="473">
        <v>1350</v>
      </c>
      <c r="AM9" s="474">
        <v>1200</v>
      </c>
      <c r="AN9" s="484">
        <v>17.658000000000001</v>
      </c>
      <c r="AO9" s="486">
        <f t="shared" ref="AO9:AO25" si="5">AN9/AI9</f>
        <v>0.85941644562334218</v>
      </c>
    </row>
    <row r="10" spans="1:41" ht="20.5" thickBot="1" x14ac:dyDescent="0.5">
      <c r="A10" s="686"/>
      <c r="B10" s="687"/>
      <c r="C10" s="688"/>
      <c r="D10" s="9"/>
      <c r="E10" s="267" t="s">
        <v>402</v>
      </c>
      <c r="F10" s="7"/>
      <c r="G10" s="423">
        <f t="shared" si="0"/>
        <v>11.3095584</v>
      </c>
      <c r="H10" s="460">
        <f t="shared" si="1"/>
        <v>15.683558400000001</v>
      </c>
      <c r="I10" s="9"/>
      <c r="J10" s="959"/>
      <c r="K10" s="962"/>
      <c r="M10" s="368">
        <f t="shared" si="2"/>
        <v>43.677788611999993</v>
      </c>
      <c r="N10" s="430">
        <f t="shared" si="3"/>
        <v>70.207788612000002</v>
      </c>
      <c r="P10" s="965"/>
      <c r="Q10" s="965"/>
      <c r="S10" s="368">
        <v>22.917250000000003</v>
      </c>
      <c r="T10" s="430">
        <v>19.86525</v>
      </c>
      <c r="Y10" s="420" t="s">
        <v>59</v>
      </c>
      <c r="Z10" s="421"/>
      <c r="AA10" s="422"/>
      <c r="AB10" s="422">
        <v>11.3095584</v>
      </c>
      <c r="AC10" s="422">
        <v>15.683558400000001</v>
      </c>
      <c r="AF10" s="387">
        <v>85.891347011999997</v>
      </c>
      <c r="AG10" s="387">
        <v>59.361347011999996</v>
      </c>
      <c r="AI10" s="387">
        <v>22.917250000000003</v>
      </c>
      <c r="AJ10" s="481">
        <v>1350</v>
      </c>
      <c r="AK10" s="482">
        <v>1350</v>
      </c>
      <c r="AL10" s="476">
        <v>1350</v>
      </c>
      <c r="AM10" s="474">
        <v>1350</v>
      </c>
      <c r="AN10" s="484">
        <v>19.86525</v>
      </c>
      <c r="AO10" s="486">
        <f t="shared" si="5"/>
        <v>0.86682520808561225</v>
      </c>
    </row>
    <row r="11" spans="1:41" ht="20.5" thickBot="1" x14ac:dyDescent="0.5">
      <c r="A11" s="686"/>
      <c r="B11" s="687"/>
      <c r="C11" s="688"/>
      <c r="D11" s="9"/>
      <c r="E11" s="268" t="s">
        <v>403</v>
      </c>
      <c r="F11" s="6"/>
      <c r="G11" s="487">
        <f t="shared" si="0"/>
        <v>9.8040384000000014</v>
      </c>
      <c r="H11" s="488">
        <f t="shared" si="1"/>
        <v>13.584038400000001</v>
      </c>
      <c r="I11" s="9"/>
      <c r="J11" s="959"/>
      <c r="K11" s="962"/>
      <c r="M11" s="489">
        <f t="shared" si="2"/>
        <v>40.110468812000008</v>
      </c>
      <c r="N11" s="490">
        <f t="shared" si="3"/>
        <v>62.590468812000012</v>
      </c>
      <c r="P11" s="965"/>
      <c r="Q11" s="965"/>
      <c r="S11" s="489">
        <v>20.056000000000001</v>
      </c>
      <c r="T11" s="490">
        <v>17.2</v>
      </c>
      <c r="Y11" s="420" t="s">
        <v>42</v>
      </c>
      <c r="Z11" s="421"/>
      <c r="AA11" s="422"/>
      <c r="AB11" s="422">
        <v>9.8040384000000014</v>
      </c>
      <c r="AC11" s="422">
        <v>13.584038400000001</v>
      </c>
      <c r="AF11" s="387">
        <v>76.174507212000009</v>
      </c>
      <c r="AG11" s="387">
        <v>53.694507212000005</v>
      </c>
      <c r="AI11" s="387">
        <v>20.056000000000001</v>
      </c>
      <c r="AJ11" s="483">
        <v>1500</v>
      </c>
      <c r="AK11" s="482">
        <v>1050</v>
      </c>
      <c r="AN11" s="485">
        <v>17.2</v>
      </c>
      <c r="AO11" s="486">
        <f t="shared" si="5"/>
        <v>0.85759872357399269</v>
      </c>
    </row>
    <row r="12" spans="1:41" ht="20.5" thickBot="1" x14ac:dyDescent="0.5">
      <c r="A12" s="686"/>
      <c r="B12" s="687"/>
      <c r="C12" s="688"/>
      <c r="D12" s="9"/>
      <c r="E12" s="268" t="s">
        <v>404</v>
      </c>
      <c r="F12" s="7"/>
      <c r="G12" s="487">
        <f t="shared" si="0"/>
        <v>11.174558399999999</v>
      </c>
      <c r="H12" s="488">
        <f t="shared" si="1"/>
        <v>15.494558399999999</v>
      </c>
      <c r="I12" s="9"/>
      <c r="J12" s="959"/>
      <c r="K12" s="962"/>
      <c r="M12" s="489">
        <f t="shared" si="2"/>
        <v>41.509695411999999</v>
      </c>
      <c r="N12" s="490">
        <f t="shared" si="3"/>
        <v>65.339695411999998</v>
      </c>
      <c r="P12" s="965"/>
      <c r="Q12" s="965"/>
      <c r="S12" s="489">
        <v>22.672000000000001</v>
      </c>
      <c r="T12" s="490">
        <v>19.62</v>
      </c>
      <c r="Y12" s="420" t="s">
        <v>52</v>
      </c>
      <c r="Z12" s="421"/>
      <c r="AA12" s="422"/>
      <c r="AB12" s="422">
        <v>11.174558399999999</v>
      </c>
      <c r="AC12" s="422">
        <v>15.494558399999999</v>
      </c>
      <c r="AF12" s="387">
        <v>80.834253812</v>
      </c>
      <c r="AG12" s="387">
        <v>57.004253811999995</v>
      </c>
      <c r="AI12" s="387">
        <v>22.672000000000001</v>
      </c>
      <c r="AJ12" s="483">
        <v>1500</v>
      </c>
      <c r="AK12" s="482">
        <v>1200</v>
      </c>
      <c r="AL12" s="477">
        <v>1500</v>
      </c>
      <c r="AM12" s="474">
        <v>1200</v>
      </c>
      <c r="AN12" s="484">
        <v>19.62</v>
      </c>
      <c r="AO12" s="486">
        <f t="shared" si="5"/>
        <v>0.86538461538461542</v>
      </c>
    </row>
    <row r="13" spans="1:41" ht="20.5" thickBot="1" x14ac:dyDescent="0.5">
      <c r="A13" s="686"/>
      <c r="B13" s="687"/>
      <c r="C13" s="688"/>
      <c r="D13" s="9"/>
      <c r="E13" s="268" t="s">
        <v>405</v>
      </c>
      <c r="F13" s="7"/>
      <c r="G13" s="487">
        <f t="shared" si="0"/>
        <v>12.545078400000001</v>
      </c>
      <c r="H13" s="488">
        <f t="shared" si="1"/>
        <v>17.405078400000001</v>
      </c>
      <c r="I13" s="9"/>
      <c r="J13" s="959"/>
      <c r="K13" s="962"/>
      <c r="M13" s="489">
        <f t="shared" si="2"/>
        <v>42.198922011999997</v>
      </c>
      <c r="N13" s="490">
        <f t="shared" si="3"/>
        <v>67.378922012000004</v>
      </c>
      <c r="P13" s="965"/>
      <c r="Q13" s="965"/>
      <c r="S13" s="489">
        <v>25.288</v>
      </c>
      <c r="T13" s="490">
        <v>22.072499999999998</v>
      </c>
      <c r="Y13" s="420" t="s">
        <v>60</v>
      </c>
      <c r="Z13" s="421"/>
      <c r="AA13" s="422"/>
      <c r="AB13" s="422">
        <v>12.545078400000001</v>
      </c>
      <c r="AC13" s="422">
        <v>17.405078400000001</v>
      </c>
      <c r="AF13" s="387">
        <v>84.784000412000012</v>
      </c>
      <c r="AG13" s="387">
        <v>59.604000411999998</v>
      </c>
      <c r="AI13" s="387">
        <v>25.288</v>
      </c>
      <c r="AJ13" s="483">
        <v>1500</v>
      </c>
      <c r="AK13" s="482">
        <v>1350</v>
      </c>
      <c r="AL13" s="477">
        <v>1500</v>
      </c>
      <c r="AM13" s="474">
        <v>1350</v>
      </c>
      <c r="AN13" s="484">
        <v>22.072499999999998</v>
      </c>
      <c r="AO13" s="486">
        <f t="shared" si="5"/>
        <v>0.87284482758620685</v>
      </c>
    </row>
    <row r="14" spans="1:41" ht="20.5" thickBot="1" x14ac:dyDescent="0.5">
      <c r="A14" s="686"/>
      <c r="B14" s="687"/>
      <c r="C14" s="688"/>
      <c r="D14" s="9"/>
      <c r="E14" s="268" t="s">
        <v>406</v>
      </c>
      <c r="F14" s="6"/>
      <c r="G14" s="487">
        <f t="shared" si="0"/>
        <v>13.9155984</v>
      </c>
      <c r="H14" s="488">
        <f t="shared" si="1"/>
        <v>19.315598399999999</v>
      </c>
      <c r="I14" s="9"/>
      <c r="J14" s="959"/>
      <c r="K14" s="962"/>
      <c r="M14" s="489">
        <f t="shared" si="2"/>
        <v>42.79814861200002</v>
      </c>
      <c r="N14" s="490">
        <f t="shared" si="3"/>
        <v>69.328148612000021</v>
      </c>
      <c r="P14" s="965"/>
      <c r="Q14" s="965"/>
      <c r="S14" s="489">
        <v>27.904</v>
      </c>
      <c r="T14" s="490">
        <v>24.525000000000002</v>
      </c>
      <c r="Y14" s="420" t="s">
        <v>66</v>
      </c>
      <c r="Z14" s="421"/>
      <c r="AA14" s="422"/>
      <c r="AB14" s="422">
        <v>13.9155984</v>
      </c>
      <c r="AC14" s="422">
        <v>19.315598399999999</v>
      </c>
      <c r="AF14" s="387">
        <v>88.64374701200002</v>
      </c>
      <c r="AG14" s="387">
        <v>62.113747012000019</v>
      </c>
      <c r="AI14" s="387">
        <v>27.904</v>
      </c>
      <c r="AJ14" s="483">
        <v>1500</v>
      </c>
      <c r="AK14" s="482">
        <v>1500</v>
      </c>
      <c r="AL14" s="478">
        <v>1500</v>
      </c>
      <c r="AM14" s="474">
        <v>1500</v>
      </c>
      <c r="AN14" s="484">
        <v>24.525000000000002</v>
      </c>
      <c r="AO14" s="486">
        <f t="shared" si="5"/>
        <v>0.87890625000000011</v>
      </c>
    </row>
    <row r="15" spans="1:41" ht="20.5" thickBot="1" x14ac:dyDescent="0.5">
      <c r="A15" s="686"/>
      <c r="B15" s="687"/>
      <c r="C15" s="688"/>
      <c r="D15" s="9"/>
      <c r="E15" s="267" t="s">
        <v>261</v>
      </c>
      <c r="F15" s="6"/>
      <c r="G15" s="423">
        <f t="shared" si="0"/>
        <v>10.769558400000001</v>
      </c>
      <c r="H15" s="460">
        <f t="shared" si="1"/>
        <v>14.927558399999999</v>
      </c>
      <c r="I15" s="9"/>
      <c r="J15" s="959"/>
      <c r="K15" s="962"/>
      <c r="M15" s="368">
        <f t="shared" si="2"/>
        <v>49.695935212000009</v>
      </c>
      <c r="N15" s="430">
        <f t="shared" si="3"/>
        <v>77.575935212000005</v>
      </c>
      <c r="P15" s="965"/>
      <c r="Q15" s="965"/>
      <c r="S15" s="368">
        <v>21.936250000000001</v>
      </c>
      <c r="T15" s="430">
        <v>18.884250000000002</v>
      </c>
      <c r="Y15" s="420" t="s">
        <v>288</v>
      </c>
      <c r="Z15" s="421"/>
      <c r="AA15" s="422"/>
      <c r="AB15" s="422">
        <v>10.769558400000001</v>
      </c>
      <c r="AC15" s="422">
        <v>14.927558399999999</v>
      </c>
      <c r="AF15" s="387">
        <v>92.503493612</v>
      </c>
      <c r="AG15" s="387">
        <v>64.623493612000004</v>
      </c>
      <c r="AI15" s="387">
        <v>21.936250000000001</v>
      </c>
      <c r="AJ15" s="481">
        <v>1650</v>
      </c>
      <c r="AK15" s="482">
        <v>1050</v>
      </c>
      <c r="AL15" s="479">
        <v>1650</v>
      </c>
      <c r="AM15" s="474">
        <v>1050</v>
      </c>
      <c r="AN15" s="484">
        <v>18.884250000000002</v>
      </c>
      <c r="AO15" s="486">
        <f t="shared" si="5"/>
        <v>0.86086956521739133</v>
      </c>
    </row>
    <row r="16" spans="1:41" ht="20.5" thickBot="1" x14ac:dyDescent="0.5">
      <c r="A16" s="686"/>
      <c r="B16" s="687"/>
      <c r="C16" s="688"/>
      <c r="D16" s="9"/>
      <c r="E16" s="267" t="s">
        <v>262</v>
      </c>
      <c r="F16" s="7"/>
      <c r="G16" s="423">
        <f t="shared" si="0"/>
        <v>12.275078399999998</v>
      </c>
      <c r="H16" s="460">
        <f t="shared" si="1"/>
        <v>17.027078399999997</v>
      </c>
      <c r="I16" s="9"/>
      <c r="J16" s="959"/>
      <c r="K16" s="962"/>
      <c r="M16" s="368">
        <f t="shared" si="2"/>
        <v>44.582322011999992</v>
      </c>
      <c r="N16" s="430">
        <f t="shared" si="3"/>
        <v>69.762322011999998</v>
      </c>
      <c r="P16" s="965"/>
      <c r="Q16" s="965"/>
      <c r="S16" s="368">
        <v>24.797499999999999</v>
      </c>
      <c r="T16" s="430">
        <v>21.582000000000001</v>
      </c>
      <c r="Y16" s="420" t="s">
        <v>289</v>
      </c>
      <c r="Z16" s="421"/>
      <c r="AA16" s="422"/>
      <c r="AB16" s="422">
        <v>12.275078399999998</v>
      </c>
      <c r="AC16" s="422">
        <v>17.027078399999997</v>
      </c>
      <c r="AF16" s="387">
        <v>86.789400411999992</v>
      </c>
      <c r="AG16" s="387">
        <v>61.609400411999992</v>
      </c>
      <c r="AI16" s="387">
        <v>24.797499999999999</v>
      </c>
      <c r="AJ16" s="481">
        <v>1650</v>
      </c>
      <c r="AK16" s="482">
        <v>1200</v>
      </c>
      <c r="AL16" s="473">
        <v>1650</v>
      </c>
      <c r="AM16" s="474">
        <v>1200</v>
      </c>
      <c r="AN16" s="484">
        <v>21.582000000000001</v>
      </c>
      <c r="AO16" s="486">
        <f t="shared" si="5"/>
        <v>0.87032967032967035</v>
      </c>
    </row>
    <row r="17" spans="1:41" ht="20.5" thickBot="1" x14ac:dyDescent="0.5">
      <c r="A17" s="686"/>
      <c r="B17" s="687"/>
      <c r="C17" s="688"/>
      <c r="D17" s="9"/>
      <c r="E17" s="267" t="s">
        <v>263</v>
      </c>
      <c r="F17" s="6"/>
      <c r="G17" s="423">
        <f t="shared" si="0"/>
        <v>13.780598399999999</v>
      </c>
      <c r="H17" s="460">
        <f t="shared" si="1"/>
        <v>19.126598399999999</v>
      </c>
      <c r="I17" s="9"/>
      <c r="J17" s="959"/>
      <c r="K17" s="962"/>
      <c r="M17" s="368">
        <f t="shared" si="2"/>
        <v>45.271548611999997</v>
      </c>
      <c r="N17" s="430">
        <f t="shared" si="3"/>
        <v>71.801548612000005</v>
      </c>
      <c r="P17" s="965"/>
      <c r="Q17" s="965"/>
      <c r="S17" s="368">
        <v>27.658750000000001</v>
      </c>
      <c r="T17" s="430">
        <v>24.27975</v>
      </c>
      <c r="Y17" s="420" t="s">
        <v>290</v>
      </c>
      <c r="Z17" s="421"/>
      <c r="AA17" s="422"/>
      <c r="AB17" s="422">
        <v>13.780598399999999</v>
      </c>
      <c r="AC17" s="422">
        <v>19.126598399999999</v>
      </c>
      <c r="AF17" s="387">
        <v>90.928147011999997</v>
      </c>
      <c r="AG17" s="387">
        <v>64.398147011999995</v>
      </c>
      <c r="AI17" s="387">
        <v>27.658750000000001</v>
      </c>
      <c r="AJ17" s="481">
        <v>1650</v>
      </c>
      <c r="AK17" s="482">
        <v>1350</v>
      </c>
      <c r="AL17" s="473">
        <v>1650</v>
      </c>
      <c r="AM17" s="474">
        <v>1350</v>
      </c>
      <c r="AN17" s="484">
        <v>24.27975</v>
      </c>
      <c r="AO17" s="486">
        <f t="shared" si="5"/>
        <v>0.87783251231527093</v>
      </c>
    </row>
    <row r="18" spans="1:41" ht="20.5" thickBot="1" x14ac:dyDescent="0.5">
      <c r="A18" s="686"/>
      <c r="B18" s="687"/>
      <c r="C18" s="688"/>
      <c r="D18" s="9"/>
      <c r="E18" s="267" t="s">
        <v>264</v>
      </c>
      <c r="F18" s="6"/>
      <c r="G18" s="423">
        <f t="shared" si="0"/>
        <v>15.286118399999999</v>
      </c>
      <c r="H18" s="460">
        <f t="shared" si="1"/>
        <v>21.226118399999997</v>
      </c>
      <c r="I18" s="9"/>
      <c r="J18" s="959"/>
      <c r="K18" s="962"/>
      <c r="M18" s="368">
        <f t="shared" si="2"/>
        <v>45.870775212000005</v>
      </c>
      <c r="N18" s="430">
        <f t="shared" si="3"/>
        <v>73.750775212000008</v>
      </c>
      <c r="P18" s="965"/>
      <c r="Q18" s="965"/>
      <c r="S18" s="368">
        <v>30.52</v>
      </c>
      <c r="T18" s="430">
        <v>26.977500000000003</v>
      </c>
      <c r="Y18" s="420" t="s">
        <v>291</v>
      </c>
      <c r="Z18" s="421"/>
      <c r="AA18" s="422"/>
      <c r="AB18" s="422">
        <v>15.286118399999999</v>
      </c>
      <c r="AC18" s="422">
        <v>21.226118399999997</v>
      </c>
      <c r="AF18" s="387">
        <v>94.976893611999998</v>
      </c>
      <c r="AG18" s="387">
        <v>67.096893612000002</v>
      </c>
      <c r="AI18" s="387">
        <v>30.52</v>
      </c>
      <c r="AJ18" s="481">
        <v>1650</v>
      </c>
      <c r="AK18" s="482">
        <v>1500</v>
      </c>
      <c r="AL18" s="473">
        <v>1650</v>
      </c>
      <c r="AM18" s="474">
        <v>1500</v>
      </c>
      <c r="AN18" s="484">
        <v>26.977500000000003</v>
      </c>
      <c r="AO18" s="486">
        <f t="shared" si="5"/>
        <v>0.88392857142857151</v>
      </c>
    </row>
    <row r="19" spans="1:41" ht="20.5" thickBot="1" x14ac:dyDescent="0.5">
      <c r="A19" s="686"/>
      <c r="B19" s="687"/>
      <c r="C19" s="688"/>
      <c r="D19" s="9"/>
      <c r="E19" s="267" t="s">
        <v>407</v>
      </c>
      <c r="F19" s="6"/>
      <c r="G19" s="423">
        <f t="shared" si="0"/>
        <v>16.791638399999997</v>
      </c>
      <c r="H19" s="460">
        <f t="shared" si="1"/>
        <v>23.325638399999995</v>
      </c>
      <c r="I19" s="9"/>
      <c r="J19" s="959"/>
      <c r="K19" s="962"/>
      <c r="M19" s="368">
        <f t="shared" si="2"/>
        <v>46.470001812000014</v>
      </c>
      <c r="N19" s="430">
        <f t="shared" si="3"/>
        <v>75.700001812000011</v>
      </c>
      <c r="P19" s="965"/>
      <c r="Q19" s="965"/>
      <c r="S19" s="368">
        <v>33.381250000000001</v>
      </c>
      <c r="T19" s="430">
        <v>29.675250000000002</v>
      </c>
      <c r="Y19" s="420" t="s">
        <v>72</v>
      </c>
      <c r="Z19" s="421"/>
      <c r="AA19" s="422"/>
      <c r="AB19" s="422">
        <v>16.791638399999997</v>
      </c>
      <c r="AC19" s="422">
        <v>23.325638399999995</v>
      </c>
      <c r="AF19" s="387">
        <v>99.025640211999999</v>
      </c>
      <c r="AG19" s="387">
        <v>69.795640212000009</v>
      </c>
      <c r="AI19" s="387">
        <v>33.381250000000001</v>
      </c>
      <c r="AJ19" s="481">
        <v>1650</v>
      </c>
      <c r="AK19" s="482">
        <v>1650</v>
      </c>
      <c r="AL19" s="473">
        <v>1650</v>
      </c>
      <c r="AM19" s="474">
        <v>1650</v>
      </c>
      <c r="AN19" s="484">
        <v>29.675250000000002</v>
      </c>
      <c r="AO19" s="486">
        <f t="shared" si="5"/>
        <v>0.88897959183673469</v>
      </c>
    </row>
    <row r="20" spans="1:41" ht="20.5" thickBot="1" x14ac:dyDescent="0.5">
      <c r="A20" s="686"/>
      <c r="B20" s="687"/>
      <c r="C20" s="688"/>
      <c r="D20" s="9"/>
      <c r="E20" s="268" t="s">
        <v>408</v>
      </c>
      <c r="F20" s="6"/>
      <c r="G20" s="487">
        <f t="shared" si="0"/>
        <v>11.735078400000003</v>
      </c>
      <c r="H20" s="488">
        <f t="shared" si="1"/>
        <v>16.2710784</v>
      </c>
      <c r="I20" s="9"/>
      <c r="J20" s="959"/>
      <c r="K20" s="962"/>
      <c r="M20" s="489">
        <f t="shared" si="2"/>
        <v>50.831215211999996</v>
      </c>
      <c r="N20" s="490">
        <f t="shared" si="3"/>
        <v>78.711215212000013</v>
      </c>
      <c r="P20" s="965"/>
      <c r="Q20" s="965"/>
      <c r="S20" s="489">
        <v>23.816500000000001</v>
      </c>
      <c r="T20" s="490">
        <v>20.600999999999999</v>
      </c>
      <c r="Y20" s="420" t="s">
        <v>43</v>
      </c>
      <c r="Z20" s="420"/>
      <c r="AA20" s="422"/>
      <c r="AB20" s="422">
        <v>11.735078400000003</v>
      </c>
      <c r="AC20" s="422">
        <v>16.2710784</v>
      </c>
      <c r="AF20" s="387">
        <v>94.982293612000007</v>
      </c>
      <c r="AG20" s="387">
        <v>67.102293611999997</v>
      </c>
      <c r="AI20" s="387">
        <v>23.816500000000001</v>
      </c>
      <c r="AJ20" s="483">
        <v>1800</v>
      </c>
      <c r="AK20" s="482">
        <v>1050</v>
      </c>
      <c r="AL20" s="477">
        <v>1800</v>
      </c>
      <c r="AM20" s="474">
        <v>1050</v>
      </c>
      <c r="AN20" s="484">
        <v>20.600999999999999</v>
      </c>
      <c r="AO20" s="486">
        <f t="shared" si="5"/>
        <v>0.86498855835240263</v>
      </c>
    </row>
    <row r="21" spans="1:41" ht="20.5" thickBot="1" x14ac:dyDescent="0.5">
      <c r="A21" s="686"/>
      <c r="B21" s="687"/>
      <c r="C21" s="688"/>
      <c r="D21" s="9"/>
      <c r="E21" s="269" t="s">
        <v>409</v>
      </c>
      <c r="F21" s="7"/>
      <c r="G21" s="487">
        <f t="shared" si="0"/>
        <v>13.375598400000001</v>
      </c>
      <c r="H21" s="488">
        <f t="shared" si="1"/>
        <v>18.559598400000002</v>
      </c>
      <c r="I21" s="9"/>
      <c r="J21" s="959"/>
      <c r="K21" s="962"/>
      <c r="M21" s="489">
        <f t="shared" si="2"/>
        <v>51.520441812000001</v>
      </c>
      <c r="N21" s="490">
        <f t="shared" si="3"/>
        <v>80.750441811999991</v>
      </c>
      <c r="P21" s="965"/>
      <c r="Q21" s="965"/>
      <c r="S21" s="489">
        <v>26.923000000000002</v>
      </c>
      <c r="T21" s="490">
        <v>23.544000000000004</v>
      </c>
      <c r="Y21" s="420" t="s">
        <v>53</v>
      </c>
      <c r="Z21" s="420"/>
      <c r="AA21" s="422"/>
      <c r="AB21" s="422">
        <v>13.375598400000001</v>
      </c>
      <c r="AC21" s="422">
        <v>18.559598400000002</v>
      </c>
      <c r="AF21" s="387">
        <v>99.31004021199999</v>
      </c>
      <c r="AG21" s="387">
        <v>70.080040212</v>
      </c>
      <c r="AI21" s="387">
        <v>26.923000000000002</v>
      </c>
      <c r="AJ21" s="483">
        <v>1800</v>
      </c>
      <c r="AK21" s="482">
        <v>1200</v>
      </c>
      <c r="AL21" s="478">
        <v>1800</v>
      </c>
      <c r="AM21" s="474">
        <v>1200</v>
      </c>
      <c r="AN21" s="484">
        <v>23.544000000000004</v>
      </c>
      <c r="AO21" s="486">
        <f t="shared" si="5"/>
        <v>0.87449392712550611</v>
      </c>
    </row>
    <row r="22" spans="1:41" ht="20.5" thickBot="1" x14ac:dyDescent="0.5">
      <c r="A22" s="686"/>
      <c r="B22" s="687"/>
      <c r="C22" s="688"/>
      <c r="D22" s="9"/>
      <c r="E22" s="269" t="s">
        <v>410</v>
      </c>
      <c r="F22" s="6"/>
      <c r="G22" s="487">
        <f t="shared" si="0"/>
        <v>15.0161184</v>
      </c>
      <c r="H22" s="488">
        <f t="shared" si="1"/>
        <v>20.848118399999997</v>
      </c>
      <c r="I22" s="9"/>
      <c r="J22" s="959"/>
      <c r="K22" s="962"/>
      <c r="M22" s="489">
        <f t="shared" si="2"/>
        <v>52.119668412000003</v>
      </c>
      <c r="N22" s="490">
        <f t="shared" si="3"/>
        <v>82.699668411999994</v>
      </c>
      <c r="P22" s="965"/>
      <c r="Q22" s="965"/>
      <c r="S22" s="489">
        <v>30.029499999999999</v>
      </c>
      <c r="T22" s="490">
        <v>26.487000000000002</v>
      </c>
      <c r="Y22" s="420" t="s">
        <v>61</v>
      </c>
      <c r="Z22" s="420"/>
      <c r="AA22" s="422"/>
      <c r="AB22" s="422">
        <v>15.0161184</v>
      </c>
      <c r="AC22" s="422">
        <v>20.848118399999997</v>
      </c>
      <c r="AF22" s="387">
        <v>103.547786812</v>
      </c>
      <c r="AG22" s="387">
        <v>72.967786812</v>
      </c>
      <c r="AI22" s="387">
        <v>30.029499999999999</v>
      </c>
      <c r="AJ22" s="483">
        <v>1800</v>
      </c>
      <c r="AK22" s="482">
        <v>1350</v>
      </c>
      <c r="AL22" s="477">
        <v>1800</v>
      </c>
      <c r="AM22" s="474">
        <v>1350</v>
      </c>
      <c r="AN22" s="484">
        <v>26.487000000000002</v>
      </c>
      <c r="AO22" s="486">
        <f t="shared" si="5"/>
        <v>0.88203266787658807</v>
      </c>
    </row>
    <row r="23" spans="1:41" ht="20.5" thickBot="1" x14ac:dyDescent="0.5">
      <c r="A23" s="686"/>
      <c r="B23" s="687"/>
      <c r="C23" s="688"/>
      <c r="D23" s="9"/>
      <c r="E23" s="269" t="s">
        <v>411</v>
      </c>
      <c r="F23" s="6"/>
      <c r="G23" s="487">
        <f t="shared" si="0"/>
        <v>16.656638400000002</v>
      </c>
      <c r="H23" s="488">
        <f t="shared" si="1"/>
        <v>23.136638400000002</v>
      </c>
      <c r="I23" s="9"/>
      <c r="J23" s="959"/>
      <c r="K23" s="962"/>
      <c r="M23" s="489">
        <f t="shared" si="2"/>
        <v>52.926548411999995</v>
      </c>
      <c r="N23" s="490">
        <f t="shared" si="3"/>
        <v>83.506548412000001</v>
      </c>
      <c r="P23" s="965"/>
      <c r="Q23" s="965"/>
      <c r="S23" s="489">
        <v>33.136000000000003</v>
      </c>
      <c r="T23" s="490">
        <v>29.430000000000003</v>
      </c>
      <c r="Y23" s="420" t="s">
        <v>67</v>
      </c>
      <c r="Z23" s="420"/>
      <c r="AA23" s="422"/>
      <c r="AB23" s="422">
        <v>16.656638400000002</v>
      </c>
      <c r="AC23" s="422">
        <v>23.136638400000002</v>
      </c>
      <c r="AF23" s="387">
        <v>106.643186812</v>
      </c>
      <c r="AG23" s="387">
        <v>76.063186811999998</v>
      </c>
      <c r="AI23" s="387">
        <v>33.136000000000003</v>
      </c>
      <c r="AJ23" s="483">
        <v>1800</v>
      </c>
      <c r="AK23" s="482">
        <v>1500</v>
      </c>
      <c r="AL23" s="477">
        <v>1800</v>
      </c>
      <c r="AM23" s="474">
        <v>1500</v>
      </c>
      <c r="AN23" s="484">
        <v>29.430000000000003</v>
      </c>
      <c r="AO23" s="486">
        <f t="shared" si="5"/>
        <v>0.88815789473684215</v>
      </c>
    </row>
    <row r="24" spans="1:41" ht="20.5" thickBot="1" x14ac:dyDescent="0.5">
      <c r="A24" s="686"/>
      <c r="B24" s="687"/>
      <c r="C24" s="688"/>
      <c r="D24" s="9"/>
      <c r="E24" s="269" t="s">
        <v>412</v>
      </c>
      <c r="F24" s="6"/>
      <c r="G24" s="487">
        <f t="shared" si="0"/>
        <v>18.297158400000001</v>
      </c>
      <c r="H24" s="488">
        <f t="shared" si="1"/>
        <v>25.425158400000001</v>
      </c>
      <c r="I24" s="9"/>
      <c r="J24" s="959"/>
      <c r="K24" s="962"/>
      <c r="M24" s="489">
        <f t="shared" si="2"/>
        <v>53.714775012000004</v>
      </c>
      <c r="N24" s="490">
        <f t="shared" si="3"/>
        <v>85.644775011999997</v>
      </c>
      <c r="P24" s="965"/>
      <c r="Q24" s="965"/>
      <c r="S24" s="489">
        <v>36.2425</v>
      </c>
      <c r="T24" s="490">
        <v>32.373000000000005</v>
      </c>
      <c r="Y24" s="420" t="s">
        <v>73</v>
      </c>
      <c r="Z24" s="420"/>
      <c r="AA24" s="422"/>
      <c r="AB24" s="422">
        <v>18.297158400000001</v>
      </c>
      <c r="AC24" s="422">
        <v>25.425158400000001</v>
      </c>
      <c r="AF24" s="387">
        <v>111.069933412</v>
      </c>
      <c r="AG24" s="387">
        <v>79.139933412000005</v>
      </c>
      <c r="AI24" s="387">
        <v>36.2425</v>
      </c>
      <c r="AJ24" s="483">
        <v>1800</v>
      </c>
      <c r="AK24" s="482">
        <v>1650</v>
      </c>
      <c r="AL24" s="477">
        <v>1800</v>
      </c>
      <c r="AM24" s="474">
        <v>1650</v>
      </c>
      <c r="AN24" s="484">
        <v>32.373000000000005</v>
      </c>
      <c r="AO24" s="486">
        <f t="shared" si="5"/>
        <v>0.89323308270676705</v>
      </c>
    </row>
    <row r="25" spans="1:41" ht="20.5" thickBot="1" x14ac:dyDescent="0.5">
      <c r="A25" s="689"/>
      <c r="B25" s="690"/>
      <c r="C25" s="691"/>
      <c r="D25" s="9"/>
      <c r="E25" s="269" t="s">
        <v>413</v>
      </c>
      <c r="F25" s="6"/>
      <c r="G25" s="491">
        <f t="shared" si="0"/>
        <v>19.937678400000003</v>
      </c>
      <c r="H25" s="492">
        <f t="shared" si="1"/>
        <v>27.713678399999999</v>
      </c>
      <c r="I25" s="9"/>
      <c r="J25" s="960"/>
      <c r="K25" s="963"/>
      <c r="M25" s="493">
        <f t="shared" si="2"/>
        <v>54.598401611999996</v>
      </c>
      <c r="N25" s="494">
        <f t="shared" si="3"/>
        <v>87.878401612000005</v>
      </c>
      <c r="P25" s="966"/>
      <c r="Q25" s="966"/>
      <c r="S25" s="493">
        <v>39.348999999999997</v>
      </c>
      <c r="T25" s="494">
        <v>35.316000000000003</v>
      </c>
      <c r="Y25" s="420" t="s">
        <v>78</v>
      </c>
      <c r="Z25" s="420"/>
      <c r="AA25" s="422"/>
      <c r="AB25" s="422">
        <v>19.937678400000003</v>
      </c>
      <c r="AC25" s="422">
        <v>27.713678399999999</v>
      </c>
      <c r="AF25" s="387">
        <v>115.592080012</v>
      </c>
      <c r="AG25" s="387">
        <v>82.312080011999996</v>
      </c>
      <c r="AI25" s="387">
        <v>39.348999999999997</v>
      </c>
      <c r="AJ25" s="483">
        <v>1800</v>
      </c>
      <c r="AK25" s="482">
        <v>1800</v>
      </c>
      <c r="AL25" s="480">
        <v>1800</v>
      </c>
      <c r="AM25" s="474">
        <v>1800</v>
      </c>
      <c r="AN25" s="484">
        <v>35.316000000000003</v>
      </c>
      <c r="AO25" s="486">
        <f t="shared" si="5"/>
        <v>0.89750692520775632</v>
      </c>
    </row>
    <row r="26" spans="1:41" ht="18.5" x14ac:dyDescent="0.45">
      <c r="T26" s="420"/>
      <c r="U26" s="421"/>
      <c r="V26" s="422"/>
      <c r="W26" s="422"/>
      <c r="X26" s="422"/>
    </row>
  </sheetData>
  <sheetProtection algorithmName="SHA-512" hashValue="rPN7zkzHsGKx2TOvYyutkdSvFuwsTsJurnDiAfsMUMG/EYL+/97EhljvE6aV/QszvrNppEjMF3QSpzNdunihpQ==" saltValue="ZiRuaA/tMQEDjS3o3J2eYA==" spinCount="100000" sheet="1" objects="1" scenarios="1"/>
  <mergeCells count="20">
    <mergeCell ref="AG3:AG4"/>
    <mergeCell ref="A4:C25"/>
    <mergeCell ref="J5:J25"/>
    <mergeCell ref="K5:K25"/>
    <mergeCell ref="P5:P25"/>
    <mergeCell ref="Q5:Q25"/>
    <mergeCell ref="M2:N2"/>
    <mergeCell ref="M3:N3"/>
    <mergeCell ref="AF3:AF4"/>
    <mergeCell ref="S2:T2"/>
    <mergeCell ref="S3:T3"/>
    <mergeCell ref="P2:Q2"/>
    <mergeCell ref="P3:Q3"/>
    <mergeCell ref="A1:E1"/>
    <mergeCell ref="A2:C2"/>
    <mergeCell ref="G2:H2"/>
    <mergeCell ref="J2:K2"/>
    <mergeCell ref="A3:C3"/>
    <mergeCell ref="G3:H3"/>
    <mergeCell ref="J3:K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R1654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E1"/>
    </sheetView>
  </sheetViews>
  <sheetFormatPr defaultRowHeight="21" x14ac:dyDescent="0.5"/>
  <cols>
    <col min="3" max="3" width="9.1796875" customWidth="1"/>
    <col min="4" max="4" width="4.7265625" style="2" customWidth="1"/>
    <col min="5" max="5" width="21.81640625" style="4" customWidth="1"/>
    <col min="6" max="6" width="4.7265625" style="2" customWidth="1"/>
    <col min="7" max="8" width="10.7265625" customWidth="1"/>
    <col min="9" max="9" width="11" customWidth="1"/>
    <col min="10" max="10" width="4.54296875" style="2" customWidth="1"/>
    <col min="11" max="12" width="12.81640625" style="4" customWidth="1"/>
    <col min="13" max="13" width="4.54296875" customWidth="1"/>
    <col min="14" max="14" width="24" customWidth="1"/>
    <col min="15" max="15" width="17.26953125" customWidth="1"/>
    <col min="16" max="16" width="23.7265625" hidden="1" customWidth="1"/>
    <col min="17" max="18" width="25.81640625" hidden="1" customWidth="1"/>
    <col min="19" max="19" width="25.26953125" hidden="1" customWidth="1"/>
    <col min="20" max="20" width="38" hidden="1" customWidth="1"/>
    <col min="21" max="21" width="12.1796875" hidden="1" customWidth="1"/>
  </cols>
  <sheetData>
    <row r="1" spans="1:26" ht="78.25" customHeight="1" thickBot="1" x14ac:dyDescent="0.55000000000000004">
      <c r="A1" s="631" t="s">
        <v>495</v>
      </c>
      <c r="B1" s="632"/>
      <c r="C1" s="632"/>
      <c r="D1" s="632"/>
      <c r="E1" s="633"/>
    </row>
    <row r="2" spans="1:26" ht="57.75" customHeight="1" x14ac:dyDescent="0.35">
      <c r="A2" s="913"/>
      <c r="B2" s="914"/>
      <c r="C2" s="915"/>
      <c r="D2" s="9"/>
      <c r="E2" s="54" t="s">
        <v>373</v>
      </c>
      <c r="F2" s="9"/>
      <c r="G2" s="913" t="s">
        <v>374</v>
      </c>
      <c r="H2" s="914"/>
      <c r="I2" s="915"/>
      <c r="J2" s="9"/>
      <c r="K2" s="913" t="s">
        <v>376</v>
      </c>
      <c r="L2" s="915"/>
      <c r="N2" s="496" t="s">
        <v>459</v>
      </c>
    </row>
    <row r="3" spans="1:26" ht="43.5" customHeight="1" thickBot="1" x14ac:dyDescent="0.45">
      <c r="A3" s="922" t="s">
        <v>461</v>
      </c>
      <c r="B3" s="923"/>
      <c r="C3" s="924"/>
      <c r="D3" s="13" t="s">
        <v>3</v>
      </c>
      <c r="E3" s="89" t="s">
        <v>11</v>
      </c>
      <c r="F3" s="12"/>
      <c r="G3" s="925" t="s">
        <v>12</v>
      </c>
      <c r="H3" s="926"/>
      <c r="I3" s="927"/>
      <c r="J3" s="13" t="s">
        <v>2</v>
      </c>
      <c r="K3" s="925" t="s">
        <v>11</v>
      </c>
      <c r="L3" s="927"/>
      <c r="M3" s="13" t="s">
        <v>2</v>
      </c>
      <c r="N3" s="584" t="s">
        <v>11</v>
      </c>
      <c r="P3" s="911" t="s">
        <v>7</v>
      </c>
      <c r="Q3" s="911"/>
      <c r="R3" s="911"/>
      <c r="S3" s="911"/>
      <c r="T3" s="911"/>
      <c r="U3" s="911"/>
    </row>
    <row r="4" spans="1:26" s="6" customFormat="1" ht="108" customHeight="1" x14ac:dyDescent="0.5">
      <c r="A4" s="979"/>
      <c r="B4" s="980"/>
      <c r="C4" s="981"/>
      <c r="D4" s="14"/>
      <c r="E4" s="15" t="s">
        <v>6</v>
      </c>
      <c r="F4" s="9"/>
      <c r="G4" s="136" t="s">
        <v>189</v>
      </c>
      <c r="H4" s="16" t="s">
        <v>239</v>
      </c>
      <c r="I4" s="583" t="s">
        <v>240</v>
      </c>
      <c r="J4" s="9"/>
      <c r="K4" s="280" t="s">
        <v>427</v>
      </c>
      <c r="L4" s="583" t="s">
        <v>538</v>
      </c>
      <c r="N4" s="582" t="s">
        <v>491</v>
      </c>
      <c r="O4" s="324"/>
      <c r="P4" s="324"/>
      <c r="Q4" s="400" t="s">
        <v>537</v>
      </c>
      <c r="R4" s="400" t="s">
        <v>536</v>
      </c>
      <c r="S4" s="400" t="s">
        <v>535</v>
      </c>
      <c r="T4" s="400" t="s">
        <v>534</v>
      </c>
      <c r="U4" s="400" t="s">
        <v>533</v>
      </c>
    </row>
    <row r="5" spans="1:26" s="7" customFormat="1" ht="28.5" customHeight="1" x14ac:dyDescent="0.3">
      <c r="A5" s="968"/>
      <c r="B5" s="969"/>
      <c r="C5" s="970"/>
      <c r="D5" s="14"/>
      <c r="E5" s="20" t="s">
        <v>15</v>
      </c>
      <c r="F5" s="9"/>
      <c r="G5" s="373">
        <f t="shared" ref="G5:G12" si="0">R5</f>
        <v>1.276</v>
      </c>
      <c r="H5" s="292">
        <f t="shared" ref="H5:H12" si="1">R5+T5</f>
        <v>1.982</v>
      </c>
      <c r="I5" s="290">
        <f t="shared" ref="I5:I12" si="2">Q5+U5+T5</f>
        <v>2.5220000000000002</v>
      </c>
      <c r="J5" s="9"/>
      <c r="K5" s="130">
        <v>0</v>
      </c>
      <c r="L5" s="429">
        <v>4.2759999999999998</v>
      </c>
      <c r="N5" s="446">
        <v>4.0999999999999996</v>
      </c>
      <c r="O5" s="321"/>
      <c r="P5" s="321">
        <v>600</v>
      </c>
      <c r="Q5" s="298">
        <v>1.1220000000000001</v>
      </c>
      <c r="R5" s="298">
        <v>1.276</v>
      </c>
      <c r="S5" s="298">
        <v>0.748</v>
      </c>
      <c r="T5" s="298">
        <v>0.70599999999999996</v>
      </c>
      <c r="U5" s="298">
        <v>0.69399999999999995</v>
      </c>
    </row>
    <row r="6" spans="1:26" s="7" customFormat="1" ht="28.5" customHeight="1" x14ac:dyDescent="0.3">
      <c r="A6" s="968"/>
      <c r="B6" s="969"/>
      <c r="C6" s="970"/>
      <c r="D6" s="14"/>
      <c r="E6" s="18" t="s">
        <v>24</v>
      </c>
      <c r="F6" s="9"/>
      <c r="G6" s="347">
        <f t="shared" si="0"/>
        <v>1.9159999999999999</v>
      </c>
      <c r="H6" s="293">
        <f t="shared" si="1"/>
        <v>2.9889999999999999</v>
      </c>
      <c r="I6" s="289">
        <f t="shared" si="2"/>
        <v>3.8770000000000002</v>
      </c>
      <c r="J6" s="9"/>
      <c r="K6" s="130">
        <v>0</v>
      </c>
      <c r="L6" s="429">
        <v>5.3970000000000002</v>
      </c>
      <c r="N6" s="463">
        <v>5.02778649921507</v>
      </c>
      <c r="O6" s="321"/>
      <c r="P6" s="321">
        <v>750</v>
      </c>
      <c r="Q6" s="298">
        <v>1.72</v>
      </c>
      <c r="R6" s="298">
        <v>1.9159999999999999</v>
      </c>
      <c r="S6" s="298">
        <v>1.147</v>
      </c>
      <c r="T6" s="298">
        <v>1.073</v>
      </c>
      <c r="U6" s="298">
        <v>1.0840000000000001</v>
      </c>
    </row>
    <row r="7" spans="1:26" s="6" customFormat="1" ht="28.5" customHeight="1" x14ac:dyDescent="0.5">
      <c r="A7" s="968"/>
      <c r="B7" s="969"/>
      <c r="C7" s="970"/>
      <c r="D7" s="14"/>
      <c r="E7" s="20" t="s">
        <v>32</v>
      </c>
      <c r="F7" s="9"/>
      <c r="G7" s="373">
        <f t="shared" si="0"/>
        <v>2.7040000000000002</v>
      </c>
      <c r="H7" s="292">
        <f t="shared" si="1"/>
        <v>4.25</v>
      </c>
      <c r="I7" s="290">
        <f t="shared" si="2"/>
        <v>5.556</v>
      </c>
      <c r="J7" s="9"/>
      <c r="K7" s="129">
        <v>0</v>
      </c>
      <c r="L7" s="428">
        <v>6.5179999999999998</v>
      </c>
      <c r="N7" s="446">
        <v>6.0968602825745677</v>
      </c>
      <c r="O7" s="324"/>
      <c r="P7" s="324">
        <v>900</v>
      </c>
      <c r="Q7" s="300">
        <v>2.4449999999999998</v>
      </c>
      <c r="R7" s="300">
        <v>2.7040000000000002</v>
      </c>
      <c r="S7" s="300">
        <v>1.63</v>
      </c>
      <c r="T7" s="300">
        <v>1.546</v>
      </c>
      <c r="U7" s="298">
        <v>1.5649999999999999</v>
      </c>
    </row>
    <row r="8" spans="1:26" s="6" customFormat="1" ht="28.5" customHeight="1" x14ac:dyDescent="0.5">
      <c r="A8" s="968"/>
      <c r="B8" s="969"/>
      <c r="C8" s="970"/>
      <c r="D8" s="14"/>
      <c r="E8" s="18" t="s">
        <v>39</v>
      </c>
      <c r="F8" s="9"/>
      <c r="G8" s="347">
        <f t="shared" si="0"/>
        <v>3.63</v>
      </c>
      <c r="H8" s="293">
        <f t="shared" si="1"/>
        <v>5.7359999999999998</v>
      </c>
      <c r="I8" s="289">
        <f t="shared" si="2"/>
        <v>7.5380000000000003</v>
      </c>
      <c r="J8" s="9"/>
      <c r="K8" s="130">
        <v>0</v>
      </c>
      <c r="L8" s="429">
        <v>7.64</v>
      </c>
      <c r="N8" s="463">
        <v>7.3072213500784917</v>
      </c>
      <c r="O8" s="324"/>
      <c r="P8" s="324">
        <v>1050</v>
      </c>
      <c r="Q8" s="300">
        <v>3.298</v>
      </c>
      <c r="R8" s="300">
        <v>3.63</v>
      </c>
      <c r="S8" s="300">
        <v>2.1989999999999998</v>
      </c>
      <c r="T8" s="300">
        <v>2.1059999999999999</v>
      </c>
      <c r="U8" s="298">
        <v>2.1339999999999999</v>
      </c>
    </row>
    <row r="9" spans="1:26" s="6" customFormat="1" ht="28.5" customHeight="1" x14ac:dyDescent="0.5">
      <c r="A9" s="968"/>
      <c r="B9" s="969"/>
      <c r="C9" s="970"/>
      <c r="D9" s="14"/>
      <c r="E9" s="20" t="s">
        <v>50</v>
      </c>
      <c r="F9" s="9"/>
      <c r="G9" s="373">
        <f t="shared" si="0"/>
        <v>4.6909999999999998</v>
      </c>
      <c r="H9" s="292">
        <f t="shared" si="1"/>
        <v>7.4550000000000001</v>
      </c>
      <c r="I9" s="290">
        <f t="shared" si="2"/>
        <v>9.8409999999999993</v>
      </c>
      <c r="J9" s="9"/>
      <c r="K9" s="129">
        <v>0</v>
      </c>
      <c r="L9" s="428">
        <v>8.7609999999999992</v>
      </c>
      <c r="N9" s="446">
        <v>8.658869701726843</v>
      </c>
      <c r="O9" s="324"/>
      <c r="P9" s="324">
        <v>1200</v>
      </c>
      <c r="Q9" s="300">
        <v>4.2779999999999996</v>
      </c>
      <c r="R9" s="300">
        <v>4.6909999999999998</v>
      </c>
      <c r="S9" s="300">
        <v>2.8519999999999999</v>
      </c>
      <c r="T9" s="300">
        <v>2.7639999999999998</v>
      </c>
      <c r="U9" s="298">
        <v>2.7989999999999999</v>
      </c>
      <c r="Z9" s="3"/>
    </row>
    <row r="10" spans="1:26" s="6" customFormat="1" ht="28.5" customHeight="1" x14ac:dyDescent="0.5">
      <c r="A10" s="968"/>
      <c r="B10" s="969"/>
      <c r="C10" s="970"/>
      <c r="D10" s="14"/>
      <c r="E10" s="18" t="s">
        <v>59</v>
      </c>
      <c r="F10" s="9"/>
      <c r="G10" s="347">
        <f t="shared" si="0"/>
        <v>5.8890000000000002</v>
      </c>
      <c r="H10" s="293">
        <f t="shared" si="1"/>
        <v>9.4009999999999998</v>
      </c>
      <c r="I10" s="289">
        <f t="shared" si="2"/>
        <v>12.452</v>
      </c>
      <c r="J10" s="9"/>
      <c r="K10" s="119">
        <v>0</v>
      </c>
      <c r="L10" s="463">
        <v>9.8819999999999997</v>
      </c>
      <c r="N10" s="429">
        <v>19.86525</v>
      </c>
      <c r="O10" s="580"/>
      <c r="P10" s="324">
        <v>1350</v>
      </c>
      <c r="Q10" s="300">
        <v>5.3849999999999998</v>
      </c>
      <c r="R10" s="300">
        <v>5.8890000000000002</v>
      </c>
      <c r="S10" s="300">
        <v>3.59</v>
      </c>
      <c r="T10" s="300">
        <v>3.512</v>
      </c>
      <c r="U10" s="298">
        <v>3.5550000000000002</v>
      </c>
    </row>
    <row r="11" spans="1:26" s="6" customFormat="1" ht="28.5" customHeight="1" x14ac:dyDescent="0.5">
      <c r="A11" s="968"/>
      <c r="B11" s="969"/>
      <c r="C11" s="970"/>
      <c r="D11" s="14"/>
      <c r="E11" s="20" t="s">
        <v>66</v>
      </c>
      <c r="F11" s="9"/>
      <c r="G11" s="373">
        <f t="shared" si="0"/>
        <v>7.2229999999999999</v>
      </c>
      <c r="H11" s="292">
        <f t="shared" si="1"/>
        <v>11.574</v>
      </c>
      <c r="I11" s="290">
        <f t="shared" si="2"/>
        <v>15.370999999999999</v>
      </c>
      <c r="J11" s="9"/>
      <c r="K11" s="117">
        <v>0</v>
      </c>
      <c r="L11" s="446">
        <v>11.004</v>
      </c>
      <c r="N11" s="430">
        <v>24.525000000000002</v>
      </c>
      <c r="O11" s="580"/>
      <c r="P11" s="324">
        <v>1500</v>
      </c>
      <c r="Q11" s="300">
        <v>6.6189999999999998</v>
      </c>
      <c r="R11" s="300">
        <v>7.2229999999999999</v>
      </c>
      <c r="S11" s="300">
        <v>4.4119999999999999</v>
      </c>
      <c r="T11" s="300">
        <v>4.351</v>
      </c>
      <c r="U11" s="298">
        <v>4.4009999999999998</v>
      </c>
    </row>
    <row r="12" spans="1:26" s="6" customFormat="1" ht="28.5" customHeight="1" thickBot="1" x14ac:dyDescent="0.55000000000000004">
      <c r="A12" s="971"/>
      <c r="B12" s="972"/>
      <c r="C12" s="973"/>
      <c r="D12" s="14"/>
      <c r="E12" s="113" t="s">
        <v>78</v>
      </c>
      <c r="F12" s="25"/>
      <c r="G12" s="347">
        <f t="shared" si="0"/>
        <v>10.163</v>
      </c>
      <c r="H12" s="293">
        <f t="shared" si="1"/>
        <v>16.405000000000001</v>
      </c>
      <c r="I12" s="289">
        <f t="shared" si="2"/>
        <v>22.021000000000001</v>
      </c>
      <c r="J12" s="25"/>
      <c r="K12" s="114">
        <v>0</v>
      </c>
      <c r="L12" s="581">
        <v>13.246</v>
      </c>
      <c r="N12" s="536">
        <v>35.316000000000003</v>
      </c>
      <c r="O12" s="580"/>
      <c r="P12" s="324">
        <v>1800</v>
      </c>
      <c r="Q12" s="300">
        <v>9.4689999999999994</v>
      </c>
      <c r="R12" s="300">
        <v>10.163</v>
      </c>
      <c r="S12" s="300">
        <v>6.3129999999999997</v>
      </c>
      <c r="T12" s="300">
        <v>6.242</v>
      </c>
      <c r="U12" s="298">
        <v>6.31</v>
      </c>
    </row>
    <row r="13" spans="1:26" ht="21.75" customHeight="1" x14ac:dyDescent="0.5">
      <c r="A13" s="6"/>
      <c r="B13" s="6"/>
      <c r="D13" s="6"/>
      <c r="F13"/>
      <c r="J13" s="6"/>
    </row>
    <row r="14" spans="1:26" ht="21.75" customHeight="1" thickBot="1" x14ac:dyDescent="0.55000000000000004">
      <c r="A14" s="6"/>
      <c r="B14" s="6"/>
      <c r="D14"/>
      <c r="F14"/>
      <c r="J14"/>
      <c r="L14"/>
    </row>
    <row r="15" spans="1:26" s="178" customFormat="1" ht="40.15" customHeight="1" thickTop="1" thickBot="1" x14ac:dyDescent="0.6">
      <c r="A15" s="208" t="s">
        <v>1</v>
      </c>
      <c r="B15" s="929" t="s">
        <v>362</v>
      </c>
      <c r="C15" s="789"/>
      <c r="D15" s="789"/>
      <c r="E15" s="789"/>
    </row>
    <row r="16" spans="1:26" s="178" customFormat="1" ht="40.15" customHeight="1" thickTop="1" x14ac:dyDescent="0.55000000000000004">
      <c r="A16" s="184" t="s">
        <v>0</v>
      </c>
      <c r="B16" s="789" t="s">
        <v>266</v>
      </c>
      <c r="C16" s="789"/>
      <c r="D16" s="789"/>
      <c r="E16" s="789"/>
    </row>
    <row r="17" spans="1:15" ht="23.5" x14ac:dyDescent="0.5">
      <c r="A17" s="261"/>
      <c r="B17" s="789"/>
      <c r="C17" s="789"/>
      <c r="D17" s="789"/>
      <c r="E17" s="789"/>
      <c r="F17"/>
      <c r="J17"/>
    </row>
    <row r="18" spans="1:15" x14ac:dyDescent="0.5">
      <c r="A18" s="6"/>
      <c r="B18" s="6"/>
      <c r="D18"/>
      <c r="F18"/>
      <c r="J18"/>
      <c r="K18"/>
      <c r="L18"/>
    </row>
    <row r="19" spans="1:15" ht="14.5" hidden="1" x14ac:dyDescent="0.35">
      <c r="A19" s="6"/>
      <c r="B19" s="6"/>
      <c r="D19"/>
      <c r="E19"/>
      <c r="F19"/>
      <c r="J19"/>
      <c r="K19"/>
      <c r="L19"/>
    </row>
    <row r="20" spans="1:15" ht="14.5" hidden="1" x14ac:dyDescent="0.35">
      <c r="A20" s="6"/>
      <c r="B20" s="6"/>
      <c r="D20"/>
      <c r="E20"/>
      <c r="F20"/>
      <c r="J20"/>
      <c r="K20"/>
      <c r="L20"/>
      <c r="N20" t="s">
        <v>532</v>
      </c>
    </row>
    <row r="21" spans="1:15" ht="14.5" hidden="1" x14ac:dyDescent="0.35">
      <c r="A21" s="6"/>
      <c r="B21" s="6"/>
      <c r="D21"/>
      <c r="E21"/>
      <c r="F21"/>
      <c r="J21"/>
      <c r="K21"/>
      <c r="L21"/>
    </row>
    <row r="22" spans="1:15" hidden="1" x14ac:dyDescent="0.5">
      <c r="A22" s="6"/>
      <c r="B22" s="6"/>
      <c r="D22"/>
      <c r="E22"/>
      <c r="F22"/>
      <c r="J22" s="4"/>
    </row>
    <row r="23" spans="1:15" ht="14.5" hidden="1" x14ac:dyDescent="0.35">
      <c r="A23" s="6"/>
      <c r="B23" s="6"/>
      <c r="D23"/>
      <c r="E23"/>
      <c r="F23"/>
      <c r="J23"/>
      <c r="K23"/>
      <c r="L23"/>
      <c r="O23" s="579"/>
    </row>
    <row r="24" spans="1:15" ht="15" hidden="1" thickBot="1" x14ac:dyDescent="0.4">
      <c r="A24" s="6"/>
      <c r="B24" s="6"/>
      <c r="D24"/>
      <c r="E24"/>
      <c r="F24" s="974" t="s">
        <v>531</v>
      </c>
      <c r="G24" s="975"/>
      <c r="H24" s="975"/>
      <c r="I24" s="976"/>
      <c r="J24" s="574"/>
      <c r="K24" s="574"/>
      <c r="L24"/>
    </row>
    <row r="25" spans="1:15" ht="14.5" hidden="1" x14ac:dyDescent="0.35">
      <c r="A25" s="6"/>
      <c r="B25" s="6"/>
      <c r="D25"/>
      <c r="E25"/>
      <c r="F25" s="578" t="s">
        <v>530</v>
      </c>
      <c r="G25" s="977" t="s">
        <v>529</v>
      </c>
      <c r="H25" s="977"/>
      <c r="I25" s="978"/>
      <c r="J25" s="574"/>
      <c r="K25" s="574"/>
      <c r="L25"/>
    </row>
    <row r="26" spans="1:15" ht="15" hidden="1" thickBot="1" x14ac:dyDescent="0.4">
      <c r="A26" s="6"/>
      <c r="B26" s="6"/>
      <c r="D26"/>
      <c r="E26"/>
      <c r="F26" s="577" t="s">
        <v>528</v>
      </c>
      <c r="G26" s="576" t="s">
        <v>527</v>
      </c>
      <c r="H26" s="576" t="s">
        <v>526</v>
      </c>
      <c r="I26" s="575" t="s">
        <v>525</v>
      </c>
      <c r="J26" s="574"/>
      <c r="K26" s="573" t="s">
        <v>524</v>
      </c>
      <c r="L26" s="572" t="s">
        <v>523</v>
      </c>
      <c r="M26" s="572" t="s">
        <v>522</v>
      </c>
      <c r="N26" s="571" t="s">
        <v>521</v>
      </c>
    </row>
    <row r="27" spans="1:15" ht="26" hidden="1" x14ac:dyDescent="0.35">
      <c r="A27" s="6"/>
      <c r="B27" s="6"/>
      <c r="D27"/>
      <c r="E27"/>
      <c r="F27" s="565">
        <v>600</v>
      </c>
      <c r="G27" s="570">
        <v>4.2</v>
      </c>
      <c r="H27" s="567"/>
      <c r="I27" s="566"/>
      <c r="J27" s="557"/>
      <c r="K27" s="569">
        <v>4.2759999999999998</v>
      </c>
      <c r="L27" s="568">
        <f t="shared" ref="L27:L34" si="3">K27-G27</f>
        <v>7.5999999999999623E-2</v>
      </c>
      <c r="M27" s="567">
        <v>1.1220000000000001</v>
      </c>
      <c r="N27" s="566">
        <v>0.748</v>
      </c>
    </row>
    <row r="28" spans="1:15" ht="26" hidden="1" x14ac:dyDescent="0.35">
      <c r="A28" s="6"/>
      <c r="B28" s="6"/>
      <c r="D28"/>
      <c r="E28"/>
      <c r="F28" s="565">
        <v>750</v>
      </c>
      <c r="G28" s="564">
        <v>4.4000000000000004</v>
      </c>
      <c r="H28" s="561"/>
      <c r="I28" s="560"/>
      <c r="J28" s="557"/>
      <c r="K28" s="563">
        <v>5.3970000000000002</v>
      </c>
      <c r="L28" s="562">
        <f t="shared" si="3"/>
        <v>0.99699999999999989</v>
      </c>
      <c r="M28" s="561">
        <v>1.72</v>
      </c>
      <c r="N28" s="560">
        <v>1.147</v>
      </c>
    </row>
    <row r="29" spans="1:15" ht="26" hidden="1" x14ac:dyDescent="0.35">
      <c r="A29" s="6"/>
      <c r="B29" s="6"/>
      <c r="D29"/>
      <c r="E29"/>
      <c r="F29" s="565">
        <v>900</v>
      </c>
      <c r="G29" s="564">
        <v>7.2</v>
      </c>
      <c r="H29" s="561"/>
      <c r="I29" s="560"/>
      <c r="J29" s="557"/>
      <c r="K29" s="563">
        <v>6.5179999999999998</v>
      </c>
      <c r="L29" s="562">
        <f t="shared" si="3"/>
        <v>-0.68200000000000038</v>
      </c>
      <c r="M29" s="561">
        <v>2.4449999999999998</v>
      </c>
      <c r="N29" s="560">
        <v>1.63</v>
      </c>
    </row>
    <row r="30" spans="1:15" ht="26" hidden="1" x14ac:dyDescent="0.35">
      <c r="A30" s="6"/>
      <c r="B30" s="6"/>
      <c r="D30"/>
      <c r="E30"/>
      <c r="F30" s="565">
        <v>1050</v>
      </c>
      <c r="G30" s="564">
        <v>7.4</v>
      </c>
      <c r="H30" s="561"/>
      <c r="I30" s="560"/>
      <c r="J30" s="557"/>
      <c r="K30" s="563">
        <v>7.64</v>
      </c>
      <c r="L30" s="562">
        <f t="shared" si="3"/>
        <v>0.23999999999999932</v>
      </c>
      <c r="M30" s="561">
        <v>3.298</v>
      </c>
      <c r="N30" s="560">
        <v>2.1989999999999998</v>
      </c>
    </row>
    <row r="31" spans="1:15" ht="26" hidden="1" x14ac:dyDescent="0.35">
      <c r="A31" s="6"/>
      <c r="B31" s="6"/>
      <c r="D31"/>
      <c r="E31"/>
      <c r="F31" s="565">
        <v>1200</v>
      </c>
      <c r="G31" s="564">
        <v>8.6</v>
      </c>
      <c r="H31" s="561"/>
      <c r="I31" s="560"/>
      <c r="J31" s="557"/>
      <c r="K31" s="563">
        <v>8.7609999999999992</v>
      </c>
      <c r="L31" s="562">
        <f t="shared" si="3"/>
        <v>0.16099999999999959</v>
      </c>
      <c r="M31" s="561">
        <v>4.2779999999999996</v>
      </c>
      <c r="N31" s="560">
        <v>2.8519999999999999</v>
      </c>
    </row>
    <row r="32" spans="1:15" ht="26" hidden="1" x14ac:dyDescent="0.35">
      <c r="A32" s="6"/>
      <c r="B32" s="6"/>
      <c r="D32"/>
      <c r="E32"/>
      <c r="F32" s="565">
        <v>1350</v>
      </c>
      <c r="G32" s="564">
        <v>7.6</v>
      </c>
      <c r="H32" s="561"/>
      <c r="I32" s="560"/>
      <c r="J32" s="557"/>
      <c r="K32" s="563">
        <v>9.8819999999999997</v>
      </c>
      <c r="L32" s="562">
        <f t="shared" si="3"/>
        <v>2.282</v>
      </c>
      <c r="M32" s="561">
        <v>5.3849999999999998</v>
      </c>
      <c r="N32" s="560">
        <v>3.59</v>
      </c>
    </row>
    <row r="33" spans="1:44" s="4" customFormat="1" ht="26" hidden="1" x14ac:dyDescent="0.5">
      <c r="A33" s="6"/>
      <c r="B33" s="6"/>
      <c r="C33"/>
      <c r="D33"/>
      <c r="E33"/>
      <c r="F33" s="565">
        <v>1500</v>
      </c>
      <c r="G33" s="564"/>
      <c r="H33" s="561"/>
      <c r="I33" s="560"/>
      <c r="J33" s="557"/>
      <c r="K33" s="563">
        <v>11.004</v>
      </c>
      <c r="L33" s="562">
        <f t="shared" si="3"/>
        <v>11.004</v>
      </c>
      <c r="M33" s="561">
        <v>6.6189999999999998</v>
      </c>
      <c r="N33" s="560">
        <v>4.4119999999999999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4" customFormat="1" ht="26.5" hidden="1" thickBot="1" x14ac:dyDescent="0.55000000000000004">
      <c r="A34" s="6"/>
      <c r="B34" s="6"/>
      <c r="C34"/>
      <c r="D34"/>
      <c r="E34"/>
      <c r="F34" s="559">
        <v>1800</v>
      </c>
      <c r="G34" s="558">
        <v>12.4</v>
      </c>
      <c r="H34" s="554"/>
      <c r="I34" s="553"/>
      <c r="J34" s="557"/>
      <c r="K34" s="556">
        <v>13.246</v>
      </c>
      <c r="L34" s="555">
        <f t="shared" si="3"/>
        <v>0.84600000000000009</v>
      </c>
      <c r="M34" s="554">
        <v>9.4689999999999994</v>
      </c>
      <c r="N34" s="553">
        <v>6.3129999999999997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4" customFormat="1" hidden="1" x14ac:dyDescent="0.5">
      <c r="A35" s="6"/>
      <c r="B35" s="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4" customFormat="1" hidden="1" x14ac:dyDescent="0.5">
      <c r="A36" s="6"/>
      <c r="B36" s="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4" customFormat="1" hidden="1" x14ac:dyDescent="0.5">
      <c r="A37" s="6"/>
      <c r="B37" s="6"/>
      <c r="C37"/>
      <c r="D37"/>
      <c r="E37"/>
      <c r="F37" s="3" t="s">
        <v>520</v>
      </c>
      <c r="G37" t="s">
        <v>519</v>
      </c>
      <c r="H37"/>
      <c r="I37"/>
      <c r="J37"/>
      <c r="K37"/>
      <c r="L37" s="55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4" customFormat="1" hidden="1" x14ac:dyDescent="0.5">
      <c r="A38" s="6"/>
      <c r="B38" s="6"/>
      <c r="C38"/>
      <c r="D38"/>
      <c r="E38"/>
      <c r="F38"/>
      <c r="G38" t="s">
        <v>518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4" customFormat="1" hidden="1" x14ac:dyDescent="0.5">
      <c r="A39" s="6"/>
      <c r="B39" s="6"/>
      <c r="C39"/>
      <c r="D39"/>
      <c r="E39"/>
      <c r="F39"/>
      <c r="G39" t="s">
        <v>517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4" customFormat="1" hidden="1" x14ac:dyDescent="0.5">
      <c r="A40" s="6"/>
      <c r="B40" s="6"/>
      <c r="C40"/>
      <c r="E40"/>
      <c r="F40"/>
      <c r="G40" t="s">
        <v>516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4" customFormat="1" hidden="1" x14ac:dyDescent="0.5">
      <c r="A41" s="6"/>
      <c r="B41" s="6"/>
      <c r="C41"/>
      <c r="E41"/>
      <c r="F41"/>
      <c r="G41" t="s">
        <v>515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4" customFormat="1" hidden="1" x14ac:dyDescent="0.5">
      <c r="A42" s="6"/>
      <c r="B42" s="6"/>
      <c r="C42"/>
      <c r="E42"/>
      <c r="F42"/>
      <c r="G42" t="s">
        <v>514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4" customFormat="1" hidden="1" x14ac:dyDescent="0.5">
      <c r="A43" s="6"/>
      <c r="B43" s="6"/>
      <c r="C43"/>
      <c r="E43"/>
      <c r="F43"/>
      <c r="G43" t="s">
        <v>513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4" customFormat="1" hidden="1" x14ac:dyDescent="0.5">
      <c r="A44" s="6"/>
      <c r="B44" s="6"/>
      <c r="C44"/>
      <c r="E44"/>
      <c r="F44"/>
      <c r="G44" t="s">
        <v>512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4" customFormat="1" hidden="1" x14ac:dyDescent="0.5">
      <c r="A45" s="6"/>
      <c r="B45" s="6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4" customFormat="1" x14ac:dyDescent="0.5">
      <c r="A46" s="6"/>
      <c r="B46" s="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4" customFormat="1" x14ac:dyDescent="0.5">
      <c r="A47" s="6"/>
      <c r="B47" s="6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4" customFormat="1" x14ac:dyDescent="0.5">
      <c r="A48" s="6"/>
      <c r="B48" s="6"/>
      <c r="C48"/>
      <c r="E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4" customFormat="1" x14ac:dyDescent="0.5">
      <c r="A49" s="6"/>
      <c r="B49" s="6"/>
      <c r="C49"/>
      <c r="E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4" customFormat="1" x14ac:dyDescent="0.5">
      <c r="A50" s="6"/>
      <c r="B50" s="6"/>
      <c r="C50"/>
      <c r="E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4" customFormat="1" x14ac:dyDescent="0.5">
      <c r="A51" s="6"/>
      <c r="B51" s="6"/>
      <c r="C51"/>
      <c r="E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4" customFormat="1" x14ac:dyDescent="0.5">
      <c r="A52" s="6"/>
      <c r="B52" s="6"/>
      <c r="C52"/>
      <c r="E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4" customFormat="1" x14ac:dyDescent="0.5">
      <c r="A53" s="6"/>
      <c r="B53" s="6"/>
      <c r="C53"/>
      <c r="E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4" customFormat="1" x14ac:dyDescent="0.5">
      <c r="A54" s="6"/>
      <c r="B54" s="6"/>
      <c r="C54"/>
      <c r="E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4" customFormat="1" x14ac:dyDescent="0.5">
      <c r="A55" s="6"/>
      <c r="B55" s="6"/>
      <c r="C55"/>
      <c r="E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4" customFormat="1" x14ac:dyDescent="0.5">
      <c r="A56" s="6"/>
      <c r="B56" s="6"/>
      <c r="C56"/>
      <c r="E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4" customFormat="1" x14ac:dyDescent="0.5">
      <c r="A57" s="6"/>
      <c r="B57" s="6"/>
      <c r="C57"/>
      <c r="E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4" customFormat="1" x14ac:dyDescent="0.5">
      <c r="A58" s="6"/>
      <c r="B58" s="6"/>
      <c r="C58"/>
      <c r="E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4" customFormat="1" x14ac:dyDescent="0.5">
      <c r="A59" s="6"/>
      <c r="B59" s="6"/>
      <c r="C59"/>
      <c r="E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4" customFormat="1" x14ac:dyDescent="0.5">
      <c r="A60" s="6"/>
      <c r="B60" s="6"/>
      <c r="C60"/>
      <c r="E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4" customFormat="1" x14ac:dyDescent="0.5">
      <c r="A61" s="6"/>
      <c r="B61" s="6"/>
      <c r="C61"/>
      <c r="E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4" customFormat="1" x14ac:dyDescent="0.5">
      <c r="A62" s="6"/>
      <c r="B62" s="6"/>
      <c r="C62"/>
      <c r="E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4" customFormat="1" x14ac:dyDescent="0.5">
      <c r="A63" s="6"/>
      <c r="B63" s="6"/>
      <c r="C63"/>
      <c r="E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4" customFormat="1" x14ac:dyDescent="0.5">
      <c r="A64" s="6"/>
      <c r="B64" s="6"/>
      <c r="C64"/>
      <c r="E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4" customFormat="1" x14ac:dyDescent="0.5">
      <c r="A65" s="6"/>
      <c r="B65" s="6"/>
      <c r="C65"/>
      <c r="E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4" customFormat="1" x14ac:dyDescent="0.5">
      <c r="A66" s="6"/>
      <c r="B66" s="6"/>
      <c r="C66"/>
      <c r="E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4" customFormat="1" x14ac:dyDescent="0.5">
      <c r="A67" s="6"/>
      <c r="B67" s="6"/>
      <c r="C67"/>
      <c r="E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4" customFormat="1" x14ac:dyDescent="0.5">
      <c r="A68" s="6"/>
      <c r="B68" s="6"/>
      <c r="C68"/>
      <c r="E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4" customFormat="1" x14ac:dyDescent="0.5">
      <c r="A69" s="6"/>
      <c r="B69" s="6"/>
      <c r="C69"/>
      <c r="E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4" customFormat="1" x14ac:dyDescent="0.5">
      <c r="A70" s="6"/>
      <c r="B70" s="6"/>
      <c r="C70"/>
      <c r="E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4" customFormat="1" x14ac:dyDescent="0.5">
      <c r="A71" s="6"/>
      <c r="B71" s="6"/>
      <c r="C71"/>
      <c r="E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4" customFormat="1" x14ac:dyDescent="0.5">
      <c r="A72" s="6"/>
      <c r="B72" s="6"/>
      <c r="C72"/>
      <c r="E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s="4" customFormat="1" x14ac:dyDescent="0.5">
      <c r="A73" s="6"/>
      <c r="B73" s="6"/>
      <c r="C73"/>
      <c r="E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s="4" customFormat="1" x14ac:dyDescent="0.5">
      <c r="A74" s="6"/>
      <c r="B74" s="6"/>
      <c r="C74"/>
      <c r="E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s="4" customFormat="1" x14ac:dyDescent="0.5">
      <c r="A75" s="6"/>
      <c r="B75" s="6"/>
      <c r="C75"/>
      <c r="E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s="4" customFormat="1" x14ac:dyDescent="0.5">
      <c r="A76" s="6"/>
      <c r="B76" s="6"/>
      <c r="C76"/>
      <c r="E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4" customFormat="1" x14ac:dyDescent="0.5">
      <c r="A77" s="6"/>
      <c r="B77" s="6"/>
      <c r="C77"/>
      <c r="E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s="4" customFormat="1" x14ac:dyDescent="0.5">
      <c r="A78" s="6"/>
      <c r="B78" s="6"/>
      <c r="C78"/>
      <c r="E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s="4" customFormat="1" x14ac:dyDescent="0.5">
      <c r="A79" s="6"/>
      <c r="B79" s="6"/>
      <c r="C79"/>
      <c r="E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" customFormat="1" x14ac:dyDescent="0.5">
      <c r="A80" s="6"/>
      <c r="B80" s="6"/>
      <c r="C80"/>
      <c r="E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4" customFormat="1" x14ac:dyDescent="0.5">
      <c r="A81" s="6"/>
      <c r="B81" s="6"/>
      <c r="C81"/>
      <c r="E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4" customFormat="1" x14ac:dyDescent="0.5">
      <c r="A82" s="6"/>
      <c r="B82" s="6"/>
      <c r="C82"/>
      <c r="E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4" customFormat="1" x14ac:dyDescent="0.5">
      <c r="A83" s="6"/>
      <c r="B83" s="6"/>
      <c r="C83"/>
      <c r="E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4" customFormat="1" x14ac:dyDescent="0.5">
      <c r="A84" s="6"/>
      <c r="B84" s="6"/>
      <c r="C84"/>
      <c r="E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4" customFormat="1" x14ac:dyDescent="0.5">
      <c r="A85" s="6"/>
      <c r="B85" s="6"/>
      <c r="C85"/>
      <c r="E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4" customFormat="1" x14ac:dyDescent="0.5">
      <c r="A86" s="6"/>
      <c r="B86" s="6"/>
      <c r="C86"/>
      <c r="E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4" customFormat="1" x14ac:dyDescent="0.5">
      <c r="A87" s="6"/>
      <c r="B87" s="6"/>
      <c r="C87"/>
      <c r="E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4" customFormat="1" x14ac:dyDescent="0.5">
      <c r="A88" s="6"/>
      <c r="B88" s="6"/>
      <c r="C88"/>
      <c r="E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4" customFormat="1" x14ac:dyDescent="0.5">
      <c r="A89" s="6"/>
      <c r="B89" s="6"/>
      <c r="C89"/>
      <c r="E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4" customFormat="1" x14ac:dyDescent="0.5">
      <c r="A90" s="6"/>
      <c r="B90" s="6"/>
      <c r="C90"/>
      <c r="E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s="4" customFormat="1" x14ac:dyDescent="0.5">
      <c r="A91" s="6"/>
      <c r="B91" s="6"/>
      <c r="C91"/>
      <c r="E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s="4" customFormat="1" x14ac:dyDescent="0.5">
      <c r="A92" s="6"/>
      <c r="B92" s="6"/>
      <c r="C92"/>
      <c r="E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s="4" customFormat="1" x14ac:dyDescent="0.5">
      <c r="A93" s="6"/>
      <c r="B93" s="6"/>
      <c r="C93"/>
      <c r="E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s="4" customFormat="1" x14ac:dyDescent="0.5">
      <c r="A94" s="6"/>
      <c r="B94" s="6"/>
      <c r="C94"/>
      <c r="E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s="4" customFormat="1" x14ac:dyDescent="0.5">
      <c r="A95" s="6"/>
      <c r="B95" s="6"/>
      <c r="C95"/>
      <c r="E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s="4" customFormat="1" x14ac:dyDescent="0.5">
      <c r="A96" s="6"/>
      <c r="B96" s="6"/>
      <c r="C96"/>
      <c r="E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4" customFormat="1" x14ac:dyDescent="0.5">
      <c r="A97" s="6"/>
      <c r="B97" s="6"/>
      <c r="C97"/>
      <c r="E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4" customFormat="1" x14ac:dyDescent="0.5">
      <c r="A98" s="6"/>
      <c r="B98" s="6"/>
      <c r="C98"/>
      <c r="E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4" customFormat="1" x14ac:dyDescent="0.5">
      <c r="A99" s="6"/>
      <c r="B99" s="6"/>
      <c r="C99"/>
      <c r="E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s="4" customFormat="1" x14ac:dyDescent="0.5">
      <c r="A100" s="6"/>
      <c r="B100" s="6"/>
      <c r="C100"/>
      <c r="E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s="4" customFormat="1" x14ac:dyDescent="0.5">
      <c r="A101" s="6"/>
      <c r="B101" s="6"/>
      <c r="C101"/>
      <c r="E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s="4" customFormat="1" x14ac:dyDescent="0.5">
      <c r="A102" s="6"/>
      <c r="B102" s="6"/>
      <c r="C102"/>
      <c r="E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s="4" customFormat="1" x14ac:dyDescent="0.5">
      <c r="A103" s="6"/>
      <c r="B103" s="6"/>
      <c r="C103"/>
      <c r="E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4" customFormat="1" x14ac:dyDescent="0.5">
      <c r="A104" s="6"/>
      <c r="B104" s="6"/>
      <c r="C104"/>
      <c r="E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s="4" customFormat="1" x14ac:dyDescent="0.5">
      <c r="A105" s="6"/>
      <c r="B105" s="6"/>
      <c r="C105"/>
      <c r="E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s="4" customFormat="1" x14ac:dyDescent="0.5">
      <c r="A106" s="6"/>
      <c r="B106" s="6"/>
      <c r="C106"/>
      <c r="E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s="4" customFormat="1" x14ac:dyDescent="0.5">
      <c r="A107" s="6"/>
      <c r="B107" s="6"/>
      <c r="C107"/>
      <c r="E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s="4" customFormat="1" x14ac:dyDescent="0.5">
      <c r="A108" s="6"/>
      <c r="B108" s="6"/>
      <c r="C108"/>
      <c r="E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s="4" customFormat="1" x14ac:dyDescent="0.5">
      <c r="A109" s="6"/>
      <c r="B109" s="6"/>
      <c r="C109"/>
      <c r="E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s="4" customFormat="1" x14ac:dyDescent="0.5">
      <c r="A110" s="6"/>
      <c r="B110" s="6"/>
      <c r="C110"/>
      <c r="E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s="4" customFormat="1" x14ac:dyDescent="0.5">
      <c r="A111" s="6"/>
      <c r="B111" s="6"/>
      <c r="C111"/>
      <c r="E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s="4" customFormat="1" x14ac:dyDescent="0.5">
      <c r="A112" s="6"/>
      <c r="B112" s="6"/>
      <c r="C112"/>
      <c r="E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s="4" customFormat="1" x14ac:dyDescent="0.5">
      <c r="A113" s="6"/>
      <c r="B113" s="6"/>
      <c r="C113"/>
      <c r="E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s="4" customFormat="1" x14ac:dyDescent="0.5">
      <c r="A114" s="6"/>
      <c r="B114" s="6"/>
      <c r="C114"/>
      <c r="E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s="4" customFormat="1" x14ac:dyDescent="0.5">
      <c r="A115" s="6"/>
      <c r="B115" s="6"/>
      <c r="C115"/>
      <c r="E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s="4" customFormat="1" x14ac:dyDescent="0.5">
      <c r="A116" s="6"/>
      <c r="B116" s="6"/>
      <c r="C116"/>
      <c r="E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s="4" customFormat="1" x14ac:dyDescent="0.5">
      <c r="A117" s="6"/>
      <c r="B117" s="6"/>
      <c r="C117"/>
      <c r="E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s="4" customFormat="1" x14ac:dyDescent="0.5">
      <c r="A118" s="6"/>
      <c r="B118" s="6"/>
      <c r="C118"/>
      <c r="E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s="4" customFormat="1" x14ac:dyDescent="0.5">
      <c r="A119" s="6"/>
      <c r="B119" s="6"/>
      <c r="C119"/>
      <c r="E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s="4" customFormat="1" x14ac:dyDescent="0.5">
      <c r="A120" s="6"/>
      <c r="B120" s="6"/>
      <c r="C120"/>
      <c r="E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s="4" customFormat="1" x14ac:dyDescent="0.5">
      <c r="A121" s="6"/>
      <c r="B121" s="6"/>
      <c r="C121"/>
      <c r="E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s="4" customFormat="1" x14ac:dyDescent="0.5">
      <c r="A122" s="6"/>
      <c r="B122" s="6"/>
      <c r="C122"/>
      <c r="E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s="4" customFormat="1" x14ac:dyDescent="0.5">
      <c r="A123" s="6"/>
      <c r="B123" s="6"/>
      <c r="C123"/>
      <c r="E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s="4" customFormat="1" x14ac:dyDescent="0.5">
      <c r="A124" s="6"/>
      <c r="B124" s="6"/>
      <c r="C124"/>
      <c r="E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4" customFormat="1" x14ac:dyDescent="0.5">
      <c r="A125" s="6"/>
      <c r="B125" s="6"/>
      <c r="C125"/>
      <c r="E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s="4" customFormat="1" x14ac:dyDescent="0.5">
      <c r="A126" s="6"/>
      <c r="B126" s="6"/>
      <c r="C126"/>
      <c r="E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4" customFormat="1" x14ac:dyDescent="0.5">
      <c r="A127" s="6"/>
      <c r="B127" s="6"/>
      <c r="C127"/>
      <c r="E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s="4" customFormat="1" x14ac:dyDescent="0.5">
      <c r="A128" s="6"/>
      <c r="B128" s="6"/>
      <c r="C128"/>
      <c r="E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s="4" customFormat="1" x14ac:dyDescent="0.5">
      <c r="A129" s="6"/>
      <c r="B129" s="6"/>
      <c r="C129"/>
      <c r="E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s="4" customFormat="1" x14ac:dyDescent="0.5">
      <c r="A130" s="6"/>
      <c r="B130" s="6"/>
      <c r="C130"/>
      <c r="E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s="4" customFormat="1" x14ac:dyDescent="0.5">
      <c r="A131" s="6"/>
      <c r="B131" s="6"/>
      <c r="C131"/>
      <c r="E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4" customFormat="1" x14ac:dyDescent="0.5">
      <c r="A132" s="6"/>
      <c r="B132" s="6"/>
      <c r="C132"/>
      <c r="E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s="4" customFormat="1" x14ac:dyDescent="0.5">
      <c r="A133" s="6"/>
      <c r="B133" s="6"/>
      <c r="C133"/>
      <c r="E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s="4" customFormat="1" x14ac:dyDescent="0.5">
      <c r="A134" s="6"/>
      <c r="B134" s="6"/>
      <c r="C134"/>
      <c r="E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s="4" customFormat="1" x14ac:dyDescent="0.5">
      <c r="A135" s="6"/>
      <c r="B135" s="6"/>
      <c r="C135"/>
      <c r="E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s="4" customFormat="1" x14ac:dyDescent="0.5">
      <c r="A136"/>
      <c r="B136"/>
      <c r="C136"/>
      <c r="E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s="4" customFormat="1" x14ac:dyDescent="0.5">
      <c r="A137"/>
      <c r="B137"/>
      <c r="C137"/>
      <c r="E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s="4" customFormat="1" x14ac:dyDescent="0.5">
      <c r="A138"/>
      <c r="B138"/>
      <c r="C138"/>
      <c r="E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s="4" customFormat="1" x14ac:dyDescent="0.5">
      <c r="A139"/>
      <c r="B139"/>
      <c r="C139"/>
      <c r="E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s="4" customFormat="1" x14ac:dyDescent="0.5">
      <c r="A140"/>
      <c r="B140"/>
      <c r="C140"/>
      <c r="E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s="4" customFormat="1" x14ac:dyDescent="0.5">
      <c r="A141"/>
      <c r="B141"/>
      <c r="C141"/>
      <c r="E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s="4" customFormat="1" x14ac:dyDescent="0.5">
      <c r="A142"/>
      <c r="B142"/>
      <c r="C142"/>
      <c r="E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s="4" customFormat="1" x14ac:dyDescent="0.5">
      <c r="A143"/>
      <c r="B143"/>
      <c r="C143"/>
      <c r="E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s="4" customFormat="1" x14ac:dyDescent="0.5">
      <c r="A144"/>
      <c r="B144"/>
      <c r="C144"/>
      <c r="E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s="4" customFormat="1" x14ac:dyDescent="0.5">
      <c r="A145"/>
      <c r="B145"/>
      <c r="C145"/>
      <c r="E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s="4" customFormat="1" x14ac:dyDescent="0.5">
      <c r="A146"/>
      <c r="B146"/>
      <c r="C146"/>
      <c r="E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s="4" customFormat="1" x14ac:dyDescent="0.5">
      <c r="A147"/>
      <c r="B147"/>
      <c r="C147"/>
      <c r="E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s="4" customFormat="1" x14ac:dyDescent="0.5">
      <c r="A148"/>
      <c r="B148"/>
      <c r="C148"/>
      <c r="E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s="4" customFormat="1" x14ac:dyDescent="0.5">
      <c r="A149"/>
      <c r="B149"/>
      <c r="C149"/>
      <c r="E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s="4" customFormat="1" x14ac:dyDescent="0.5">
      <c r="A150"/>
      <c r="B150"/>
      <c r="C150"/>
      <c r="E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s="4" customFormat="1" x14ac:dyDescent="0.5">
      <c r="A151"/>
      <c r="B151"/>
      <c r="C151"/>
      <c r="E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4" customFormat="1" x14ac:dyDescent="0.5">
      <c r="A152"/>
      <c r="B152"/>
      <c r="C152"/>
      <c r="E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s="4" customFormat="1" x14ac:dyDescent="0.5">
      <c r="A153"/>
      <c r="B153"/>
      <c r="C153"/>
      <c r="E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s="4" customFormat="1" x14ac:dyDescent="0.5">
      <c r="A154"/>
      <c r="B154"/>
      <c r="C154"/>
      <c r="E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s="4" customFormat="1" x14ac:dyDescent="0.5">
      <c r="A155"/>
      <c r="B155"/>
      <c r="C155"/>
      <c r="E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s="4" customFormat="1" x14ac:dyDescent="0.5">
      <c r="A156"/>
      <c r="B156"/>
      <c r="C156"/>
      <c r="E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s="4" customFormat="1" x14ac:dyDescent="0.5">
      <c r="A157"/>
      <c r="B157"/>
      <c r="C157"/>
      <c r="E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s="4" customFormat="1" x14ac:dyDescent="0.5">
      <c r="A158"/>
      <c r="B158"/>
      <c r="C158"/>
      <c r="E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s="4" customFormat="1" x14ac:dyDescent="0.5">
      <c r="A159"/>
      <c r="B159"/>
      <c r="C159"/>
      <c r="E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s="4" customFormat="1" x14ac:dyDescent="0.5">
      <c r="A160"/>
      <c r="B160"/>
      <c r="C160"/>
      <c r="E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s="4" customFormat="1" x14ac:dyDescent="0.5">
      <c r="A161"/>
      <c r="B161"/>
      <c r="C161"/>
      <c r="E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s="4" customFormat="1" x14ac:dyDescent="0.5">
      <c r="A162"/>
      <c r="B162"/>
      <c r="C162"/>
      <c r="E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s="4" customFormat="1" x14ac:dyDescent="0.5">
      <c r="A163"/>
      <c r="B163"/>
      <c r="C163"/>
      <c r="E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s="4" customFormat="1" x14ac:dyDescent="0.5">
      <c r="A164"/>
      <c r="B164"/>
      <c r="C164"/>
      <c r="E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s="4" customFormat="1" x14ac:dyDescent="0.5">
      <c r="A165"/>
      <c r="B165"/>
      <c r="C165"/>
      <c r="E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s="4" customFormat="1" x14ac:dyDescent="0.5">
      <c r="A166"/>
      <c r="B166"/>
      <c r="C166"/>
      <c r="E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s="4" customFormat="1" x14ac:dyDescent="0.5">
      <c r="A167"/>
      <c r="B167"/>
      <c r="C167"/>
      <c r="E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s="4" customFormat="1" x14ac:dyDescent="0.5">
      <c r="A168"/>
      <c r="B168"/>
      <c r="C168"/>
      <c r="E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s="4" customFormat="1" x14ac:dyDescent="0.5">
      <c r="A169"/>
      <c r="B169"/>
      <c r="C169"/>
      <c r="E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s="4" customFormat="1" x14ac:dyDescent="0.5">
      <c r="A170"/>
      <c r="B170"/>
      <c r="C170"/>
      <c r="E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s="4" customFormat="1" x14ac:dyDescent="0.5">
      <c r="A171"/>
      <c r="B171"/>
      <c r="C171"/>
      <c r="E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s="4" customFormat="1" x14ac:dyDescent="0.5">
      <c r="A172"/>
      <c r="B172"/>
      <c r="C172"/>
      <c r="E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s="4" customFormat="1" x14ac:dyDescent="0.5">
      <c r="A173"/>
      <c r="B173"/>
      <c r="C173"/>
      <c r="E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s="4" customFormat="1" x14ac:dyDescent="0.5">
      <c r="A174"/>
      <c r="B174"/>
      <c r="C174"/>
      <c r="E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s="4" customFormat="1" x14ac:dyDescent="0.5">
      <c r="A175"/>
      <c r="B175"/>
      <c r="C175"/>
      <c r="E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s="4" customFormat="1" x14ac:dyDescent="0.5">
      <c r="A176"/>
      <c r="B176"/>
      <c r="C176"/>
      <c r="E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s="4" customFormat="1" x14ac:dyDescent="0.5">
      <c r="A177"/>
      <c r="B177"/>
      <c r="C177"/>
      <c r="E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s="4" customFormat="1" x14ac:dyDescent="0.5">
      <c r="A178"/>
      <c r="B178"/>
      <c r="C178"/>
      <c r="E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s="4" customFormat="1" x14ac:dyDescent="0.5">
      <c r="A179"/>
      <c r="B179"/>
      <c r="C179"/>
      <c r="E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s="4" customFormat="1" x14ac:dyDescent="0.5">
      <c r="A180"/>
      <c r="B180"/>
      <c r="C180"/>
      <c r="E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s="4" customFormat="1" x14ac:dyDescent="0.5">
      <c r="A181"/>
      <c r="B181"/>
      <c r="C181"/>
      <c r="E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s="4" customFormat="1" x14ac:dyDescent="0.5">
      <c r="A182"/>
      <c r="B182"/>
      <c r="C182"/>
      <c r="E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s="4" customFormat="1" x14ac:dyDescent="0.5">
      <c r="A183"/>
      <c r="B183"/>
      <c r="C183"/>
      <c r="E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s="4" customFormat="1" x14ac:dyDescent="0.5">
      <c r="A184"/>
      <c r="B184"/>
      <c r="C184"/>
      <c r="E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s="4" customFormat="1" x14ac:dyDescent="0.5">
      <c r="A185"/>
      <c r="B185"/>
      <c r="C185"/>
      <c r="E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s="4" customFormat="1" x14ac:dyDescent="0.5">
      <c r="A186"/>
      <c r="B186"/>
      <c r="C186"/>
      <c r="E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s="4" customFormat="1" x14ac:dyDescent="0.5">
      <c r="A187"/>
      <c r="B187"/>
      <c r="C187"/>
      <c r="E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s="4" customFormat="1" x14ac:dyDescent="0.5">
      <c r="A188"/>
      <c r="B188"/>
      <c r="C188"/>
      <c r="E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s="4" customFormat="1" x14ac:dyDescent="0.5">
      <c r="A189"/>
      <c r="B189"/>
      <c r="C189"/>
      <c r="E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s="4" customFormat="1" x14ac:dyDescent="0.5">
      <c r="A190"/>
      <c r="B190"/>
      <c r="C190"/>
      <c r="E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s="4" customFormat="1" x14ac:dyDescent="0.5">
      <c r="A191"/>
      <c r="B191"/>
      <c r="C191"/>
      <c r="E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s="4" customFormat="1" x14ac:dyDescent="0.5">
      <c r="A192"/>
      <c r="B192"/>
      <c r="C192"/>
      <c r="E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s="4" customFormat="1" x14ac:dyDescent="0.5">
      <c r="A193"/>
      <c r="B193"/>
      <c r="C193"/>
      <c r="E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s="4" customFormat="1" x14ac:dyDescent="0.5">
      <c r="A194"/>
      <c r="B194"/>
      <c r="C194"/>
      <c r="E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4" customFormat="1" x14ac:dyDescent="0.5">
      <c r="A195"/>
      <c r="B195"/>
      <c r="C195"/>
      <c r="E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4" customFormat="1" x14ac:dyDescent="0.5">
      <c r="A196"/>
      <c r="B196"/>
      <c r="C196"/>
      <c r="E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4" customFormat="1" x14ac:dyDescent="0.5">
      <c r="A197"/>
      <c r="B197"/>
      <c r="C197"/>
      <c r="E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4" customFormat="1" x14ac:dyDescent="0.5">
      <c r="A198"/>
      <c r="B198"/>
      <c r="C198"/>
      <c r="E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4" customFormat="1" x14ac:dyDescent="0.5">
      <c r="A199"/>
      <c r="B199"/>
      <c r="C199"/>
      <c r="E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s="4" customFormat="1" x14ac:dyDescent="0.5">
      <c r="A200"/>
      <c r="B200"/>
      <c r="C200"/>
      <c r="E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s="4" customFormat="1" x14ac:dyDescent="0.5">
      <c r="A201"/>
      <c r="B201"/>
      <c r="C201"/>
      <c r="E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s="4" customFormat="1" x14ac:dyDescent="0.5">
      <c r="A202"/>
      <c r="B202"/>
      <c r="C202"/>
      <c r="E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s="4" customFormat="1" x14ac:dyDescent="0.5">
      <c r="A203"/>
      <c r="B203"/>
      <c r="C203"/>
      <c r="E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s="4" customFormat="1" x14ac:dyDescent="0.5">
      <c r="A204"/>
      <c r="B204"/>
      <c r="C204"/>
      <c r="E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s="4" customFormat="1" x14ac:dyDescent="0.5">
      <c r="A205"/>
      <c r="B205"/>
      <c r="C205"/>
      <c r="E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s="4" customFormat="1" x14ac:dyDescent="0.5">
      <c r="A206"/>
      <c r="B206"/>
      <c r="C206"/>
      <c r="E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s="4" customFormat="1" x14ac:dyDescent="0.5">
      <c r="A207"/>
      <c r="B207"/>
      <c r="C207"/>
      <c r="E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s="4" customFormat="1" x14ac:dyDescent="0.5">
      <c r="A208"/>
      <c r="B208"/>
      <c r="C208"/>
      <c r="E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4" customFormat="1" x14ac:dyDescent="0.5">
      <c r="A209"/>
      <c r="B209"/>
      <c r="C209"/>
      <c r="E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s="4" customFormat="1" x14ac:dyDescent="0.5">
      <c r="A210"/>
      <c r="B210"/>
      <c r="C210"/>
      <c r="E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s="4" customFormat="1" x14ac:dyDescent="0.5">
      <c r="A211"/>
      <c r="B211"/>
      <c r="C211"/>
      <c r="E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s="4" customFormat="1" x14ac:dyDescent="0.5">
      <c r="A212"/>
      <c r="B212"/>
      <c r="C212"/>
      <c r="E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s="4" customFormat="1" x14ac:dyDescent="0.5">
      <c r="A213"/>
      <c r="B213"/>
      <c r="C213"/>
      <c r="E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s="4" customFormat="1" x14ac:dyDescent="0.5">
      <c r="A214"/>
      <c r="B214"/>
      <c r="C214"/>
      <c r="E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s="4" customFormat="1" x14ac:dyDescent="0.5">
      <c r="A215"/>
      <c r="B215"/>
      <c r="C215"/>
      <c r="E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s="4" customFormat="1" x14ac:dyDescent="0.5">
      <c r="A216"/>
      <c r="B216"/>
      <c r="C216"/>
      <c r="E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4" customFormat="1" x14ac:dyDescent="0.5">
      <c r="A217"/>
      <c r="B217"/>
      <c r="C217"/>
      <c r="E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4" customFormat="1" x14ac:dyDescent="0.5">
      <c r="A218"/>
      <c r="B218"/>
      <c r="C218"/>
      <c r="E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4" customFormat="1" x14ac:dyDescent="0.5">
      <c r="A219"/>
      <c r="B219"/>
      <c r="C219"/>
      <c r="E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4" customFormat="1" x14ac:dyDescent="0.5">
      <c r="A220"/>
      <c r="B220"/>
      <c r="C220"/>
      <c r="E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4" customFormat="1" x14ac:dyDescent="0.5">
      <c r="A221"/>
      <c r="B221"/>
      <c r="C221"/>
      <c r="E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4" customFormat="1" x14ac:dyDescent="0.5">
      <c r="A222"/>
      <c r="B222"/>
      <c r="C222"/>
      <c r="E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4" customFormat="1" x14ac:dyDescent="0.5">
      <c r="A223"/>
      <c r="B223"/>
      <c r="C223"/>
      <c r="E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4" customFormat="1" x14ac:dyDescent="0.5">
      <c r="A224"/>
      <c r="B224"/>
      <c r="C224"/>
      <c r="E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4" customFormat="1" x14ac:dyDescent="0.5">
      <c r="A225"/>
      <c r="B225"/>
      <c r="C225"/>
      <c r="E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4" customFormat="1" x14ac:dyDescent="0.5">
      <c r="A226"/>
      <c r="B226"/>
      <c r="C226"/>
      <c r="E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4" customFormat="1" x14ac:dyDescent="0.5">
      <c r="A227"/>
      <c r="B227"/>
      <c r="C227"/>
      <c r="E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4" customFormat="1" x14ac:dyDescent="0.5">
      <c r="A228"/>
      <c r="B228"/>
      <c r="C228"/>
      <c r="E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4" customFormat="1" x14ac:dyDescent="0.5">
      <c r="A229"/>
      <c r="B229"/>
      <c r="C229"/>
      <c r="E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4" customFormat="1" x14ac:dyDescent="0.5">
      <c r="A230"/>
      <c r="B230"/>
      <c r="C230"/>
      <c r="E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4" customFormat="1" x14ac:dyDescent="0.5">
      <c r="A231"/>
      <c r="B231"/>
      <c r="C231"/>
      <c r="E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4" customFormat="1" x14ac:dyDescent="0.5">
      <c r="A232"/>
      <c r="B232"/>
      <c r="C232"/>
      <c r="E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4" customFormat="1" x14ac:dyDescent="0.5">
      <c r="A233"/>
      <c r="B233"/>
      <c r="C233"/>
      <c r="E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4" customFormat="1" x14ac:dyDescent="0.5">
      <c r="A234"/>
      <c r="B234"/>
      <c r="C234"/>
      <c r="E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4" customFormat="1" x14ac:dyDescent="0.5">
      <c r="A235"/>
      <c r="B235"/>
      <c r="C235"/>
      <c r="E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4" customFormat="1" x14ac:dyDescent="0.5">
      <c r="A236"/>
      <c r="B236"/>
      <c r="C236"/>
      <c r="E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4" customFormat="1" x14ac:dyDescent="0.5">
      <c r="A237"/>
      <c r="B237"/>
      <c r="C237"/>
      <c r="E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4" customFormat="1" x14ac:dyDescent="0.5">
      <c r="A238"/>
      <c r="B238"/>
      <c r="C238"/>
      <c r="E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4" customFormat="1" x14ac:dyDescent="0.5">
      <c r="A239"/>
      <c r="B239"/>
      <c r="C239"/>
      <c r="E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4" customFormat="1" x14ac:dyDescent="0.5">
      <c r="A240"/>
      <c r="B240"/>
      <c r="C240"/>
      <c r="E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4" customFormat="1" x14ac:dyDescent="0.5">
      <c r="A241"/>
      <c r="B241"/>
      <c r="C241"/>
      <c r="E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4" customFormat="1" x14ac:dyDescent="0.5">
      <c r="A242"/>
      <c r="B242"/>
      <c r="C242"/>
      <c r="E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4" customFormat="1" x14ac:dyDescent="0.5">
      <c r="A243"/>
      <c r="B243"/>
      <c r="C243"/>
      <c r="E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4" customFormat="1" x14ac:dyDescent="0.5">
      <c r="A244"/>
      <c r="B244"/>
      <c r="C244"/>
      <c r="E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4" customFormat="1" x14ac:dyDescent="0.5">
      <c r="A245"/>
      <c r="B245"/>
      <c r="C245"/>
      <c r="E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4" customFormat="1" x14ac:dyDescent="0.5">
      <c r="A246"/>
      <c r="B246"/>
      <c r="C246"/>
      <c r="E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4" customFormat="1" x14ac:dyDescent="0.5">
      <c r="A247"/>
      <c r="B247"/>
      <c r="C247"/>
      <c r="E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4" customFormat="1" x14ac:dyDescent="0.5">
      <c r="A248"/>
      <c r="B248"/>
      <c r="C248"/>
      <c r="E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4" customFormat="1" x14ac:dyDescent="0.5">
      <c r="A249"/>
      <c r="B249"/>
      <c r="C249"/>
      <c r="E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4" customFormat="1" x14ac:dyDescent="0.5">
      <c r="A250"/>
      <c r="B250"/>
      <c r="C250"/>
      <c r="E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4" customFormat="1" x14ac:dyDescent="0.5">
      <c r="A251"/>
      <c r="B251"/>
      <c r="C251"/>
      <c r="E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4" customFormat="1" x14ac:dyDescent="0.5">
      <c r="A252"/>
      <c r="B252"/>
      <c r="C252"/>
      <c r="E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4" customFormat="1" x14ac:dyDescent="0.5">
      <c r="A253"/>
      <c r="B253"/>
      <c r="C253"/>
      <c r="E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4" customFormat="1" x14ac:dyDescent="0.5">
      <c r="A254"/>
      <c r="B254"/>
      <c r="C254"/>
      <c r="E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4" customFormat="1" x14ac:dyDescent="0.5">
      <c r="A255"/>
      <c r="B255"/>
      <c r="C255"/>
      <c r="E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4" customFormat="1" x14ac:dyDescent="0.5">
      <c r="A256"/>
      <c r="B256"/>
      <c r="C256"/>
      <c r="E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s="4" customFormat="1" x14ac:dyDescent="0.5">
      <c r="A257"/>
      <c r="B257"/>
      <c r="C257"/>
      <c r="E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s="4" customFormat="1" x14ac:dyDescent="0.5">
      <c r="A258"/>
      <c r="B258"/>
      <c r="C258"/>
      <c r="E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s="4" customFormat="1" x14ac:dyDescent="0.5">
      <c r="A259"/>
      <c r="B259"/>
      <c r="C259"/>
      <c r="E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4" customFormat="1" x14ac:dyDescent="0.5">
      <c r="A260"/>
      <c r="B260"/>
      <c r="C260"/>
      <c r="E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s="4" customFormat="1" x14ac:dyDescent="0.5">
      <c r="A261"/>
      <c r="B261"/>
      <c r="C261"/>
      <c r="E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s="4" customFormat="1" x14ac:dyDescent="0.5">
      <c r="A262"/>
      <c r="B262"/>
      <c r="C262"/>
      <c r="E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s="4" customFormat="1" x14ac:dyDescent="0.5">
      <c r="A263"/>
      <c r="B263"/>
      <c r="C263"/>
      <c r="E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s="4" customFormat="1" x14ac:dyDescent="0.5">
      <c r="A264"/>
      <c r="B264"/>
      <c r="C264"/>
      <c r="E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s="4" customFormat="1" x14ac:dyDescent="0.5">
      <c r="A265"/>
      <c r="B265"/>
      <c r="C265"/>
      <c r="E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s="4" customFormat="1" x14ac:dyDescent="0.5">
      <c r="A266"/>
      <c r="B266"/>
      <c r="C266"/>
      <c r="E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s="4" customFormat="1" x14ac:dyDescent="0.5">
      <c r="A267"/>
      <c r="B267"/>
      <c r="C267"/>
      <c r="E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s="4" customFormat="1" x14ac:dyDescent="0.5">
      <c r="A268"/>
      <c r="B268"/>
      <c r="C268"/>
      <c r="E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s="4" customFormat="1" x14ac:dyDescent="0.5">
      <c r="A269"/>
      <c r="B269"/>
      <c r="C269"/>
      <c r="E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s="4" customFormat="1" x14ac:dyDescent="0.5">
      <c r="A270"/>
      <c r="B270"/>
      <c r="C270"/>
      <c r="E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s="4" customFormat="1" x14ac:dyDescent="0.5">
      <c r="A271"/>
      <c r="B271"/>
      <c r="C271"/>
      <c r="E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s="4" customFormat="1" x14ac:dyDescent="0.5">
      <c r="A272"/>
      <c r="B272"/>
      <c r="C272"/>
      <c r="E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s="4" customFormat="1" x14ac:dyDescent="0.5">
      <c r="A273"/>
      <c r="B273"/>
      <c r="C273"/>
      <c r="E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s="4" customFormat="1" x14ac:dyDescent="0.5">
      <c r="A274"/>
      <c r="B274"/>
      <c r="C274"/>
      <c r="E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s="4" customFormat="1" x14ac:dyDescent="0.5">
      <c r="A275"/>
      <c r="B275"/>
      <c r="C275"/>
      <c r="E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s="4" customFormat="1" x14ac:dyDescent="0.5">
      <c r="A276"/>
      <c r="B276"/>
      <c r="C276"/>
      <c r="E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s="4" customFormat="1" x14ac:dyDescent="0.5">
      <c r="A277"/>
      <c r="B277"/>
      <c r="C277"/>
      <c r="E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s="4" customFormat="1" x14ac:dyDescent="0.5">
      <c r="A278"/>
      <c r="B278"/>
      <c r="C278"/>
      <c r="E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s="4" customFormat="1" x14ac:dyDescent="0.5">
      <c r="A279"/>
      <c r="B279"/>
      <c r="C279"/>
      <c r="E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s="4" customFormat="1" x14ac:dyDescent="0.5">
      <c r="A280"/>
      <c r="B280"/>
      <c r="C280"/>
      <c r="E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s="4" customFormat="1" x14ac:dyDescent="0.5">
      <c r="A281"/>
      <c r="B281"/>
      <c r="C281"/>
      <c r="E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s="4" customFormat="1" x14ac:dyDescent="0.5">
      <c r="A282"/>
      <c r="B282"/>
      <c r="C282"/>
      <c r="E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s="4" customFormat="1" x14ac:dyDescent="0.5">
      <c r="A283"/>
      <c r="B283"/>
      <c r="C283"/>
      <c r="E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s="4" customFormat="1" x14ac:dyDescent="0.5">
      <c r="A284"/>
      <c r="B284"/>
      <c r="C284"/>
      <c r="E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s="4" customFormat="1" x14ac:dyDescent="0.5">
      <c r="A285"/>
      <c r="B285"/>
      <c r="C285"/>
      <c r="E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s="4" customFormat="1" x14ac:dyDescent="0.5">
      <c r="A286"/>
      <c r="B286"/>
      <c r="C286"/>
      <c r="E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s="4" customFormat="1" x14ac:dyDescent="0.5">
      <c r="A287"/>
      <c r="B287"/>
      <c r="C287"/>
      <c r="E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s="4" customFormat="1" x14ac:dyDescent="0.5">
      <c r="A288"/>
      <c r="B288"/>
      <c r="C288"/>
      <c r="E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s="4" customFormat="1" x14ac:dyDescent="0.5">
      <c r="A289"/>
      <c r="B289"/>
      <c r="C289"/>
      <c r="E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s="4" customFormat="1" x14ac:dyDescent="0.5">
      <c r="A290"/>
      <c r="B290"/>
      <c r="C290"/>
      <c r="E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s="4" customFormat="1" x14ac:dyDescent="0.5">
      <c r="A291"/>
      <c r="B291"/>
      <c r="C291"/>
      <c r="E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s="4" customFormat="1" x14ac:dyDescent="0.5">
      <c r="A292"/>
      <c r="B292"/>
      <c r="C292"/>
      <c r="E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s="4" customFormat="1" x14ac:dyDescent="0.5">
      <c r="A293"/>
      <c r="B293"/>
      <c r="C293"/>
      <c r="E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s="4" customFormat="1" x14ac:dyDescent="0.5">
      <c r="A294"/>
      <c r="B294"/>
      <c r="C294"/>
      <c r="E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s="4" customFormat="1" x14ac:dyDescent="0.5">
      <c r="A295"/>
      <c r="B295"/>
      <c r="C295"/>
      <c r="E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s="4" customFormat="1" x14ac:dyDescent="0.5">
      <c r="A296"/>
      <c r="B296"/>
      <c r="C296"/>
      <c r="E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s="4" customFormat="1" x14ac:dyDescent="0.5">
      <c r="A297"/>
      <c r="B297"/>
      <c r="C297"/>
      <c r="E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s="4" customFormat="1" x14ac:dyDescent="0.5">
      <c r="A298"/>
      <c r="B298"/>
      <c r="C298"/>
      <c r="E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s="4" customFormat="1" x14ac:dyDescent="0.5">
      <c r="A299"/>
      <c r="B299"/>
      <c r="C299"/>
      <c r="E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s="4" customFormat="1" x14ac:dyDescent="0.5">
      <c r="A300"/>
      <c r="B300"/>
      <c r="C300"/>
      <c r="E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s="4" customFormat="1" x14ac:dyDescent="0.5">
      <c r="A301"/>
      <c r="B301"/>
      <c r="C301"/>
      <c r="E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s="4" customFormat="1" x14ac:dyDescent="0.5">
      <c r="A302"/>
      <c r="B302"/>
      <c r="C302"/>
      <c r="E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s="4" customFormat="1" x14ac:dyDescent="0.5">
      <c r="A303"/>
      <c r="B303"/>
      <c r="C303"/>
      <c r="E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s="4" customFormat="1" x14ac:dyDescent="0.5">
      <c r="A304"/>
      <c r="B304"/>
      <c r="C304"/>
      <c r="E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4" customFormat="1" x14ac:dyDescent="0.5">
      <c r="A305"/>
      <c r="B305"/>
      <c r="C305"/>
      <c r="E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4" customFormat="1" x14ac:dyDescent="0.5">
      <c r="A306"/>
      <c r="B306"/>
      <c r="C306"/>
      <c r="E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4" customFormat="1" x14ac:dyDescent="0.5">
      <c r="A307"/>
      <c r="B307"/>
      <c r="C307"/>
      <c r="E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4" customFormat="1" x14ac:dyDescent="0.5">
      <c r="A308"/>
      <c r="B308"/>
      <c r="C308"/>
      <c r="E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4" customFormat="1" x14ac:dyDescent="0.5">
      <c r="A309"/>
      <c r="B309"/>
      <c r="C309"/>
      <c r="E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4" customFormat="1" x14ac:dyDescent="0.5">
      <c r="A310"/>
      <c r="B310"/>
      <c r="C310"/>
      <c r="E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4" customFormat="1" x14ac:dyDescent="0.5">
      <c r="A311"/>
      <c r="B311"/>
      <c r="C311"/>
      <c r="E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4" customFormat="1" x14ac:dyDescent="0.5">
      <c r="A312"/>
      <c r="B312"/>
      <c r="C312"/>
      <c r="E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4" customFormat="1" x14ac:dyDescent="0.5">
      <c r="A313"/>
      <c r="B313"/>
      <c r="C313"/>
      <c r="E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4" customFormat="1" x14ac:dyDescent="0.5">
      <c r="A314"/>
      <c r="B314"/>
      <c r="C314"/>
      <c r="E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4" customFormat="1" x14ac:dyDescent="0.5">
      <c r="A315"/>
      <c r="B315"/>
      <c r="C315"/>
      <c r="E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4" customFormat="1" x14ac:dyDescent="0.5">
      <c r="A316"/>
      <c r="B316"/>
      <c r="C316"/>
      <c r="E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4" customFormat="1" x14ac:dyDescent="0.5">
      <c r="A317"/>
      <c r="B317"/>
      <c r="C317"/>
      <c r="E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4" customFormat="1" x14ac:dyDescent="0.5">
      <c r="A318"/>
      <c r="B318"/>
      <c r="C318"/>
      <c r="E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4" customFormat="1" x14ac:dyDescent="0.5">
      <c r="A319"/>
      <c r="B319"/>
      <c r="C319"/>
      <c r="E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4" customFormat="1" x14ac:dyDescent="0.5">
      <c r="A320"/>
      <c r="B320"/>
      <c r="C320"/>
      <c r="E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4" customFormat="1" x14ac:dyDescent="0.5">
      <c r="A321"/>
      <c r="B321"/>
      <c r="C321"/>
      <c r="E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4" customFormat="1" x14ac:dyDescent="0.5">
      <c r="A322"/>
      <c r="B322"/>
      <c r="C322"/>
      <c r="E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4" customFormat="1" x14ac:dyDescent="0.5">
      <c r="A323"/>
      <c r="B323"/>
      <c r="C323"/>
      <c r="E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4" customFormat="1" x14ac:dyDescent="0.5">
      <c r="A324"/>
      <c r="B324"/>
      <c r="C324"/>
      <c r="E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4" customFormat="1" x14ac:dyDescent="0.5">
      <c r="A325"/>
      <c r="B325"/>
      <c r="C325"/>
      <c r="E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4" customFormat="1" x14ac:dyDescent="0.5">
      <c r="A326"/>
      <c r="B326"/>
      <c r="C326"/>
      <c r="E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4" customFormat="1" x14ac:dyDescent="0.5">
      <c r="A327"/>
      <c r="B327"/>
      <c r="C327"/>
      <c r="E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4" customFormat="1" x14ac:dyDescent="0.5">
      <c r="A328"/>
      <c r="B328"/>
      <c r="C328"/>
      <c r="E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4" customFormat="1" x14ac:dyDescent="0.5">
      <c r="A329"/>
      <c r="B329"/>
      <c r="C329"/>
      <c r="E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s="4" customFormat="1" x14ac:dyDescent="0.5">
      <c r="A330"/>
      <c r="B330"/>
      <c r="C330"/>
      <c r="E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4" customFormat="1" x14ac:dyDescent="0.5">
      <c r="A331"/>
      <c r="B331"/>
      <c r="C331"/>
      <c r="E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4" customFormat="1" x14ac:dyDescent="0.5">
      <c r="A332"/>
      <c r="B332"/>
      <c r="C332"/>
      <c r="E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s="4" customFormat="1" x14ac:dyDescent="0.5">
      <c r="A333"/>
      <c r="B333"/>
      <c r="C333"/>
      <c r="E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4" customFormat="1" x14ac:dyDescent="0.5">
      <c r="A334"/>
      <c r="B334"/>
      <c r="C334"/>
      <c r="E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s="4" customFormat="1" x14ac:dyDescent="0.5">
      <c r="A335"/>
      <c r="B335"/>
      <c r="C335"/>
      <c r="E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s="4" customFormat="1" x14ac:dyDescent="0.5">
      <c r="A336"/>
      <c r="B336"/>
      <c r="C336"/>
      <c r="E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s="4" customFormat="1" x14ac:dyDescent="0.5">
      <c r="A337"/>
      <c r="B337"/>
      <c r="C337"/>
      <c r="E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s="4" customFormat="1" x14ac:dyDescent="0.5">
      <c r="A338"/>
      <c r="B338"/>
      <c r="C338"/>
      <c r="E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s="4" customFormat="1" x14ac:dyDescent="0.5">
      <c r="A339"/>
      <c r="B339"/>
      <c r="C339"/>
      <c r="E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s="4" customFormat="1" x14ac:dyDescent="0.5">
      <c r="A340"/>
      <c r="B340"/>
      <c r="C340"/>
      <c r="E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s="4" customFormat="1" x14ac:dyDescent="0.5">
      <c r="A341"/>
      <c r="B341"/>
      <c r="C341"/>
      <c r="E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s="4" customFormat="1" x14ac:dyDescent="0.5">
      <c r="A342"/>
      <c r="B342"/>
      <c r="C342"/>
      <c r="E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s="4" customFormat="1" x14ac:dyDescent="0.5">
      <c r="A343"/>
      <c r="B343"/>
      <c r="C343"/>
      <c r="E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s="4" customFormat="1" x14ac:dyDescent="0.5">
      <c r="A344"/>
      <c r="B344"/>
      <c r="C344"/>
      <c r="E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s="4" customFormat="1" x14ac:dyDescent="0.5">
      <c r="A345"/>
      <c r="B345"/>
      <c r="C345"/>
      <c r="E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s="4" customFormat="1" x14ac:dyDescent="0.5">
      <c r="A346"/>
      <c r="B346"/>
      <c r="C346"/>
      <c r="E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s="4" customFormat="1" x14ac:dyDescent="0.5">
      <c r="A347"/>
      <c r="B347"/>
      <c r="C347"/>
      <c r="E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4" customFormat="1" x14ac:dyDescent="0.5">
      <c r="A348"/>
      <c r="B348"/>
      <c r="C348"/>
      <c r="E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s="4" customFormat="1" x14ac:dyDescent="0.5">
      <c r="A349"/>
      <c r="B349"/>
      <c r="C349"/>
      <c r="E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s="4" customFormat="1" x14ac:dyDescent="0.5">
      <c r="A350"/>
      <c r="B350"/>
      <c r="C350"/>
      <c r="E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s="4" customFormat="1" x14ac:dyDescent="0.5">
      <c r="A351"/>
      <c r="B351"/>
      <c r="C351"/>
      <c r="E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s="4" customFormat="1" x14ac:dyDescent="0.5">
      <c r="A352"/>
      <c r="B352"/>
      <c r="C352"/>
      <c r="E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s="4" customFormat="1" x14ac:dyDescent="0.5">
      <c r="A353"/>
      <c r="B353"/>
      <c r="C353"/>
      <c r="E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4" customFormat="1" x14ac:dyDescent="0.5">
      <c r="A354"/>
      <c r="B354"/>
      <c r="C354"/>
      <c r="E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s="4" customFormat="1" x14ac:dyDescent="0.5">
      <c r="A355"/>
      <c r="B355"/>
      <c r="C355"/>
      <c r="E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s="4" customFormat="1" x14ac:dyDescent="0.5">
      <c r="A356"/>
      <c r="B356"/>
      <c r="C356"/>
      <c r="E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s="4" customFormat="1" x14ac:dyDescent="0.5">
      <c r="A357"/>
      <c r="B357"/>
      <c r="C357"/>
      <c r="E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s="4" customFormat="1" x14ac:dyDescent="0.5">
      <c r="A358"/>
      <c r="B358"/>
      <c r="C358"/>
      <c r="E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4" customFormat="1" x14ac:dyDescent="0.5">
      <c r="A359"/>
      <c r="B359"/>
      <c r="C359"/>
      <c r="E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s="4" customFormat="1" x14ac:dyDescent="0.5">
      <c r="A360"/>
      <c r="B360"/>
      <c r="C360"/>
      <c r="E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s="4" customFormat="1" x14ac:dyDescent="0.5">
      <c r="A361"/>
      <c r="B361"/>
      <c r="C361"/>
      <c r="E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s="4" customFormat="1" x14ac:dyDescent="0.5">
      <c r="A362"/>
      <c r="B362"/>
      <c r="C362"/>
      <c r="E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4" customFormat="1" x14ac:dyDescent="0.5">
      <c r="A363"/>
      <c r="B363"/>
      <c r="C363"/>
      <c r="E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s="4" customFormat="1" x14ac:dyDescent="0.5">
      <c r="A364"/>
      <c r="B364"/>
      <c r="C364"/>
      <c r="E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s="4" customFormat="1" x14ac:dyDescent="0.5">
      <c r="A365"/>
      <c r="B365"/>
      <c r="C365"/>
      <c r="E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s="4" customFormat="1" x14ac:dyDescent="0.5">
      <c r="A366"/>
      <c r="B366"/>
      <c r="C366"/>
      <c r="E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s="4" customFormat="1" x14ac:dyDescent="0.5">
      <c r="A367"/>
      <c r="B367"/>
      <c r="C367"/>
      <c r="E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s="4" customFormat="1" x14ac:dyDescent="0.5">
      <c r="A368"/>
      <c r="B368"/>
      <c r="C368"/>
      <c r="E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s="4" customFormat="1" x14ac:dyDescent="0.5">
      <c r="A369"/>
      <c r="B369"/>
      <c r="C369"/>
      <c r="E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s="4" customFormat="1" x14ac:dyDescent="0.5">
      <c r="A370"/>
      <c r="B370"/>
      <c r="C370"/>
      <c r="E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s="4" customFormat="1" x14ac:dyDescent="0.5">
      <c r="A371"/>
      <c r="B371"/>
      <c r="C371"/>
      <c r="E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s="4" customFormat="1" x14ac:dyDescent="0.5">
      <c r="A372"/>
      <c r="B372"/>
      <c r="C372"/>
      <c r="E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s="4" customFormat="1" x14ac:dyDescent="0.5">
      <c r="A373"/>
      <c r="B373"/>
      <c r="C373"/>
      <c r="E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s="4" customFormat="1" x14ac:dyDescent="0.5">
      <c r="A374"/>
      <c r="B374"/>
      <c r="C374"/>
      <c r="E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s="4" customFormat="1" x14ac:dyDescent="0.5">
      <c r="A375"/>
      <c r="B375"/>
      <c r="C375"/>
      <c r="E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s="4" customFormat="1" x14ac:dyDescent="0.5">
      <c r="A376"/>
      <c r="B376"/>
      <c r="C376"/>
      <c r="E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s="4" customFormat="1" x14ac:dyDescent="0.5">
      <c r="A377"/>
      <c r="B377"/>
      <c r="C377"/>
      <c r="E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s="4" customFormat="1" x14ac:dyDescent="0.5">
      <c r="A378"/>
      <c r="B378"/>
      <c r="C378"/>
      <c r="E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s="4" customFormat="1" x14ac:dyDescent="0.5">
      <c r="A379"/>
      <c r="B379"/>
      <c r="C379"/>
      <c r="E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s="4" customFormat="1" x14ac:dyDescent="0.5">
      <c r="A380"/>
      <c r="B380"/>
      <c r="C380"/>
      <c r="E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s="4" customFormat="1" x14ac:dyDescent="0.5">
      <c r="A381"/>
      <c r="B381"/>
      <c r="C381"/>
      <c r="E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4" customFormat="1" x14ac:dyDescent="0.5">
      <c r="A382"/>
      <c r="B382"/>
      <c r="C382"/>
      <c r="E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s="4" customFormat="1" x14ac:dyDescent="0.5">
      <c r="A383"/>
      <c r="B383"/>
      <c r="C383"/>
      <c r="E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s="4" customFormat="1" x14ac:dyDescent="0.5">
      <c r="A384"/>
      <c r="B384"/>
      <c r="C384"/>
      <c r="E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s="4" customFormat="1" x14ac:dyDescent="0.5">
      <c r="A385"/>
      <c r="B385"/>
      <c r="C385"/>
      <c r="E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s="4" customFormat="1" x14ac:dyDescent="0.5">
      <c r="A386"/>
      <c r="B386"/>
      <c r="C386"/>
      <c r="E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s="4" customFormat="1" x14ac:dyDescent="0.5">
      <c r="A387"/>
      <c r="B387"/>
      <c r="C387"/>
      <c r="E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s="4" customFormat="1" x14ac:dyDescent="0.5">
      <c r="A388"/>
      <c r="B388"/>
      <c r="C388"/>
      <c r="E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s="4" customFormat="1" x14ac:dyDescent="0.5">
      <c r="A389"/>
      <c r="B389"/>
      <c r="C389"/>
      <c r="E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s="4" customFormat="1" x14ac:dyDescent="0.5">
      <c r="A390"/>
      <c r="B390"/>
      <c r="C390"/>
      <c r="E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s="4" customFormat="1" x14ac:dyDescent="0.5">
      <c r="A391"/>
      <c r="B391"/>
      <c r="C391"/>
      <c r="E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s="4" customFormat="1" x14ac:dyDescent="0.5">
      <c r="A392"/>
      <c r="B392"/>
      <c r="C392"/>
      <c r="E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s="4" customFormat="1" x14ac:dyDescent="0.5">
      <c r="A393"/>
      <c r="B393"/>
      <c r="C393"/>
      <c r="E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s="4" customFormat="1" x14ac:dyDescent="0.5">
      <c r="A394"/>
      <c r="B394"/>
      <c r="C394"/>
      <c r="E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4" customFormat="1" x14ac:dyDescent="0.5">
      <c r="A395"/>
      <c r="B395"/>
      <c r="C395"/>
      <c r="E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s="4" customFormat="1" x14ac:dyDescent="0.5">
      <c r="A396"/>
      <c r="B396"/>
      <c r="C396"/>
      <c r="E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s="4" customFormat="1" x14ac:dyDescent="0.5">
      <c r="A397"/>
      <c r="B397"/>
      <c r="C397"/>
      <c r="E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s="4" customFormat="1" x14ac:dyDescent="0.5">
      <c r="A398"/>
      <c r="B398"/>
      <c r="C398"/>
      <c r="E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4" customFormat="1" x14ac:dyDescent="0.5">
      <c r="A399"/>
      <c r="B399"/>
      <c r="C399"/>
      <c r="E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s="4" customFormat="1" x14ac:dyDescent="0.5">
      <c r="A400"/>
      <c r="B400"/>
      <c r="C400"/>
      <c r="E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s="4" customFormat="1" x14ac:dyDescent="0.5">
      <c r="A401"/>
      <c r="B401"/>
      <c r="C401"/>
      <c r="E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s="4" customFormat="1" x14ac:dyDescent="0.5">
      <c r="A402"/>
      <c r="B402"/>
      <c r="C402"/>
      <c r="E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s="4" customFormat="1" x14ac:dyDescent="0.5">
      <c r="A403"/>
      <c r="B403"/>
      <c r="C403"/>
      <c r="E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s="4" customFormat="1" x14ac:dyDescent="0.5">
      <c r="A404"/>
      <c r="B404"/>
      <c r="C404"/>
      <c r="E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4" customFormat="1" x14ac:dyDescent="0.5">
      <c r="A405"/>
      <c r="B405"/>
      <c r="C405"/>
      <c r="E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s="4" customFormat="1" x14ac:dyDescent="0.5">
      <c r="A406"/>
      <c r="B406"/>
      <c r="C406"/>
      <c r="E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s="4" customFormat="1" x14ac:dyDescent="0.5">
      <c r="A407"/>
      <c r="B407"/>
      <c r="C407"/>
      <c r="E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s="4" customFormat="1" x14ac:dyDescent="0.5">
      <c r="A408"/>
      <c r="B408"/>
      <c r="C408"/>
      <c r="D408"/>
      <c r="E408"/>
      <c r="F408"/>
      <c r="G408"/>
      <c r="H408"/>
      <c r="I408"/>
      <c r="J408" s="2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s="4" customFormat="1" x14ac:dyDescent="0.5">
      <c r="A409"/>
      <c r="B409"/>
      <c r="C409"/>
      <c r="D409"/>
      <c r="E409"/>
      <c r="F409"/>
      <c r="G409"/>
      <c r="H409"/>
      <c r="I409"/>
      <c r="J409" s="2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s="4" customFormat="1" x14ac:dyDescent="0.5">
      <c r="A410"/>
      <c r="B410"/>
      <c r="C410"/>
      <c r="D410"/>
      <c r="E410"/>
      <c r="F410"/>
      <c r="G410"/>
      <c r="H410"/>
      <c r="I410"/>
      <c r="J410" s="2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s="4" customFormat="1" x14ac:dyDescent="0.5">
      <c r="A411"/>
      <c r="B411"/>
      <c r="C411"/>
      <c r="D411"/>
      <c r="E411"/>
      <c r="F411"/>
      <c r="G411"/>
      <c r="H411"/>
      <c r="I411"/>
      <c r="J411" s="2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s="4" customFormat="1" x14ac:dyDescent="0.5">
      <c r="A412"/>
      <c r="B412"/>
      <c r="C412"/>
      <c r="D412"/>
      <c r="E412"/>
      <c r="F412"/>
      <c r="G412"/>
      <c r="H412"/>
      <c r="I412"/>
      <c r="J412" s="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s="4" customFormat="1" x14ac:dyDescent="0.5">
      <c r="A413"/>
      <c r="B413"/>
      <c r="C413"/>
      <c r="D413"/>
      <c r="E413"/>
      <c r="F413"/>
      <c r="G413"/>
      <c r="H413"/>
      <c r="I413"/>
      <c r="J413" s="2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s="4" customFormat="1" x14ac:dyDescent="0.5">
      <c r="A414"/>
      <c r="B414"/>
      <c r="C414"/>
      <c r="D414"/>
      <c r="E414"/>
      <c r="F414"/>
      <c r="G414"/>
      <c r="H414"/>
      <c r="I414"/>
      <c r="J414" s="2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s="4" customFormat="1" x14ac:dyDescent="0.5">
      <c r="A415"/>
      <c r="B415"/>
      <c r="C415"/>
      <c r="D415"/>
      <c r="E415"/>
      <c r="F415"/>
      <c r="G415"/>
      <c r="H415"/>
      <c r="I415"/>
      <c r="J415" s="2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4" customFormat="1" x14ac:dyDescent="0.5">
      <c r="A416"/>
      <c r="B416"/>
      <c r="C416"/>
      <c r="D416"/>
      <c r="E416"/>
      <c r="F416"/>
      <c r="G416"/>
      <c r="H416"/>
      <c r="I416"/>
      <c r="J416" s="2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4:6" x14ac:dyDescent="0.5">
      <c r="D417"/>
      <c r="E417"/>
      <c r="F417"/>
    </row>
    <row r="418" spans="4:6" x14ac:dyDescent="0.5">
      <c r="D418"/>
      <c r="E418"/>
      <c r="F418"/>
    </row>
    <row r="419" spans="4:6" x14ac:dyDescent="0.5">
      <c r="D419"/>
      <c r="E419"/>
      <c r="F419"/>
    </row>
    <row r="420" spans="4:6" x14ac:dyDescent="0.5">
      <c r="D420"/>
      <c r="E420"/>
      <c r="F420"/>
    </row>
    <row r="421" spans="4:6" x14ac:dyDescent="0.5">
      <c r="D421"/>
      <c r="E421"/>
      <c r="F421"/>
    </row>
    <row r="422" spans="4:6" x14ac:dyDescent="0.5">
      <c r="D422"/>
      <c r="E422"/>
      <c r="F422"/>
    </row>
    <row r="423" spans="4:6" x14ac:dyDescent="0.5">
      <c r="D423"/>
      <c r="E423"/>
      <c r="F423"/>
    </row>
    <row r="424" spans="4:6" x14ac:dyDescent="0.5">
      <c r="D424"/>
      <c r="E424"/>
      <c r="F424"/>
    </row>
    <row r="425" spans="4:6" x14ac:dyDescent="0.5">
      <c r="D425"/>
      <c r="E425"/>
      <c r="F425"/>
    </row>
    <row r="426" spans="4:6" x14ac:dyDescent="0.5">
      <c r="D426"/>
      <c r="E426"/>
      <c r="F426"/>
    </row>
    <row r="427" spans="4:6" x14ac:dyDescent="0.5">
      <c r="D427"/>
      <c r="E427"/>
      <c r="F427"/>
    </row>
    <row r="428" spans="4:6" x14ac:dyDescent="0.5">
      <c r="D428"/>
      <c r="E428"/>
      <c r="F428"/>
    </row>
    <row r="429" spans="4:6" x14ac:dyDescent="0.5">
      <c r="D429"/>
      <c r="E429"/>
      <c r="F429"/>
    </row>
    <row r="430" spans="4:6" x14ac:dyDescent="0.5">
      <c r="D430"/>
      <c r="E430"/>
      <c r="F430"/>
    </row>
    <row r="431" spans="4:6" x14ac:dyDescent="0.5">
      <c r="D431"/>
      <c r="E431"/>
      <c r="F431"/>
    </row>
    <row r="432" spans="4:6" x14ac:dyDescent="0.5">
      <c r="D432"/>
      <c r="E432"/>
      <c r="F432"/>
    </row>
    <row r="433" spans="4:6" x14ac:dyDescent="0.5">
      <c r="D433"/>
      <c r="E433"/>
      <c r="F433"/>
    </row>
    <row r="434" spans="4:6" x14ac:dyDescent="0.5">
      <c r="D434"/>
      <c r="E434"/>
      <c r="F434"/>
    </row>
    <row r="435" spans="4:6" x14ac:dyDescent="0.5">
      <c r="D435"/>
      <c r="E435"/>
      <c r="F435"/>
    </row>
    <row r="436" spans="4:6" x14ac:dyDescent="0.5">
      <c r="D436"/>
      <c r="E436"/>
      <c r="F436"/>
    </row>
    <row r="437" spans="4:6" x14ac:dyDescent="0.5">
      <c r="D437"/>
      <c r="E437"/>
      <c r="F437"/>
    </row>
    <row r="438" spans="4:6" x14ac:dyDescent="0.5">
      <c r="D438"/>
      <c r="E438"/>
      <c r="F438"/>
    </row>
    <row r="439" spans="4:6" x14ac:dyDescent="0.5">
      <c r="D439"/>
      <c r="E439"/>
      <c r="F439"/>
    </row>
    <row r="440" spans="4:6" x14ac:dyDescent="0.5">
      <c r="D440"/>
      <c r="E440"/>
      <c r="F440"/>
    </row>
    <row r="441" spans="4:6" x14ac:dyDescent="0.5">
      <c r="D441"/>
      <c r="E441"/>
      <c r="F441"/>
    </row>
    <row r="442" spans="4:6" x14ac:dyDescent="0.5">
      <c r="D442"/>
      <c r="E442"/>
      <c r="F442"/>
    </row>
    <row r="443" spans="4:6" x14ac:dyDescent="0.5">
      <c r="D443"/>
      <c r="E443"/>
      <c r="F443"/>
    </row>
    <row r="444" spans="4:6" x14ac:dyDescent="0.5">
      <c r="D444"/>
      <c r="E444"/>
      <c r="F444"/>
    </row>
    <row r="445" spans="4:6" x14ac:dyDescent="0.5">
      <c r="D445"/>
      <c r="E445"/>
      <c r="F445"/>
    </row>
    <row r="446" spans="4:6" x14ac:dyDescent="0.5">
      <c r="D446"/>
      <c r="E446"/>
      <c r="F446"/>
    </row>
    <row r="447" spans="4:6" x14ac:dyDescent="0.5">
      <c r="D447"/>
      <c r="E447"/>
      <c r="F447"/>
    </row>
    <row r="448" spans="4:6" x14ac:dyDescent="0.5">
      <c r="D448"/>
      <c r="E448"/>
      <c r="F448"/>
    </row>
    <row r="449" spans="4:6" x14ac:dyDescent="0.5">
      <c r="D449"/>
      <c r="E449"/>
      <c r="F449"/>
    </row>
    <row r="450" spans="4:6" x14ac:dyDescent="0.5">
      <c r="D450"/>
      <c r="E450"/>
      <c r="F450"/>
    </row>
    <row r="451" spans="4:6" x14ac:dyDescent="0.5">
      <c r="D451"/>
      <c r="E451"/>
      <c r="F451"/>
    </row>
    <row r="452" spans="4:6" x14ac:dyDescent="0.5">
      <c r="D452"/>
      <c r="E452"/>
      <c r="F452"/>
    </row>
    <row r="453" spans="4:6" x14ac:dyDescent="0.5">
      <c r="D453"/>
      <c r="E453"/>
      <c r="F453"/>
    </row>
    <row r="454" spans="4:6" x14ac:dyDescent="0.5">
      <c r="D454"/>
      <c r="E454"/>
      <c r="F454"/>
    </row>
    <row r="455" spans="4:6" x14ac:dyDescent="0.5">
      <c r="D455"/>
      <c r="E455"/>
      <c r="F455"/>
    </row>
    <row r="456" spans="4:6" x14ac:dyDescent="0.5">
      <c r="D456"/>
      <c r="E456"/>
      <c r="F456"/>
    </row>
    <row r="457" spans="4:6" x14ac:dyDescent="0.5">
      <c r="D457"/>
      <c r="E457"/>
      <c r="F457"/>
    </row>
    <row r="458" spans="4:6" x14ac:dyDescent="0.5">
      <c r="D458"/>
      <c r="E458"/>
      <c r="F458"/>
    </row>
    <row r="459" spans="4:6" x14ac:dyDescent="0.5">
      <c r="D459"/>
      <c r="E459"/>
      <c r="F459"/>
    </row>
    <row r="460" spans="4:6" x14ac:dyDescent="0.5">
      <c r="D460"/>
      <c r="E460"/>
      <c r="F460"/>
    </row>
    <row r="461" spans="4:6" x14ac:dyDescent="0.5">
      <c r="D461"/>
      <c r="E461"/>
      <c r="F461"/>
    </row>
    <row r="462" spans="4:6" x14ac:dyDescent="0.5">
      <c r="D462"/>
      <c r="E462"/>
      <c r="F462"/>
    </row>
    <row r="463" spans="4:6" x14ac:dyDescent="0.5">
      <c r="D463"/>
      <c r="E463"/>
      <c r="F463"/>
    </row>
    <row r="464" spans="4:6" x14ac:dyDescent="0.5">
      <c r="D464"/>
      <c r="E464"/>
      <c r="F464"/>
    </row>
    <row r="465" spans="4:6" x14ac:dyDescent="0.5">
      <c r="D465"/>
      <c r="E465"/>
      <c r="F465"/>
    </row>
    <row r="466" spans="4:6" x14ac:dyDescent="0.5">
      <c r="D466"/>
      <c r="E466"/>
      <c r="F466"/>
    </row>
    <row r="467" spans="4:6" x14ac:dyDescent="0.5">
      <c r="D467"/>
      <c r="E467"/>
      <c r="F467"/>
    </row>
    <row r="468" spans="4:6" x14ac:dyDescent="0.5">
      <c r="D468"/>
      <c r="E468"/>
      <c r="F468"/>
    </row>
    <row r="469" spans="4:6" x14ac:dyDescent="0.5">
      <c r="D469"/>
      <c r="E469"/>
      <c r="F469"/>
    </row>
    <row r="470" spans="4:6" x14ac:dyDescent="0.5">
      <c r="D470"/>
      <c r="E470"/>
      <c r="F470"/>
    </row>
    <row r="471" spans="4:6" x14ac:dyDescent="0.5">
      <c r="D471"/>
      <c r="E471"/>
      <c r="F471"/>
    </row>
    <row r="472" spans="4:6" x14ac:dyDescent="0.5">
      <c r="D472"/>
      <c r="E472"/>
      <c r="F472"/>
    </row>
    <row r="473" spans="4:6" x14ac:dyDescent="0.5">
      <c r="D473"/>
      <c r="E473"/>
      <c r="F473"/>
    </row>
    <row r="474" spans="4:6" x14ac:dyDescent="0.5">
      <c r="D474"/>
      <c r="E474"/>
      <c r="F474"/>
    </row>
    <row r="475" spans="4:6" x14ac:dyDescent="0.5">
      <c r="D475"/>
      <c r="E475"/>
      <c r="F475"/>
    </row>
    <row r="476" spans="4:6" x14ac:dyDescent="0.5">
      <c r="D476"/>
      <c r="E476"/>
      <c r="F476"/>
    </row>
    <row r="477" spans="4:6" x14ac:dyDescent="0.5">
      <c r="D477"/>
      <c r="E477"/>
      <c r="F477"/>
    </row>
    <row r="478" spans="4:6" x14ac:dyDescent="0.5">
      <c r="D478"/>
      <c r="E478"/>
      <c r="F478"/>
    </row>
    <row r="479" spans="4:6" x14ac:dyDescent="0.5">
      <c r="D479"/>
      <c r="E479"/>
      <c r="F479"/>
    </row>
    <row r="480" spans="4:6" x14ac:dyDescent="0.5">
      <c r="D480"/>
      <c r="E480"/>
      <c r="F480"/>
    </row>
    <row r="481" spans="4:6" x14ac:dyDescent="0.5">
      <c r="D481"/>
      <c r="E481"/>
      <c r="F481"/>
    </row>
    <row r="482" spans="4:6" x14ac:dyDescent="0.5">
      <c r="D482"/>
      <c r="E482"/>
      <c r="F482"/>
    </row>
    <row r="483" spans="4:6" x14ac:dyDescent="0.5">
      <c r="D483"/>
      <c r="E483"/>
      <c r="F483"/>
    </row>
    <row r="484" spans="4:6" x14ac:dyDescent="0.5">
      <c r="D484"/>
      <c r="E484"/>
      <c r="F484"/>
    </row>
    <row r="485" spans="4:6" x14ac:dyDescent="0.5">
      <c r="D485"/>
      <c r="E485"/>
      <c r="F485"/>
    </row>
    <row r="486" spans="4:6" x14ac:dyDescent="0.5">
      <c r="D486"/>
      <c r="E486"/>
      <c r="F486"/>
    </row>
    <row r="487" spans="4:6" x14ac:dyDescent="0.5">
      <c r="D487"/>
      <c r="E487"/>
      <c r="F487"/>
    </row>
    <row r="488" spans="4:6" x14ac:dyDescent="0.5">
      <c r="D488"/>
      <c r="E488"/>
      <c r="F488"/>
    </row>
    <row r="489" spans="4:6" x14ac:dyDescent="0.5">
      <c r="D489"/>
      <c r="E489"/>
      <c r="F489"/>
    </row>
    <row r="490" spans="4:6" x14ac:dyDescent="0.5">
      <c r="D490"/>
      <c r="E490"/>
      <c r="F490"/>
    </row>
    <row r="491" spans="4:6" x14ac:dyDescent="0.5">
      <c r="D491"/>
      <c r="E491"/>
      <c r="F491"/>
    </row>
    <row r="492" spans="4:6" x14ac:dyDescent="0.5">
      <c r="D492"/>
      <c r="E492"/>
      <c r="F492"/>
    </row>
    <row r="493" spans="4:6" x14ac:dyDescent="0.5">
      <c r="D493"/>
      <c r="E493"/>
      <c r="F493"/>
    </row>
    <row r="494" spans="4:6" x14ac:dyDescent="0.5">
      <c r="D494"/>
      <c r="E494"/>
      <c r="F494"/>
    </row>
    <row r="495" spans="4:6" x14ac:dyDescent="0.5">
      <c r="D495"/>
      <c r="E495"/>
      <c r="F495"/>
    </row>
    <row r="496" spans="4:6" x14ac:dyDescent="0.5">
      <c r="D496"/>
      <c r="E496"/>
      <c r="F496"/>
    </row>
    <row r="497" spans="4:6" x14ac:dyDescent="0.5">
      <c r="D497"/>
      <c r="E497"/>
      <c r="F497"/>
    </row>
    <row r="498" spans="4:6" x14ac:dyDescent="0.5">
      <c r="D498"/>
      <c r="E498"/>
      <c r="F498"/>
    </row>
    <row r="499" spans="4:6" x14ac:dyDescent="0.5">
      <c r="D499"/>
      <c r="E499"/>
      <c r="F499"/>
    </row>
    <row r="500" spans="4:6" x14ac:dyDescent="0.5">
      <c r="D500"/>
      <c r="E500"/>
      <c r="F500"/>
    </row>
    <row r="501" spans="4:6" x14ac:dyDescent="0.5">
      <c r="D501"/>
      <c r="E501"/>
      <c r="F501"/>
    </row>
    <row r="502" spans="4:6" x14ac:dyDescent="0.5">
      <c r="D502"/>
      <c r="E502"/>
      <c r="F502"/>
    </row>
    <row r="503" spans="4:6" x14ac:dyDescent="0.5">
      <c r="D503"/>
      <c r="E503"/>
      <c r="F503"/>
    </row>
    <row r="504" spans="4:6" x14ac:dyDescent="0.5">
      <c r="D504"/>
      <c r="E504"/>
      <c r="F504"/>
    </row>
    <row r="505" spans="4:6" x14ac:dyDescent="0.5">
      <c r="D505"/>
      <c r="E505"/>
      <c r="F505"/>
    </row>
    <row r="506" spans="4:6" x14ac:dyDescent="0.5">
      <c r="D506"/>
      <c r="E506"/>
      <c r="F506"/>
    </row>
    <row r="507" spans="4:6" x14ac:dyDescent="0.5">
      <c r="D507"/>
      <c r="E507"/>
      <c r="F507"/>
    </row>
    <row r="508" spans="4:6" x14ac:dyDescent="0.5">
      <c r="D508"/>
      <c r="E508"/>
      <c r="F508"/>
    </row>
    <row r="509" spans="4:6" x14ac:dyDescent="0.5">
      <c r="D509"/>
      <c r="E509"/>
      <c r="F509"/>
    </row>
    <row r="510" spans="4:6" x14ac:dyDescent="0.5">
      <c r="D510"/>
      <c r="E510"/>
      <c r="F510"/>
    </row>
    <row r="511" spans="4:6" x14ac:dyDescent="0.5">
      <c r="D511"/>
      <c r="E511"/>
      <c r="F511"/>
    </row>
    <row r="512" spans="4:6" x14ac:dyDescent="0.5">
      <c r="D512"/>
      <c r="E512"/>
      <c r="F512"/>
    </row>
    <row r="513" spans="4:6" x14ac:dyDescent="0.5">
      <c r="D513"/>
      <c r="E513"/>
      <c r="F513"/>
    </row>
    <row r="514" spans="4:6" x14ac:dyDescent="0.5">
      <c r="D514"/>
      <c r="E514"/>
      <c r="F514"/>
    </row>
    <row r="515" spans="4:6" x14ac:dyDescent="0.5">
      <c r="D515"/>
      <c r="E515"/>
      <c r="F515"/>
    </row>
    <row r="516" spans="4:6" x14ac:dyDescent="0.5">
      <c r="D516"/>
      <c r="E516"/>
      <c r="F516"/>
    </row>
    <row r="517" spans="4:6" x14ac:dyDescent="0.5">
      <c r="D517"/>
      <c r="E517"/>
      <c r="F517"/>
    </row>
    <row r="518" spans="4:6" x14ac:dyDescent="0.5">
      <c r="D518"/>
      <c r="E518"/>
      <c r="F518"/>
    </row>
    <row r="519" spans="4:6" x14ac:dyDescent="0.5">
      <c r="D519"/>
      <c r="E519"/>
      <c r="F519"/>
    </row>
    <row r="520" spans="4:6" x14ac:dyDescent="0.5">
      <c r="D520"/>
      <c r="E520"/>
      <c r="F520"/>
    </row>
    <row r="521" spans="4:6" x14ac:dyDescent="0.5">
      <c r="D521"/>
      <c r="E521"/>
      <c r="F521"/>
    </row>
    <row r="522" spans="4:6" x14ac:dyDescent="0.5">
      <c r="D522"/>
      <c r="E522"/>
      <c r="F522"/>
    </row>
    <row r="523" spans="4:6" x14ac:dyDescent="0.5">
      <c r="D523"/>
      <c r="E523"/>
      <c r="F523"/>
    </row>
    <row r="524" spans="4:6" x14ac:dyDescent="0.5">
      <c r="D524"/>
      <c r="E524"/>
      <c r="F524"/>
    </row>
    <row r="525" spans="4:6" x14ac:dyDescent="0.5">
      <c r="D525"/>
      <c r="E525"/>
      <c r="F525"/>
    </row>
    <row r="526" spans="4:6" x14ac:dyDescent="0.5">
      <c r="D526"/>
      <c r="E526"/>
      <c r="F526"/>
    </row>
    <row r="527" spans="4:6" x14ac:dyDescent="0.5">
      <c r="D527"/>
      <c r="E527"/>
      <c r="F527"/>
    </row>
    <row r="528" spans="4:6" x14ac:dyDescent="0.5">
      <c r="D528"/>
      <c r="E528"/>
      <c r="F528"/>
    </row>
    <row r="529" spans="4:6" x14ac:dyDescent="0.5">
      <c r="D529"/>
      <c r="E529"/>
      <c r="F529"/>
    </row>
    <row r="530" spans="4:6" x14ac:dyDescent="0.5">
      <c r="D530"/>
      <c r="E530"/>
      <c r="F530"/>
    </row>
    <row r="531" spans="4:6" x14ac:dyDescent="0.5">
      <c r="D531"/>
      <c r="E531"/>
      <c r="F531"/>
    </row>
    <row r="532" spans="4:6" x14ac:dyDescent="0.5">
      <c r="D532"/>
      <c r="E532"/>
      <c r="F532"/>
    </row>
    <row r="533" spans="4:6" x14ac:dyDescent="0.5">
      <c r="D533"/>
      <c r="E533"/>
      <c r="F533"/>
    </row>
    <row r="534" spans="4:6" x14ac:dyDescent="0.5">
      <c r="D534"/>
      <c r="E534"/>
      <c r="F534"/>
    </row>
    <row r="535" spans="4:6" x14ac:dyDescent="0.5">
      <c r="D535"/>
      <c r="E535"/>
      <c r="F535"/>
    </row>
    <row r="536" spans="4:6" x14ac:dyDescent="0.5">
      <c r="D536"/>
      <c r="E536"/>
      <c r="F536"/>
    </row>
    <row r="537" spans="4:6" x14ac:dyDescent="0.5">
      <c r="D537"/>
      <c r="E537"/>
      <c r="F537"/>
    </row>
    <row r="538" spans="4:6" x14ac:dyDescent="0.5">
      <c r="D538"/>
      <c r="E538"/>
      <c r="F538"/>
    </row>
    <row r="539" spans="4:6" x14ac:dyDescent="0.5">
      <c r="D539"/>
      <c r="E539"/>
      <c r="F539"/>
    </row>
    <row r="540" spans="4:6" x14ac:dyDescent="0.5">
      <c r="D540"/>
      <c r="E540"/>
      <c r="F540"/>
    </row>
    <row r="541" spans="4:6" x14ac:dyDescent="0.5">
      <c r="D541"/>
      <c r="E541"/>
      <c r="F541"/>
    </row>
    <row r="542" spans="4:6" x14ac:dyDescent="0.5">
      <c r="D542"/>
      <c r="E542"/>
      <c r="F542"/>
    </row>
    <row r="543" spans="4:6" x14ac:dyDescent="0.5">
      <c r="D543"/>
      <c r="E543"/>
      <c r="F543"/>
    </row>
    <row r="544" spans="4:6" x14ac:dyDescent="0.5">
      <c r="D544"/>
      <c r="E544"/>
      <c r="F544"/>
    </row>
    <row r="545" spans="4:6" x14ac:dyDescent="0.5">
      <c r="D545"/>
      <c r="E545"/>
      <c r="F545"/>
    </row>
    <row r="546" spans="4:6" x14ac:dyDescent="0.5">
      <c r="D546"/>
      <c r="E546"/>
      <c r="F546"/>
    </row>
    <row r="547" spans="4:6" x14ac:dyDescent="0.5">
      <c r="D547"/>
      <c r="E547"/>
      <c r="F547"/>
    </row>
    <row r="548" spans="4:6" x14ac:dyDescent="0.5">
      <c r="D548"/>
      <c r="E548"/>
      <c r="F548"/>
    </row>
    <row r="549" spans="4:6" x14ac:dyDescent="0.5">
      <c r="D549"/>
      <c r="E549"/>
      <c r="F549"/>
    </row>
    <row r="550" spans="4:6" x14ac:dyDescent="0.5">
      <c r="D550"/>
      <c r="E550"/>
      <c r="F550"/>
    </row>
    <row r="551" spans="4:6" x14ac:dyDescent="0.5">
      <c r="D551"/>
      <c r="E551"/>
      <c r="F551"/>
    </row>
    <row r="552" spans="4:6" x14ac:dyDescent="0.5">
      <c r="D552"/>
      <c r="E552"/>
      <c r="F552"/>
    </row>
    <row r="553" spans="4:6" x14ac:dyDescent="0.5">
      <c r="D553"/>
      <c r="E553"/>
      <c r="F553"/>
    </row>
    <row r="554" spans="4:6" x14ac:dyDescent="0.5">
      <c r="D554"/>
      <c r="E554"/>
      <c r="F554"/>
    </row>
    <row r="555" spans="4:6" x14ac:dyDescent="0.5">
      <c r="D555"/>
      <c r="E555"/>
      <c r="F555"/>
    </row>
    <row r="556" spans="4:6" x14ac:dyDescent="0.5">
      <c r="D556"/>
      <c r="E556"/>
      <c r="F556"/>
    </row>
    <row r="557" spans="4:6" x14ac:dyDescent="0.5">
      <c r="D557"/>
      <c r="E557"/>
      <c r="F557"/>
    </row>
    <row r="558" spans="4:6" x14ac:dyDescent="0.5">
      <c r="D558"/>
      <c r="E558"/>
      <c r="F558"/>
    </row>
    <row r="559" spans="4:6" x14ac:dyDescent="0.5">
      <c r="D559"/>
      <c r="E559"/>
      <c r="F559"/>
    </row>
    <row r="560" spans="4:6" x14ac:dyDescent="0.5">
      <c r="D560"/>
      <c r="E560"/>
      <c r="F560"/>
    </row>
    <row r="561" spans="4:6" x14ac:dyDescent="0.5">
      <c r="D561"/>
      <c r="E561"/>
      <c r="F561"/>
    </row>
    <row r="562" spans="4:6" x14ac:dyDescent="0.5">
      <c r="D562"/>
      <c r="E562"/>
      <c r="F562"/>
    </row>
    <row r="563" spans="4:6" x14ac:dyDescent="0.5">
      <c r="D563"/>
      <c r="E563"/>
      <c r="F563"/>
    </row>
    <row r="564" spans="4:6" x14ac:dyDescent="0.5">
      <c r="D564"/>
      <c r="E564"/>
      <c r="F564"/>
    </row>
    <row r="565" spans="4:6" x14ac:dyDescent="0.5">
      <c r="D565"/>
      <c r="E565"/>
      <c r="F565"/>
    </row>
    <row r="566" spans="4:6" x14ac:dyDescent="0.5">
      <c r="D566"/>
      <c r="E566"/>
      <c r="F566"/>
    </row>
    <row r="567" spans="4:6" x14ac:dyDescent="0.5">
      <c r="D567"/>
      <c r="E567"/>
      <c r="F567"/>
    </row>
    <row r="568" spans="4:6" x14ac:dyDescent="0.5">
      <c r="D568"/>
      <c r="E568"/>
      <c r="F568"/>
    </row>
    <row r="569" spans="4:6" x14ac:dyDescent="0.5">
      <c r="D569"/>
      <c r="E569"/>
      <c r="F569"/>
    </row>
    <row r="570" spans="4:6" x14ac:dyDescent="0.5">
      <c r="D570"/>
      <c r="E570"/>
      <c r="F570"/>
    </row>
    <row r="571" spans="4:6" x14ac:dyDescent="0.5">
      <c r="D571"/>
      <c r="E571"/>
      <c r="F571"/>
    </row>
    <row r="572" spans="4:6" x14ac:dyDescent="0.5">
      <c r="D572"/>
      <c r="E572"/>
      <c r="F572"/>
    </row>
    <row r="573" spans="4:6" x14ac:dyDescent="0.5">
      <c r="D573"/>
      <c r="E573"/>
      <c r="F573"/>
    </row>
    <row r="574" spans="4:6" x14ac:dyDescent="0.5">
      <c r="D574"/>
      <c r="E574"/>
      <c r="F574"/>
    </row>
    <row r="575" spans="4:6" x14ac:dyDescent="0.5">
      <c r="D575"/>
      <c r="E575"/>
      <c r="F575"/>
    </row>
    <row r="576" spans="4:6" x14ac:dyDescent="0.5">
      <c r="D576"/>
      <c r="E576"/>
      <c r="F576"/>
    </row>
    <row r="577" spans="4:6" x14ac:dyDescent="0.5">
      <c r="D577"/>
      <c r="E577"/>
      <c r="F577"/>
    </row>
    <row r="578" spans="4:6" x14ac:dyDescent="0.5">
      <c r="D578"/>
      <c r="E578"/>
      <c r="F578"/>
    </row>
    <row r="579" spans="4:6" x14ac:dyDescent="0.5">
      <c r="D579"/>
      <c r="E579"/>
      <c r="F579"/>
    </row>
    <row r="580" spans="4:6" x14ac:dyDescent="0.5">
      <c r="D580"/>
      <c r="E580"/>
      <c r="F580"/>
    </row>
    <row r="581" spans="4:6" x14ac:dyDescent="0.5">
      <c r="D581"/>
      <c r="E581"/>
      <c r="F581"/>
    </row>
    <row r="582" spans="4:6" x14ac:dyDescent="0.5">
      <c r="D582"/>
      <c r="E582"/>
      <c r="F582"/>
    </row>
    <row r="583" spans="4:6" x14ac:dyDescent="0.5">
      <c r="D583"/>
      <c r="E583"/>
      <c r="F583"/>
    </row>
    <row r="584" spans="4:6" x14ac:dyDescent="0.5">
      <c r="D584"/>
      <c r="E584"/>
      <c r="F584"/>
    </row>
    <row r="585" spans="4:6" x14ac:dyDescent="0.5">
      <c r="D585"/>
      <c r="E585"/>
      <c r="F585"/>
    </row>
    <row r="586" spans="4:6" x14ac:dyDescent="0.5">
      <c r="D586"/>
      <c r="E586"/>
      <c r="F586"/>
    </row>
    <row r="587" spans="4:6" x14ac:dyDescent="0.5">
      <c r="D587"/>
      <c r="E587"/>
      <c r="F587"/>
    </row>
    <row r="588" spans="4:6" x14ac:dyDescent="0.5">
      <c r="D588"/>
      <c r="E588"/>
      <c r="F588"/>
    </row>
    <row r="589" spans="4:6" x14ac:dyDescent="0.5">
      <c r="D589"/>
      <c r="E589"/>
      <c r="F589"/>
    </row>
    <row r="590" spans="4:6" x14ac:dyDescent="0.5">
      <c r="D590"/>
      <c r="E590"/>
      <c r="F590"/>
    </row>
    <row r="591" spans="4:6" x14ac:dyDescent="0.5">
      <c r="D591"/>
      <c r="E591"/>
      <c r="F591"/>
    </row>
    <row r="592" spans="4:6" x14ac:dyDescent="0.5">
      <c r="D592"/>
      <c r="E592"/>
      <c r="F592"/>
    </row>
    <row r="593" spans="4:6" x14ac:dyDescent="0.5">
      <c r="D593"/>
      <c r="E593"/>
      <c r="F593"/>
    </row>
    <row r="594" spans="4:6" x14ac:dyDescent="0.5">
      <c r="D594"/>
      <c r="E594"/>
      <c r="F594"/>
    </row>
    <row r="595" spans="4:6" x14ac:dyDescent="0.5">
      <c r="D595"/>
      <c r="E595"/>
      <c r="F595"/>
    </row>
    <row r="596" spans="4:6" x14ac:dyDescent="0.5">
      <c r="D596"/>
      <c r="E596"/>
      <c r="F596"/>
    </row>
    <row r="597" spans="4:6" x14ac:dyDescent="0.5">
      <c r="D597"/>
      <c r="E597"/>
      <c r="F597"/>
    </row>
    <row r="598" spans="4:6" x14ac:dyDescent="0.5">
      <c r="D598"/>
      <c r="E598"/>
      <c r="F598"/>
    </row>
    <row r="599" spans="4:6" x14ac:dyDescent="0.5">
      <c r="D599"/>
      <c r="E599"/>
      <c r="F599"/>
    </row>
    <row r="600" spans="4:6" x14ac:dyDescent="0.5">
      <c r="D600"/>
      <c r="E600"/>
      <c r="F600"/>
    </row>
    <row r="601" spans="4:6" x14ac:dyDescent="0.5">
      <c r="D601"/>
      <c r="E601"/>
      <c r="F601"/>
    </row>
    <row r="602" spans="4:6" x14ac:dyDescent="0.5">
      <c r="D602"/>
      <c r="E602"/>
      <c r="F602"/>
    </row>
    <row r="603" spans="4:6" x14ac:dyDescent="0.5">
      <c r="D603"/>
      <c r="E603"/>
      <c r="F603"/>
    </row>
    <row r="604" spans="4:6" x14ac:dyDescent="0.5">
      <c r="D604"/>
      <c r="E604"/>
      <c r="F604"/>
    </row>
    <row r="605" spans="4:6" x14ac:dyDescent="0.5">
      <c r="D605"/>
      <c r="E605"/>
      <c r="F605"/>
    </row>
    <row r="606" spans="4:6" x14ac:dyDescent="0.5">
      <c r="D606"/>
      <c r="E606"/>
      <c r="F606"/>
    </row>
    <row r="607" spans="4:6" x14ac:dyDescent="0.5">
      <c r="D607"/>
      <c r="E607"/>
      <c r="F607"/>
    </row>
    <row r="608" spans="4:6" x14ac:dyDescent="0.5">
      <c r="D608"/>
      <c r="E608"/>
      <c r="F608"/>
    </row>
    <row r="609" spans="4:6" x14ac:dyDescent="0.5">
      <c r="D609"/>
      <c r="E609"/>
      <c r="F609"/>
    </row>
    <row r="610" spans="4:6" x14ac:dyDescent="0.5">
      <c r="D610"/>
      <c r="E610"/>
      <c r="F610"/>
    </row>
    <row r="611" spans="4:6" x14ac:dyDescent="0.5">
      <c r="D611"/>
      <c r="E611"/>
      <c r="F611"/>
    </row>
    <row r="612" spans="4:6" x14ac:dyDescent="0.5">
      <c r="D612"/>
      <c r="E612"/>
      <c r="F612"/>
    </row>
    <row r="613" spans="4:6" x14ac:dyDescent="0.5">
      <c r="D613"/>
      <c r="E613"/>
      <c r="F613"/>
    </row>
    <row r="614" spans="4:6" x14ac:dyDescent="0.5">
      <c r="D614"/>
      <c r="E614"/>
      <c r="F614"/>
    </row>
    <row r="615" spans="4:6" x14ac:dyDescent="0.5">
      <c r="D615"/>
      <c r="E615"/>
      <c r="F615"/>
    </row>
    <row r="616" spans="4:6" x14ac:dyDescent="0.5">
      <c r="D616"/>
      <c r="E616"/>
      <c r="F616"/>
    </row>
    <row r="617" spans="4:6" x14ac:dyDescent="0.5">
      <c r="D617"/>
      <c r="E617"/>
      <c r="F617"/>
    </row>
    <row r="618" spans="4:6" x14ac:dyDescent="0.5">
      <c r="D618"/>
      <c r="E618"/>
      <c r="F618"/>
    </row>
    <row r="619" spans="4:6" x14ac:dyDescent="0.5">
      <c r="D619"/>
      <c r="E619"/>
      <c r="F619"/>
    </row>
    <row r="620" spans="4:6" x14ac:dyDescent="0.5">
      <c r="D620"/>
      <c r="E620"/>
      <c r="F620"/>
    </row>
    <row r="621" spans="4:6" x14ac:dyDescent="0.5">
      <c r="D621"/>
      <c r="E621"/>
      <c r="F621"/>
    </row>
    <row r="622" spans="4:6" x14ac:dyDescent="0.5">
      <c r="D622"/>
      <c r="E622"/>
      <c r="F622"/>
    </row>
    <row r="623" spans="4:6" x14ac:dyDescent="0.5">
      <c r="D623"/>
      <c r="E623"/>
      <c r="F623"/>
    </row>
    <row r="624" spans="4:6" x14ac:dyDescent="0.5">
      <c r="D624"/>
      <c r="E624"/>
      <c r="F624"/>
    </row>
    <row r="625" spans="4:6" x14ac:dyDescent="0.5">
      <c r="D625"/>
      <c r="E625"/>
      <c r="F625"/>
    </row>
    <row r="626" spans="4:6" x14ac:dyDescent="0.5">
      <c r="D626"/>
      <c r="E626"/>
      <c r="F626"/>
    </row>
    <row r="627" spans="4:6" x14ac:dyDescent="0.5">
      <c r="D627"/>
      <c r="E627"/>
      <c r="F627"/>
    </row>
    <row r="628" spans="4:6" x14ac:dyDescent="0.5">
      <c r="D628"/>
      <c r="E628"/>
      <c r="F628"/>
    </row>
    <row r="629" spans="4:6" x14ac:dyDescent="0.5">
      <c r="D629"/>
      <c r="E629"/>
      <c r="F629"/>
    </row>
    <row r="630" spans="4:6" x14ac:dyDescent="0.5">
      <c r="D630"/>
      <c r="E630"/>
      <c r="F630"/>
    </row>
    <row r="631" spans="4:6" x14ac:dyDescent="0.5">
      <c r="D631"/>
      <c r="E631"/>
      <c r="F631"/>
    </row>
    <row r="632" spans="4:6" x14ac:dyDescent="0.5">
      <c r="D632"/>
      <c r="E632"/>
      <c r="F632"/>
    </row>
    <row r="633" spans="4:6" x14ac:dyDescent="0.5">
      <c r="D633"/>
      <c r="E633"/>
      <c r="F633"/>
    </row>
    <row r="634" spans="4:6" x14ac:dyDescent="0.5">
      <c r="D634"/>
      <c r="E634"/>
      <c r="F634"/>
    </row>
    <row r="635" spans="4:6" x14ac:dyDescent="0.5">
      <c r="D635"/>
      <c r="E635"/>
      <c r="F635"/>
    </row>
    <row r="636" spans="4:6" x14ac:dyDescent="0.5">
      <c r="D636"/>
      <c r="E636"/>
      <c r="F636"/>
    </row>
    <row r="637" spans="4:6" x14ac:dyDescent="0.5">
      <c r="D637"/>
      <c r="E637"/>
      <c r="F637"/>
    </row>
    <row r="638" spans="4:6" x14ac:dyDescent="0.5">
      <c r="D638"/>
      <c r="E638"/>
      <c r="F638"/>
    </row>
    <row r="639" spans="4:6" x14ac:dyDescent="0.5">
      <c r="D639"/>
      <c r="E639"/>
      <c r="F639"/>
    </row>
    <row r="640" spans="4:6" x14ac:dyDescent="0.5">
      <c r="D640"/>
      <c r="E640"/>
      <c r="F640"/>
    </row>
    <row r="641" spans="4:6" x14ac:dyDescent="0.5">
      <c r="D641"/>
      <c r="E641"/>
      <c r="F641"/>
    </row>
    <row r="642" spans="4:6" x14ac:dyDescent="0.5">
      <c r="D642"/>
      <c r="E642"/>
      <c r="F642"/>
    </row>
    <row r="643" spans="4:6" x14ac:dyDescent="0.5">
      <c r="D643"/>
      <c r="E643"/>
      <c r="F643"/>
    </row>
    <row r="644" spans="4:6" x14ac:dyDescent="0.5">
      <c r="D644"/>
      <c r="E644"/>
      <c r="F644"/>
    </row>
    <row r="645" spans="4:6" x14ac:dyDescent="0.5">
      <c r="D645"/>
      <c r="E645"/>
      <c r="F645"/>
    </row>
    <row r="646" spans="4:6" x14ac:dyDescent="0.5">
      <c r="D646"/>
      <c r="E646"/>
      <c r="F646"/>
    </row>
    <row r="647" spans="4:6" x14ac:dyDescent="0.5">
      <c r="D647"/>
      <c r="E647"/>
      <c r="F647"/>
    </row>
    <row r="648" spans="4:6" x14ac:dyDescent="0.5">
      <c r="D648"/>
      <c r="E648"/>
      <c r="F648"/>
    </row>
    <row r="649" spans="4:6" x14ac:dyDescent="0.5">
      <c r="D649"/>
      <c r="E649"/>
      <c r="F649"/>
    </row>
    <row r="650" spans="4:6" x14ac:dyDescent="0.5">
      <c r="D650"/>
      <c r="E650"/>
      <c r="F650"/>
    </row>
    <row r="651" spans="4:6" x14ac:dyDescent="0.5">
      <c r="D651"/>
      <c r="E651"/>
      <c r="F651"/>
    </row>
    <row r="652" spans="4:6" x14ac:dyDescent="0.5">
      <c r="D652"/>
      <c r="E652"/>
      <c r="F652"/>
    </row>
    <row r="653" spans="4:6" x14ac:dyDescent="0.5">
      <c r="D653"/>
      <c r="E653"/>
      <c r="F653"/>
    </row>
    <row r="654" spans="4:6" x14ac:dyDescent="0.5">
      <c r="D654"/>
      <c r="E654"/>
      <c r="F654"/>
    </row>
    <row r="655" spans="4:6" x14ac:dyDescent="0.5">
      <c r="D655"/>
      <c r="E655"/>
      <c r="F655"/>
    </row>
    <row r="656" spans="4:6" x14ac:dyDescent="0.5">
      <c r="D656"/>
      <c r="E656"/>
      <c r="F656"/>
    </row>
    <row r="657" spans="4:6" x14ac:dyDescent="0.5">
      <c r="D657"/>
      <c r="E657"/>
      <c r="F657"/>
    </row>
    <row r="658" spans="4:6" x14ac:dyDescent="0.5">
      <c r="D658"/>
      <c r="E658"/>
      <c r="F658"/>
    </row>
    <row r="659" spans="4:6" x14ac:dyDescent="0.5">
      <c r="D659"/>
      <c r="E659"/>
      <c r="F659"/>
    </row>
    <row r="660" spans="4:6" x14ac:dyDescent="0.5">
      <c r="D660"/>
      <c r="E660"/>
      <c r="F660"/>
    </row>
    <row r="661" spans="4:6" x14ac:dyDescent="0.5">
      <c r="D661"/>
      <c r="E661"/>
      <c r="F661"/>
    </row>
    <row r="662" spans="4:6" x14ac:dyDescent="0.5">
      <c r="D662"/>
      <c r="E662"/>
      <c r="F662"/>
    </row>
    <row r="663" spans="4:6" x14ac:dyDescent="0.5">
      <c r="D663"/>
      <c r="E663"/>
      <c r="F663"/>
    </row>
    <row r="664" spans="4:6" x14ac:dyDescent="0.5">
      <c r="D664"/>
      <c r="E664"/>
      <c r="F664"/>
    </row>
    <row r="665" spans="4:6" x14ac:dyDescent="0.5">
      <c r="D665"/>
      <c r="E665"/>
      <c r="F665"/>
    </row>
    <row r="666" spans="4:6" x14ac:dyDescent="0.5">
      <c r="D666"/>
      <c r="E666"/>
      <c r="F666"/>
    </row>
    <row r="667" spans="4:6" x14ac:dyDescent="0.5">
      <c r="D667"/>
      <c r="E667"/>
      <c r="F667"/>
    </row>
    <row r="668" spans="4:6" x14ac:dyDescent="0.5">
      <c r="D668"/>
      <c r="E668"/>
      <c r="F668"/>
    </row>
    <row r="669" spans="4:6" x14ac:dyDescent="0.5">
      <c r="D669"/>
      <c r="E669"/>
      <c r="F669"/>
    </row>
    <row r="670" spans="4:6" x14ac:dyDescent="0.5">
      <c r="D670"/>
      <c r="E670"/>
      <c r="F670"/>
    </row>
    <row r="671" spans="4:6" x14ac:dyDescent="0.5">
      <c r="D671"/>
      <c r="E671"/>
      <c r="F671"/>
    </row>
    <row r="672" spans="4:6" x14ac:dyDescent="0.5">
      <c r="D672"/>
      <c r="E672"/>
      <c r="F672"/>
    </row>
    <row r="673" spans="4:6" x14ac:dyDescent="0.5">
      <c r="D673"/>
      <c r="E673"/>
      <c r="F673"/>
    </row>
    <row r="674" spans="4:6" x14ac:dyDescent="0.5">
      <c r="D674"/>
      <c r="E674"/>
      <c r="F674"/>
    </row>
    <row r="675" spans="4:6" x14ac:dyDescent="0.5">
      <c r="D675"/>
      <c r="E675"/>
      <c r="F675"/>
    </row>
    <row r="676" spans="4:6" x14ac:dyDescent="0.5">
      <c r="D676"/>
      <c r="E676"/>
      <c r="F676"/>
    </row>
    <row r="677" spans="4:6" x14ac:dyDescent="0.5">
      <c r="D677"/>
      <c r="E677"/>
      <c r="F677"/>
    </row>
    <row r="678" spans="4:6" x14ac:dyDescent="0.5">
      <c r="D678"/>
      <c r="E678"/>
      <c r="F678"/>
    </row>
    <row r="679" spans="4:6" x14ac:dyDescent="0.5">
      <c r="D679"/>
      <c r="E679"/>
      <c r="F679"/>
    </row>
    <row r="680" spans="4:6" x14ac:dyDescent="0.5">
      <c r="D680"/>
      <c r="E680"/>
      <c r="F680"/>
    </row>
    <row r="681" spans="4:6" x14ac:dyDescent="0.5">
      <c r="D681"/>
      <c r="E681"/>
      <c r="F681"/>
    </row>
    <row r="682" spans="4:6" x14ac:dyDescent="0.5">
      <c r="D682"/>
      <c r="E682"/>
      <c r="F682"/>
    </row>
    <row r="683" spans="4:6" x14ac:dyDescent="0.5">
      <c r="D683"/>
      <c r="E683"/>
      <c r="F683"/>
    </row>
    <row r="684" spans="4:6" x14ac:dyDescent="0.5">
      <c r="D684"/>
      <c r="E684"/>
      <c r="F684"/>
    </row>
    <row r="685" spans="4:6" x14ac:dyDescent="0.5">
      <c r="D685"/>
      <c r="E685"/>
      <c r="F685"/>
    </row>
    <row r="686" spans="4:6" x14ac:dyDescent="0.5">
      <c r="D686"/>
      <c r="E686"/>
      <c r="F686"/>
    </row>
    <row r="687" spans="4:6" x14ac:dyDescent="0.5">
      <c r="D687"/>
      <c r="E687"/>
      <c r="F687"/>
    </row>
    <row r="688" spans="4:6" x14ac:dyDescent="0.5">
      <c r="D688"/>
      <c r="E688"/>
      <c r="F688"/>
    </row>
    <row r="689" spans="4:6" x14ac:dyDescent="0.5">
      <c r="D689"/>
      <c r="E689"/>
      <c r="F689"/>
    </row>
    <row r="690" spans="4:6" x14ac:dyDescent="0.5">
      <c r="D690"/>
      <c r="E690"/>
      <c r="F690"/>
    </row>
    <row r="691" spans="4:6" x14ac:dyDescent="0.5">
      <c r="D691"/>
      <c r="E691"/>
      <c r="F691"/>
    </row>
    <row r="692" spans="4:6" x14ac:dyDescent="0.5">
      <c r="D692"/>
      <c r="E692"/>
      <c r="F692"/>
    </row>
    <row r="693" spans="4:6" x14ac:dyDescent="0.5">
      <c r="D693"/>
      <c r="E693"/>
      <c r="F693"/>
    </row>
    <row r="694" spans="4:6" x14ac:dyDescent="0.5">
      <c r="D694"/>
      <c r="E694"/>
      <c r="F694"/>
    </row>
    <row r="695" spans="4:6" x14ac:dyDescent="0.5">
      <c r="D695"/>
      <c r="E695"/>
      <c r="F695"/>
    </row>
    <row r="696" spans="4:6" x14ac:dyDescent="0.5">
      <c r="D696"/>
      <c r="E696"/>
      <c r="F696"/>
    </row>
    <row r="697" spans="4:6" x14ac:dyDescent="0.5">
      <c r="D697"/>
      <c r="E697"/>
      <c r="F697"/>
    </row>
    <row r="698" spans="4:6" x14ac:dyDescent="0.5">
      <c r="D698"/>
      <c r="E698"/>
      <c r="F698"/>
    </row>
    <row r="699" spans="4:6" x14ac:dyDescent="0.5">
      <c r="D699"/>
      <c r="E699"/>
      <c r="F699"/>
    </row>
    <row r="700" spans="4:6" x14ac:dyDescent="0.5">
      <c r="D700"/>
      <c r="E700"/>
      <c r="F700"/>
    </row>
    <row r="701" spans="4:6" x14ac:dyDescent="0.5">
      <c r="D701"/>
      <c r="E701"/>
      <c r="F701"/>
    </row>
    <row r="702" spans="4:6" x14ac:dyDescent="0.5">
      <c r="D702"/>
      <c r="E702"/>
      <c r="F702"/>
    </row>
    <row r="703" spans="4:6" x14ac:dyDescent="0.5">
      <c r="D703"/>
      <c r="E703"/>
      <c r="F703"/>
    </row>
    <row r="704" spans="4:6" x14ac:dyDescent="0.5">
      <c r="D704"/>
      <c r="E704"/>
      <c r="F704"/>
    </row>
    <row r="705" spans="4:6" x14ac:dyDescent="0.5">
      <c r="D705"/>
      <c r="E705"/>
      <c r="F705"/>
    </row>
    <row r="706" spans="4:6" x14ac:dyDescent="0.5">
      <c r="D706"/>
      <c r="E706"/>
      <c r="F706"/>
    </row>
    <row r="707" spans="4:6" x14ac:dyDescent="0.5">
      <c r="D707"/>
      <c r="E707"/>
      <c r="F707"/>
    </row>
    <row r="708" spans="4:6" x14ac:dyDescent="0.5">
      <c r="D708"/>
      <c r="E708"/>
      <c r="F708"/>
    </row>
    <row r="709" spans="4:6" x14ac:dyDescent="0.5">
      <c r="D709"/>
      <c r="E709"/>
      <c r="F709"/>
    </row>
    <row r="710" spans="4:6" x14ac:dyDescent="0.5">
      <c r="D710"/>
      <c r="E710"/>
      <c r="F710"/>
    </row>
    <row r="711" spans="4:6" x14ac:dyDescent="0.5">
      <c r="D711"/>
      <c r="E711"/>
      <c r="F711"/>
    </row>
    <row r="712" spans="4:6" x14ac:dyDescent="0.5">
      <c r="D712"/>
      <c r="E712"/>
      <c r="F712"/>
    </row>
    <row r="713" spans="4:6" x14ac:dyDescent="0.5">
      <c r="D713"/>
      <c r="E713"/>
      <c r="F713"/>
    </row>
    <row r="714" spans="4:6" x14ac:dyDescent="0.5">
      <c r="D714"/>
      <c r="E714"/>
      <c r="F714"/>
    </row>
    <row r="715" spans="4:6" x14ac:dyDescent="0.5">
      <c r="D715"/>
      <c r="E715"/>
      <c r="F715"/>
    </row>
    <row r="716" spans="4:6" x14ac:dyDescent="0.5">
      <c r="D716"/>
      <c r="E716"/>
      <c r="F716"/>
    </row>
    <row r="717" spans="4:6" x14ac:dyDescent="0.5">
      <c r="D717"/>
      <c r="E717"/>
      <c r="F717"/>
    </row>
    <row r="718" spans="4:6" x14ac:dyDescent="0.5">
      <c r="D718"/>
      <c r="E718"/>
      <c r="F718"/>
    </row>
    <row r="719" spans="4:6" x14ac:dyDescent="0.5">
      <c r="D719"/>
      <c r="E719"/>
      <c r="F719"/>
    </row>
    <row r="720" spans="4:6" x14ac:dyDescent="0.5">
      <c r="D720"/>
      <c r="E720"/>
      <c r="F720"/>
    </row>
    <row r="721" spans="4:6" x14ac:dyDescent="0.5">
      <c r="D721"/>
      <c r="E721"/>
      <c r="F721"/>
    </row>
    <row r="722" spans="4:6" x14ac:dyDescent="0.5">
      <c r="D722"/>
      <c r="E722"/>
      <c r="F722"/>
    </row>
    <row r="723" spans="4:6" x14ac:dyDescent="0.5">
      <c r="D723"/>
      <c r="E723"/>
      <c r="F723"/>
    </row>
    <row r="724" spans="4:6" x14ac:dyDescent="0.5">
      <c r="D724"/>
      <c r="E724"/>
      <c r="F724"/>
    </row>
    <row r="725" spans="4:6" x14ac:dyDescent="0.5">
      <c r="D725"/>
      <c r="E725"/>
      <c r="F725"/>
    </row>
    <row r="726" spans="4:6" x14ac:dyDescent="0.5">
      <c r="D726"/>
      <c r="E726"/>
      <c r="F726"/>
    </row>
    <row r="727" spans="4:6" x14ac:dyDescent="0.5">
      <c r="D727"/>
      <c r="E727"/>
      <c r="F727"/>
    </row>
    <row r="728" spans="4:6" x14ac:dyDescent="0.5">
      <c r="D728"/>
      <c r="E728"/>
      <c r="F728"/>
    </row>
    <row r="729" spans="4:6" x14ac:dyDescent="0.5">
      <c r="D729"/>
      <c r="E729"/>
      <c r="F729"/>
    </row>
    <row r="730" spans="4:6" x14ac:dyDescent="0.5">
      <c r="D730"/>
      <c r="E730"/>
      <c r="F730"/>
    </row>
    <row r="731" spans="4:6" x14ac:dyDescent="0.5">
      <c r="D731"/>
      <c r="E731"/>
      <c r="F731"/>
    </row>
    <row r="732" spans="4:6" x14ac:dyDescent="0.5">
      <c r="D732"/>
      <c r="E732"/>
      <c r="F732"/>
    </row>
    <row r="733" spans="4:6" x14ac:dyDescent="0.5">
      <c r="D733"/>
      <c r="E733"/>
      <c r="F733"/>
    </row>
    <row r="734" spans="4:6" x14ac:dyDescent="0.5">
      <c r="D734"/>
      <c r="E734"/>
      <c r="F734"/>
    </row>
    <row r="735" spans="4:6" x14ac:dyDescent="0.5">
      <c r="D735"/>
      <c r="E735"/>
      <c r="F735"/>
    </row>
    <row r="736" spans="4:6" x14ac:dyDescent="0.5">
      <c r="D736"/>
      <c r="E736"/>
      <c r="F736"/>
    </row>
    <row r="737" spans="1:35" s="4" customFormat="1" x14ac:dyDescent="0.5">
      <c r="A737"/>
      <c r="B737"/>
      <c r="C737"/>
      <c r="D737"/>
      <c r="E737"/>
      <c r="F737"/>
      <c r="G737"/>
      <c r="H737"/>
      <c r="I737"/>
      <c r="J737" s="2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s="4" customFormat="1" x14ac:dyDescent="0.5">
      <c r="A738"/>
      <c r="B738"/>
      <c r="C738"/>
      <c r="D738"/>
      <c r="E738"/>
      <c r="F738"/>
      <c r="G738"/>
      <c r="H738"/>
      <c r="I738"/>
      <c r="J738" s="2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s="4" customFormat="1" x14ac:dyDescent="0.5">
      <c r="A739"/>
      <c r="B739"/>
      <c r="C739"/>
      <c r="D739"/>
      <c r="E739"/>
      <c r="F739"/>
      <c r="G739"/>
      <c r="H739"/>
      <c r="I739"/>
      <c r="J739" s="2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s="4" customFormat="1" x14ac:dyDescent="0.5">
      <c r="A740"/>
      <c r="B740"/>
      <c r="C740"/>
      <c r="D740"/>
      <c r="E740"/>
      <c r="F740"/>
      <c r="G740"/>
      <c r="H740"/>
      <c r="I740"/>
      <c r="J740" s="2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s="4" customFormat="1" x14ac:dyDescent="0.5">
      <c r="A741"/>
      <c r="B741"/>
      <c r="C741"/>
      <c r="D741"/>
      <c r="E741"/>
      <c r="F741"/>
      <c r="G741"/>
      <c r="H741"/>
      <c r="I741"/>
      <c r="J741" s="2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s="4" customFormat="1" x14ac:dyDescent="0.5">
      <c r="A742"/>
      <c r="B742"/>
      <c r="C742"/>
      <c r="D742"/>
      <c r="E742"/>
      <c r="F742"/>
      <c r="G742"/>
      <c r="H742"/>
      <c r="I742"/>
      <c r="J742" s="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s="4" customFormat="1" x14ac:dyDescent="0.5">
      <c r="A743"/>
      <c r="B743"/>
      <c r="C743"/>
      <c r="D743"/>
      <c r="E743"/>
      <c r="F743"/>
      <c r="G743"/>
      <c r="H743"/>
      <c r="I743"/>
      <c r="J743" s="2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s="4" customFormat="1" x14ac:dyDescent="0.5">
      <c r="A744"/>
      <c r="B744"/>
      <c r="C744"/>
      <c r="D744"/>
      <c r="E744"/>
      <c r="F744"/>
      <c r="G744"/>
      <c r="H744"/>
      <c r="I744"/>
      <c r="J744" s="2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s="4" customFormat="1" x14ac:dyDescent="0.5">
      <c r="A745"/>
      <c r="B745"/>
      <c r="C745"/>
      <c r="D745"/>
      <c r="E745"/>
      <c r="F745"/>
      <c r="G745"/>
      <c r="H745"/>
      <c r="I745"/>
      <c r="J745" s="2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s="4" customFormat="1" x14ac:dyDescent="0.5">
      <c r="A746"/>
      <c r="B746"/>
      <c r="C746"/>
      <c r="D746"/>
      <c r="E746"/>
      <c r="F746"/>
      <c r="G746"/>
      <c r="H746"/>
      <c r="I746"/>
      <c r="J746" s="2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s="4" customFormat="1" x14ac:dyDescent="0.5">
      <c r="A747"/>
      <c r="B747"/>
      <c r="C747"/>
      <c r="D747"/>
      <c r="E747"/>
      <c r="F747"/>
      <c r="G747"/>
      <c r="H747"/>
      <c r="I747"/>
      <c r="J747" s="2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s="4" customFormat="1" x14ac:dyDescent="0.5">
      <c r="A748"/>
      <c r="B748"/>
      <c r="C748"/>
      <c r="D748"/>
      <c r="E748"/>
      <c r="F748"/>
      <c r="G748"/>
      <c r="H748"/>
      <c r="I748"/>
      <c r="J748" s="2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s="4" customFormat="1" x14ac:dyDescent="0.5">
      <c r="A749"/>
      <c r="B749"/>
      <c r="C749"/>
      <c r="D749"/>
      <c r="E749"/>
      <c r="F749"/>
      <c r="G749"/>
      <c r="H749"/>
      <c r="I749"/>
      <c r="J749" s="2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s="4" customFormat="1" x14ac:dyDescent="0.5">
      <c r="A750"/>
      <c r="B750"/>
      <c r="C750"/>
      <c r="D750"/>
      <c r="E750"/>
      <c r="F750"/>
      <c r="G750"/>
      <c r="H750"/>
      <c r="I750"/>
      <c r="J750" s="2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s="4" customFormat="1" x14ac:dyDescent="0.5">
      <c r="A751"/>
      <c r="B751"/>
      <c r="C751"/>
      <c r="D751"/>
      <c r="E751"/>
      <c r="F751"/>
      <c r="G751"/>
      <c r="H751"/>
      <c r="I751"/>
      <c r="J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s="4" customFormat="1" x14ac:dyDescent="0.5">
      <c r="A752"/>
      <c r="B752"/>
      <c r="C752"/>
      <c r="D752"/>
      <c r="E752"/>
      <c r="F752"/>
      <c r="G752"/>
      <c r="H752"/>
      <c r="I752"/>
      <c r="J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s="4" customFormat="1" x14ac:dyDescent="0.5">
      <c r="A753"/>
      <c r="B753"/>
      <c r="C753"/>
      <c r="D753"/>
      <c r="E753"/>
      <c r="F753"/>
      <c r="G753"/>
      <c r="H753"/>
      <c r="I753"/>
      <c r="J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s="4" customFormat="1" x14ac:dyDescent="0.5">
      <c r="A754"/>
      <c r="B754"/>
      <c r="C754"/>
      <c r="D754"/>
      <c r="E754"/>
      <c r="F754"/>
      <c r="G754"/>
      <c r="H754"/>
      <c r="I754"/>
      <c r="J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s="4" customFormat="1" x14ac:dyDescent="0.5">
      <c r="A755"/>
      <c r="B755"/>
      <c r="C755"/>
      <c r="D755"/>
      <c r="E755"/>
      <c r="F755"/>
      <c r="G755"/>
      <c r="H755"/>
      <c r="I755"/>
      <c r="J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s="4" customFormat="1" x14ac:dyDescent="0.5">
      <c r="A756"/>
      <c r="B756"/>
      <c r="C756"/>
      <c r="D756"/>
      <c r="E756"/>
      <c r="F756"/>
      <c r="G756"/>
      <c r="H756"/>
      <c r="I756"/>
      <c r="J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s="4" customFormat="1" x14ac:dyDescent="0.5">
      <c r="A757"/>
      <c r="B757"/>
      <c r="C757"/>
      <c r="D757"/>
      <c r="E757"/>
      <c r="F757"/>
      <c r="G757"/>
      <c r="H757"/>
      <c r="I757"/>
      <c r="J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s="4" customFormat="1" x14ac:dyDescent="0.5">
      <c r="A758"/>
      <c r="B758"/>
      <c r="C758"/>
      <c r="D758"/>
      <c r="E758"/>
      <c r="F758"/>
      <c r="G758"/>
      <c r="H758"/>
      <c r="I758"/>
      <c r="J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s="4" customFormat="1" x14ac:dyDescent="0.5">
      <c r="A759"/>
      <c r="B759"/>
      <c r="C759"/>
      <c r="D759"/>
      <c r="E759"/>
      <c r="F759"/>
      <c r="G759"/>
      <c r="H759"/>
      <c r="I759"/>
      <c r="J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s="4" customFormat="1" x14ac:dyDescent="0.5">
      <c r="A760"/>
      <c r="B760"/>
      <c r="C760"/>
      <c r="D760"/>
      <c r="E760"/>
      <c r="F760"/>
      <c r="G760"/>
      <c r="H760"/>
      <c r="I760"/>
      <c r="J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s="4" customFormat="1" x14ac:dyDescent="0.5">
      <c r="A761"/>
      <c r="B761"/>
      <c r="C761"/>
      <c r="D761"/>
      <c r="E761"/>
      <c r="F761"/>
      <c r="G761"/>
      <c r="H761"/>
      <c r="I761"/>
      <c r="J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s="4" customFormat="1" x14ac:dyDescent="0.5">
      <c r="A762"/>
      <c r="B762"/>
      <c r="C762"/>
      <c r="D762"/>
      <c r="E762"/>
      <c r="F762"/>
      <c r="G762"/>
      <c r="H762"/>
      <c r="I762"/>
      <c r="J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s="4" customFormat="1" x14ac:dyDescent="0.5">
      <c r="A763"/>
      <c r="B763"/>
      <c r="C763"/>
      <c r="D763"/>
      <c r="E763"/>
      <c r="F763"/>
      <c r="G763"/>
      <c r="H763"/>
      <c r="I763"/>
      <c r="J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s="4" customFormat="1" x14ac:dyDescent="0.5">
      <c r="A764"/>
      <c r="B764"/>
      <c r="C764"/>
      <c r="D764"/>
      <c r="E764"/>
      <c r="F764"/>
      <c r="G764"/>
      <c r="H764"/>
      <c r="I764"/>
      <c r="J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s="4" customFormat="1" x14ac:dyDescent="0.5">
      <c r="A765"/>
      <c r="B765"/>
      <c r="C765"/>
      <c r="D765"/>
      <c r="E765"/>
      <c r="F765"/>
      <c r="G765"/>
      <c r="H765"/>
      <c r="I765"/>
      <c r="J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s="4" customFormat="1" x14ac:dyDescent="0.5">
      <c r="A766"/>
      <c r="B766"/>
      <c r="C766"/>
      <c r="D766"/>
      <c r="E766"/>
      <c r="F766"/>
      <c r="G766"/>
      <c r="H766"/>
      <c r="I766"/>
      <c r="J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s="4" customFormat="1" x14ac:dyDescent="0.5">
      <c r="A767"/>
      <c r="B767"/>
      <c r="C767"/>
      <c r="D767"/>
      <c r="E767"/>
      <c r="F767"/>
      <c r="G767"/>
      <c r="H767"/>
      <c r="I767"/>
      <c r="J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s="4" customFormat="1" x14ac:dyDescent="0.5">
      <c r="A768"/>
      <c r="B768"/>
      <c r="C768"/>
      <c r="D768"/>
      <c r="E768"/>
      <c r="F768"/>
      <c r="G768"/>
      <c r="H768"/>
      <c r="I768"/>
      <c r="J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s="4" customFormat="1" x14ac:dyDescent="0.5">
      <c r="A769"/>
      <c r="B769"/>
      <c r="C769"/>
      <c r="D769"/>
      <c r="E769"/>
      <c r="F769"/>
      <c r="G769"/>
      <c r="H769"/>
      <c r="I769"/>
      <c r="J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s="4" customFormat="1" x14ac:dyDescent="0.5">
      <c r="A770"/>
      <c r="B770"/>
      <c r="C770"/>
      <c r="D770"/>
      <c r="E770"/>
      <c r="F770"/>
      <c r="G770"/>
      <c r="H770"/>
      <c r="I770"/>
      <c r="J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s="4" customFormat="1" x14ac:dyDescent="0.5">
      <c r="A771"/>
      <c r="B771"/>
      <c r="C771"/>
      <c r="D771"/>
      <c r="E771"/>
      <c r="F771"/>
      <c r="G771"/>
      <c r="H771"/>
      <c r="I771"/>
      <c r="J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s="4" customFormat="1" x14ac:dyDescent="0.5">
      <c r="A772"/>
      <c r="B772"/>
      <c r="C772"/>
      <c r="D772"/>
      <c r="E772"/>
      <c r="F772"/>
      <c r="G772"/>
      <c r="H772"/>
      <c r="I772"/>
      <c r="J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s="4" customFormat="1" x14ac:dyDescent="0.5">
      <c r="A773"/>
      <c r="B773"/>
      <c r="C773"/>
      <c r="D773"/>
      <c r="E773"/>
      <c r="F773"/>
      <c r="G773"/>
      <c r="H773"/>
      <c r="I773"/>
      <c r="J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s="4" customFormat="1" x14ac:dyDescent="0.5">
      <c r="A774"/>
      <c r="B774"/>
      <c r="C774"/>
      <c r="D774"/>
      <c r="E774"/>
      <c r="F774"/>
      <c r="G774"/>
      <c r="H774"/>
      <c r="I774"/>
      <c r="J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s="4" customFormat="1" x14ac:dyDescent="0.5">
      <c r="A775"/>
      <c r="B775"/>
      <c r="C775"/>
      <c r="D775"/>
      <c r="E775"/>
      <c r="F775"/>
      <c r="G775"/>
      <c r="H775"/>
      <c r="I775"/>
      <c r="J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s="4" customFormat="1" x14ac:dyDescent="0.5">
      <c r="A776"/>
      <c r="B776"/>
      <c r="C776"/>
      <c r="D776"/>
      <c r="E776"/>
      <c r="F776"/>
      <c r="G776"/>
      <c r="H776"/>
      <c r="I776"/>
      <c r="J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s="4" customFormat="1" x14ac:dyDescent="0.5">
      <c r="A777"/>
      <c r="B777"/>
      <c r="C777"/>
      <c r="D777"/>
      <c r="E777"/>
      <c r="F777"/>
      <c r="G777"/>
      <c r="H777"/>
      <c r="I777"/>
      <c r="J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s="4" customFormat="1" x14ac:dyDescent="0.5">
      <c r="A778"/>
      <c r="B778"/>
      <c r="C778"/>
      <c r="D778"/>
      <c r="E778"/>
      <c r="F778"/>
      <c r="G778"/>
      <c r="H778"/>
      <c r="I778"/>
      <c r="J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s="4" customFormat="1" x14ac:dyDescent="0.5">
      <c r="A779"/>
      <c r="B779"/>
      <c r="C779"/>
      <c r="D779"/>
      <c r="E779"/>
      <c r="F779"/>
      <c r="G779"/>
      <c r="H779"/>
      <c r="I779"/>
      <c r="J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s="4" customFormat="1" x14ac:dyDescent="0.5">
      <c r="A780"/>
      <c r="B780"/>
      <c r="C780"/>
      <c r="D780"/>
      <c r="E780"/>
      <c r="F780"/>
      <c r="G780"/>
      <c r="H780"/>
      <c r="I780"/>
      <c r="J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s="4" customFormat="1" x14ac:dyDescent="0.5">
      <c r="A781"/>
      <c r="B781"/>
      <c r="C781"/>
      <c r="D781"/>
      <c r="E781"/>
      <c r="F781"/>
      <c r="G781"/>
      <c r="H781"/>
      <c r="I781"/>
      <c r="J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s="4" customFormat="1" x14ac:dyDescent="0.5">
      <c r="A782"/>
      <c r="B782"/>
      <c r="C782"/>
      <c r="D782"/>
      <c r="E782"/>
      <c r="F782"/>
      <c r="G782"/>
      <c r="H782"/>
      <c r="I782"/>
      <c r="J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s="4" customFormat="1" x14ac:dyDescent="0.5">
      <c r="A783"/>
      <c r="B783"/>
      <c r="C783"/>
      <c r="D783"/>
      <c r="E783"/>
      <c r="F783"/>
      <c r="G783"/>
      <c r="H783"/>
      <c r="I783"/>
      <c r="J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s="4" customFormat="1" x14ac:dyDescent="0.5">
      <c r="A784"/>
      <c r="B784"/>
      <c r="C784"/>
      <c r="D784"/>
      <c r="E784"/>
      <c r="F784"/>
      <c r="G784"/>
      <c r="H784"/>
      <c r="I784"/>
      <c r="J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1:35" s="4" customFormat="1" x14ac:dyDescent="0.5">
      <c r="A785"/>
      <c r="B785"/>
      <c r="C785"/>
      <c r="D785"/>
      <c r="E785"/>
      <c r="F785"/>
      <c r="G785"/>
      <c r="H785"/>
      <c r="I785"/>
      <c r="J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1:35" s="4" customFormat="1" x14ac:dyDescent="0.5">
      <c r="A786"/>
      <c r="B786"/>
      <c r="C786"/>
      <c r="D786"/>
      <c r="E786"/>
      <c r="F786"/>
      <c r="G786"/>
      <c r="H786"/>
      <c r="I786"/>
      <c r="J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1:35" s="4" customFormat="1" x14ac:dyDescent="0.5">
      <c r="A787"/>
      <c r="B787"/>
      <c r="C787"/>
      <c r="D787"/>
      <c r="E787"/>
      <c r="F787"/>
      <c r="G787"/>
      <c r="H787"/>
      <c r="I787"/>
      <c r="J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1:35" s="4" customFormat="1" x14ac:dyDescent="0.5">
      <c r="A788"/>
      <c r="B788"/>
      <c r="C788"/>
      <c r="D788"/>
      <c r="E788"/>
      <c r="F788"/>
      <c r="G788"/>
      <c r="H788"/>
      <c r="I788"/>
      <c r="J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s="4" customFormat="1" x14ac:dyDescent="0.5">
      <c r="A789"/>
      <c r="B789"/>
      <c r="C789"/>
      <c r="D789"/>
      <c r="E789"/>
      <c r="F789"/>
      <c r="G789"/>
      <c r="H789"/>
      <c r="I789"/>
      <c r="J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s="4" customFormat="1" x14ac:dyDescent="0.5">
      <c r="A790"/>
      <c r="B790"/>
      <c r="C790"/>
      <c r="D790"/>
      <c r="E790"/>
      <c r="F790"/>
      <c r="G790"/>
      <c r="H790"/>
      <c r="I790"/>
      <c r="J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s="4" customFormat="1" x14ac:dyDescent="0.5">
      <c r="A791"/>
      <c r="B791"/>
      <c r="C791"/>
      <c r="D791"/>
      <c r="E791"/>
      <c r="F791"/>
      <c r="G791"/>
      <c r="H791"/>
      <c r="I791"/>
      <c r="J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s="4" customFormat="1" x14ac:dyDescent="0.5">
      <c r="A792"/>
      <c r="B792"/>
      <c r="C792"/>
      <c r="D792"/>
      <c r="E792"/>
      <c r="F792"/>
      <c r="G792"/>
      <c r="H792"/>
      <c r="I792"/>
      <c r="J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s="4" customFormat="1" x14ac:dyDescent="0.5">
      <c r="A793"/>
      <c r="B793"/>
      <c r="C793"/>
      <c r="D793"/>
      <c r="E793"/>
      <c r="F793"/>
      <c r="G793"/>
      <c r="H793"/>
      <c r="I793"/>
      <c r="J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s="4" customFormat="1" x14ac:dyDescent="0.5">
      <c r="A794"/>
      <c r="B794"/>
      <c r="C794"/>
      <c r="D794"/>
      <c r="E794"/>
      <c r="F794"/>
      <c r="G794"/>
      <c r="H794"/>
      <c r="I794"/>
      <c r="J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35" s="4" customFormat="1" x14ac:dyDescent="0.5">
      <c r="A795"/>
      <c r="B795"/>
      <c r="C795"/>
      <c r="D795"/>
      <c r="E795"/>
      <c r="F795"/>
      <c r="G795"/>
      <c r="H795"/>
      <c r="I795"/>
      <c r="J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1:35" s="4" customFormat="1" x14ac:dyDescent="0.5">
      <c r="A796"/>
      <c r="B796"/>
      <c r="C796"/>
      <c r="D796"/>
      <c r="E796"/>
      <c r="F796"/>
      <c r="G796"/>
      <c r="H796"/>
      <c r="I796"/>
      <c r="J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1:35" s="4" customFormat="1" x14ac:dyDescent="0.5">
      <c r="A797"/>
      <c r="B797"/>
      <c r="C797"/>
      <c r="D797"/>
      <c r="E797"/>
      <c r="F797"/>
      <c r="G797"/>
      <c r="H797"/>
      <c r="I797"/>
      <c r="J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1:35" s="4" customFormat="1" x14ac:dyDescent="0.5">
      <c r="A798"/>
      <c r="B798"/>
      <c r="C798"/>
      <c r="D798"/>
      <c r="E798"/>
      <c r="F798"/>
      <c r="G798"/>
      <c r="H798"/>
      <c r="I798"/>
      <c r="J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1:35" s="4" customFormat="1" x14ac:dyDescent="0.5">
      <c r="A799"/>
      <c r="B799"/>
      <c r="C799"/>
      <c r="D799"/>
      <c r="E799"/>
      <c r="F799"/>
      <c r="G799"/>
      <c r="H799"/>
      <c r="I799"/>
      <c r="J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1:35" s="4" customFormat="1" x14ac:dyDescent="0.5">
      <c r="A800"/>
      <c r="B800"/>
      <c r="C800"/>
      <c r="D800"/>
      <c r="E800"/>
      <c r="F800"/>
      <c r="G800"/>
      <c r="H800"/>
      <c r="I800"/>
      <c r="J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s="4" customFormat="1" x14ac:dyDescent="0.5">
      <c r="A801"/>
      <c r="B801"/>
      <c r="C801"/>
      <c r="D801"/>
      <c r="E801"/>
      <c r="F801"/>
      <c r="G801"/>
      <c r="H801"/>
      <c r="I801"/>
      <c r="J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s="4" customFormat="1" x14ac:dyDescent="0.5">
      <c r="A802"/>
      <c r="B802"/>
      <c r="C802"/>
      <c r="D802"/>
      <c r="E802"/>
      <c r="F802"/>
      <c r="G802"/>
      <c r="H802"/>
      <c r="I802"/>
      <c r="J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s="4" customFormat="1" x14ac:dyDescent="0.5">
      <c r="A803"/>
      <c r="B803"/>
      <c r="C803"/>
      <c r="D803"/>
      <c r="E803"/>
      <c r="F803"/>
      <c r="G803"/>
      <c r="H803"/>
      <c r="I803"/>
      <c r="J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s="4" customFormat="1" x14ac:dyDescent="0.5">
      <c r="A804"/>
      <c r="B804"/>
      <c r="C804"/>
      <c r="D804"/>
      <c r="E804"/>
      <c r="F804"/>
      <c r="G804"/>
      <c r="H804"/>
      <c r="I804"/>
      <c r="J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s="4" customFormat="1" x14ac:dyDescent="0.5">
      <c r="A805"/>
      <c r="B805"/>
      <c r="C805"/>
      <c r="D805"/>
      <c r="E805"/>
      <c r="F805"/>
      <c r="G805"/>
      <c r="H805"/>
      <c r="I805"/>
      <c r="J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s="4" customFormat="1" x14ac:dyDescent="0.5">
      <c r="A806"/>
      <c r="B806"/>
      <c r="C806"/>
      <c r="D806"/>
      <c r="E806"/>
      <c r="F806"/>
      <c r="G806"/>
      <c r="H806"/>
      <c r="I806"/>
      <c r="J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s="4" customFormat="1" x14ac:dyDescent="0.5">
      <c r="A807"/>
      <c r="B807"/>
      <c r="C807"/>
      <c r="D807"/>
      <c r="E807"/>
      <c r="F807"/>
      <c r="G807"/>
      <c r="H807"/>
      <c r="I807"/>
      <c r="J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s="4" customFormat="1" x14ac:dyDescent="0.5">
      <c r="A808"/>
      <c r="B808"/>
      <c r="C808"/>
      <c r="D808"/>
      <c r="E808"/>
      <c r="F808"/>
      <c r="G808"/>
      <c r="H808"/>
      <c r="I808"/>
      <c r="J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s="4" customFormat="1" x14ac:dyDescent="0.5">
      <c r="A809"/>
      <c r="B809"/>
      <c r="C809"/>
      <c r="D809"/>
      <c r="E809"/>
      <c r="F809"/>
      <c r="G809"/>
      <c r="H809"/>
      <c r="I809"/>
      <c r="J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s="4" customFormat="1" x14ac:dyDescent="0.5">
      <c r="A810"/>
      <c r="B810"/>
      <c r="C810"/>
      <c r="D810"/>
      <c r="E810"/>
      <c r="F810"/>
      <c r="G810"/>
      <c r="H810"/>
      <c r="I810"/>
      <c r="J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s="4" customFormat="1" x14ac:dyDescent="0.5">
      <c r="A811"/>
      <c r="B811"/>
      <c r="C811"/>
      <c r="D811"/>
      <c r="E811"/>
      <c r="F811"/>
      <c r="G811"/>
      <c r="H811"/>
      <c r="I811"/>
      <c r="J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s="4" customFormat="1" x14ac:dyDescent="0.5">
      <c r="A812"/>
      <c r="B812"/>
      <c r="C812"/>
      <c r="D812"/>
      <c r="E812"/>
      <c r="F812"/>
      <c r="G812"/>
      <c r="H812"/>
      <c r="I812"/>
      <c r="J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s="4" customFormat="1" x14ac:dyDescent="0.5">
      <c r="A813"/>
      <c r="B813"/>
      <c r="C813"/>
      <c r="D813"/>
      <c r="E813"/>
      <c r="F813"/>
      <c r="G813"/>
      <c r="H813"/>
      <c r="I813"/>
      <c r="J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s="4" customFormat="1" x14ac:dyDescent="0.5">
      <c r="A814"/>
      <c r="B814"/>
      <c r="C814"/>
      <c r="D814"/>
      <c r="E814"/>
      <c r="F814"/>
      <c r="G814"/>
      <c r="H814"/>
      <c r="I814"/>
      <c r="J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s="4" customFormat="1" x14ac:dyDescent="0.5">
      <c r="A815"/>
      <c r="B815"/>
      <c r="C815"/>
      <c r="D815"/>
      <c r="E815"/>
      <c r="F815"/>
      <c r="G815"/>
      <c r="H815"/>
      <c r="I815"/>
      <c r="J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s="4" customFormat="1" x14ac:dyDescent="0.5">
      <c r="A816"/>
      <c r="B816"/>
      <c r="C816"/>
      <c r="D816"/>
      <c r="E816"/>
      <c r="F816"/>
      <c r="G816"/>
      <c r="H816"/>
      <c r="I816"/>
      <c r="J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s="4" customFormat="1" x14ac:dyDescent="0.5">
      <c r="A817"/>
      <c r="B817"/>
      <c r="C817"/>
      <c r="D817"/>
      <c r="E817"/>
      <c r="F817"/>
      <c r="G817"/>
      <c r="H817"/>
      <c r="I817"/>
      <c r="J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s="4" customFormat="1" x14ac:dyDescent="0.5">
      <c r="A818"/>
      <c r="B818"/>
      <c r="C818"/>
      <c r="D818"/>
      <c r="E818"/>
      <c r="F818"/>
      <c r="G818"/>
      <c r="H818"/>
      <c r="I818"/>
      <c r="J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s="4" customFormat="1" x14ac:dyDescent="0.5">
      <c r="A819"/>
      <c r="B819"/>
      <c r="C819"/>
      <c r="D819"/>
      <c r="E819"/>
      <c r="F819"/>
      <c r="G819"/>
      <c r="H819"/>
      <c r="I819"/>
      <c r="J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s="4" customFormat="1" x14ac:dyDescent="0.5">
      <c r="A820"/>
      <c r="B820"/>
      <c r="C820"/>
      <c r="D820"/>
      <c r="E820"/>
      <c r="F820"/>
      <c r="G820"/>
      <c r="H820"/>
      <c r="I820"/>
      <c r="J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s="4" customFormat="1" x14ac:dyDescent="0.5">
      <c r="A821"/>
      <c r="B821"/>
      <c r="C821"/>
      <c r="D821"/>
      <c r="E821"/>
      <c r="F821"/>
      <c r="G821"/>
      <c r="H821"/>
      <c r="I821"/>
      <c r="J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s="4" customFormat="1" x14ac:dyDescent="0.5">
      <c r="A822"/>
      <c r="B822"/>
      <c r="C822"/>
      <c r="D822"/>
      <c r="E822"/>
      <c r="F822"/>
      <c r="G822"/>
      <c r="H822"/>
      <c r="I822"/>
      <c r="J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s="4" customFormat="1" x14ac:dyDescent="0.5">
      <c r="A823"/>
      <c r="B823"/>
      <c r="C823"/>
      <c r="D823"/>
      <c r="E823"/>
      <c r="F823"/>
      <c r="G823"/>
      <c r="H823"/>
      <c r="I823"/>
      <c r="J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s="4" customFormat="1" x14ac:dyDescent="0.5">
      <c r="A824"/>
      <c r="B824"/>
      <c r="C824"/>
      <c r="D824"/>
      <c r="E824"/>
      <c r="F824"/>
      <c r="G824"/>
      <c r="H824"/>
      <c r="I824"/>
      <c r="J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s="4" customFormat="1" x14ac:dyDescent="0.5">
      <c r="A825"/>
      <c r="B825"/>
      <c r="C825"/>
      <c r="D825"/>
      <c r="E825"/>
      <c r="F825"/>
      <c r="G825"/>
      <c r="H825"/>
      <c r="I825"/>
      <c r="J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s="4" customFormat="1" x14ac:dyDescent="0.5">
      <c r="A826"/>
      <c r="B826"/>
      <c r="C826"/>
      <c r="D826"/>
      <c r="E826"/>
      <c r="F826"/>
      <c r="G826"/>
      <c r="H826"/>
      <c r="I826"/>
      <c r="J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s="4" customFormat="1" x14ac:dyDescent="0.5">
      <c r="A827"/>
      <c r="B827"/>
      <c r="C827"/>
      <c r="D827"/>
      <c r="E827"/>
      <c r="F827"/>
      <c r="G827"/>
      <c r="H827"/>
      <c r="I827"/>
      <c r="J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s="4" customFormat="1" x14ac:dyDescent="0.5">
      <c r="A828"/>
      <c r="B828"/>
      <c r="C828"/>
      <c r="D828"/>
      <c r="E828"/>
      <c r="F828"/>
      <c r="G828"/>
      <c r="H828"/>
      <c r="I828"/>
      <c r="J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s="4" customFormat="1" x14ac:dyDescent="0.5">
      <c r="A829"/>
      <c r="B829"/>
      <c r="C829"/>
      <c r="D829"/>
      <c r="E829"/>
      <c r="F829"/>
      <c r="G829"/>
      <c r="H829"/>
      <c r="I829"/>
      <c r="J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s="4" customFormat="1" x14ac:dyDescent="0.5">
      <c r="A830"/>
      <c r="B830"/>
      <c r="C830"/>
      <c r="D830"/>
      <c r="E830"/>
      <c r="F830"/>
      <c r="G830"/>
      <c r="H830"/>
      <c r="I830"/>
      <c r="J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s="4" customFormat="1" x14ac:dyDescent="0.5">
      <c r="A831"/>
      <c r="B831"/>
      <c r="C831"/>
      <c r="D831"/>
      <c r="E831"/>
      <c r="F831"/>
      <c r="G831"/>
      <c r="H831"/>
      <c r="I831"/>
      <c r="J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s="4" customFormat="1" x14ac:dyDescent="0.5">
      <c r="A832"/>
      <c r="B832"/>
      <c r="C832"/>
      <c r="D832"/>
      <c r="E832"/>
      <c r="F832"/>
      <c r="G832"/>
      <c r="H832"/>
      <c r="I832"/>
      <c r="J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s="4" customFormat="1" x14ac:dyDescent="0.5">
      <c r="A833"/>
      <c r="B833"/>
      <c r="C833"/>
      <c r="D833"/>
      <c r="E833"/>
      <c r="F833"/>
      <c r="G833"/>
      <c r="H833"/>
      <c r="I833"/>
      <c r="J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s="4" customFormat="1" x14ac:dyDescent="0.5">
      <c r="A834"/>
      <c r="B834"/>
      <c r="C834"/>
      <c r="D834"/>
      <c r="E834"/>
      <c r="F834"/>
      <c r="G834"/>
      <c r="H834"/>
      <c r="I834"/>
      <c r="J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s="4" customFormat="1" x14ac:dyDescent="0.5">
      <c r="A835"/>
      <c r="B835"/>
      <c r="C835"/>
      <c r="D835"/>
      <c r="E835"/>
      <c r="F835"/>
      <c r="G835"/>
      <c r="H835"/>
      <c r="I835"/>
      <c r="J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s="4" customFormat="1" x14ac:dyDescent="0.5">
      <c r="A836"/>
      <c r="B836"/>
      <c r="C836"/>
      <c r="D836"/>
      <c r="E836"/>
      <c r="F836"/>
      <c r="G836"/>
      <c r="H836"/>
      <c r="I836"/>
      <c r="J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s="4" customFormat="1" x14ac:dyDescent="0.5">
      <c r="A837"/>
      <c r="B837"/>
      <c r="C837"/>
      <c r="D837"/>
      <c r="E837"/>
      <c r="F837"/>
      <c r="G837"/>
      <c r="H837"/>
      <c r="I837"/>
      <c r="J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s="4" customFormat="1" x14ac:dyDescent="0.5">
      <c r="A838"/>
      <c r="B838"/>
      <c r="C838"/>
      <c r="D838"/>
      <c r="E838"/>
      <c r="F838"/>
      <c r="G838"/>
      <c r="H838"/>
      <c r="I838"/>
      <c r="J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s="4" customFormat="1" x14ac:dyDescent="0.5">
      <c r="A839"/>
      <c r="B839"/>
      <c r="C839"/>
      <c r="D839"/>
      <c r="E839"/>
      <c r="F839"/>
      <c r="G839"/>
      <c r="H839"/>
      <c r="I839"/>
      <c r="J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s="4" customFormat="1" x14ac:dyDescent="0.5">
      <c r="A840"/>
      <c r="B840"/>
      <c r="C840"/>
      <c r="D840"/>
      <c r="E840"/>
      <c r="F840"/>
      <c r="G840"/>
      <c r="H840"/>
      <c r="I840"/>
      <c r="J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s="4" customFormat="1" x14ac:dyDescent="0.5">
      <c r="A841"/>
      <c r="B841"/>
      <c r="C841"/>
      <c r="D841"/>
      <c r="E841"/>
      <c r="F841"/>
      <c r="G841"/>
      <c r="H841"/>
      <c r="I841"/>
      <c r="J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s="4" customFormat="1" x14ac:dyDescent="0.5">
      <c r="A842"/>
      <c r="B842"/>
      <c r="C842"/>
      <c r="D842"/>
      <c r="E842"/>
      <c r="F842"/>
      <c r="G842"/>
      <c r="H842"/>
      <c r="I842"/>
      <c r="J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s="4" customFormat="1" x14ac:dyDescent="0.5">
      <c r="A843"/>
      <c r="B843"/>
      <c r="C843"/>
      <c r="D843"/>
      <c r="E843"/>
      <c r="F843"/>
      <c r="G843"/>
      <c r="H843"/>
      <c r="I843"/>
      <c r="J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s="4" customFormat="1" x14ac:dyDescent="0.5">
      <c r="A844"/>
      <c r="B844"/>
      <c r="C844"/>
      <c r="D844"/>
      <c r="E844"/>
      <c r="F844"/>
      <c r="G844"/>
      <c r="H844"/>
      <c r="I844"/>
      <c r="J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s="4" customFormat="1" x14ac:dyDescent="0.5">
      <c r="A845"/>
      <c r="B845"/>
      <c r="C845"/>
      <c r="D845"/>
      <c r="E845"/>
      <c r="F845"/>
      <c r="G845"/>
      <c r="H845"/>
      <c r="I845"/>
      <c r="J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s="4" customFormat="1" x14ac:dyDescent="0.5">
      <c r="A846"/>
      <c r="B846"/>
      <c r="C846"/>
      <c r="D846"/>
      <c r="E846"/>
      <c r="F846"/>
      <c r="G846"/>
      <c r="H846"/>
      <c r="I846"/>
      <c r="J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s="4" customFormat="1" x14ac:dyDescent="0.5">
      <c r="A847"/>
      <c r="B847"/>
      <c r="C847"/>
      <c r="D847"/>
      <c r="E847"/>
      <c r="F847"/>
      <c r="G847"/>
      <c r="H847"/>
      <c r="I847"/>
      <c r="J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s="4" customFormat="1" x14ac:dyDescent="0.5">
      <c r="A848"/>
      <c r="B848"/>
      <c r="C848"/>
      <c r="D848"/>
      <c r="E848"/>
      <c r="F848"/>
      <c r="G848"/>
      <c r="H848"/>
      <c r="I848"/>
      <c r="J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s="4" customFormat="1" x14ac:dyDescent="0.5">
      <c r="A849"/>
      <c r="B849"/>
      <c r="C849"/>
      <c r="D849"/>
      <c r="E849"/>
      <c r="F849"/>
      <c r="G849"/>
      <c r="H849"/>
      <c r="I849"/>
      <c r="J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s="4" customFormat="1" x14ac:dyDescent="0.5">
      <c r="A850"/>
      <c r="B850"/>
      <c r="C850"/>
      <c r="D850"/>
      <c r="E850"/>
      <c r="F850"/>
      <c r="G850"/>
      <c r="H850"/>
      <c r="I850"/>
      <c r="J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s="4" customFormat="1" x14ac:dyDescent="0.5">
      <c r="A851"/>
      <c r="B851"/>
      <c r="C851"/>
      <c r="D851"/>
      <c r="E851"/>
      <c r="F851"/>
      <c r="G851"/>
      <c r="H851"/>
      <c r="I851"/>
      <c r="J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s="4" customFormat="1" x14ac:dyDescent="0.5">
      <c r="A852"/>
      <c r="B852"/>
      <c r="C852"/>
      <c r="D852"/>
      <c r="E852"/>
      <c r="F852"/>
      <c r="G852"/>
      <c r="H852"/>
      <c r="I852"/>
      <c r="J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s="4" customFormat="1" x14ac:dyDescent="0.5">
      <c r="A853"/>
      <c r="B853"/>
      <c r="C853"/>
      <c r="D853"/>
      <c r="E853"/>
      <c r="F853"/>
      <c r="G853"/>
      <c r="H853"/>
      <c r="I853"/>
      <c r="J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s="4" customFormat="1" x14ac:dyDescent="0.5">
      <c r="A854"/>
      <c r="B854"/>
      <c r="C854"/>
      <c r="D854"/>
      <c r="E854"/>
      <c r="F854"/>
      <c r="G854"/>
      <c r="H854"/>
      <c r="I854"/>
      <c r="J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s="4" customFormat="1" x14ac:dyDescent="0.5">
      <c r="A855"/>
      <c r="B855"/>
      <c r="C855"/>
      <c r="D855"/>
      <c r="E855"/>
      <c r="F855"/>
      <c r="G855"/>
      <c r="H855"/>
      <c r="I855"/>
      <c r="J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s="4" customFormat="1" x14ac:dyDescent="0.5">
      <c r="A856"/>
      <c r="B856"/>
      <c r="C856"/>
      <c r="D856"/>
      <c r="E856"/>
      <c r="F856"/>
      <c r="G856"/>
      <c r="H856"/>
      <c r="I856"/>
      <c r="J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s="4" customFormat="1" x14ac:dyDescent="0.5">
      <c r="A857"/>
      <c r="B857"/>
      <c r="C857"/>
      <c r="D857"/>
      <c r="E857"/>
      <c r="F857"/>
      <c r="G857"/>
      <c r="H857"/>
      <c r="I857"/>
      <c r="J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s="4" customFormat="1" x14ac:dyDescent="0.5">
      <c r="A858"/>
      <c r="B858"/>
      <c r="C858"/>
      <c r="D858"/>
      <c r="E858"/>
      <c r="F858"/>
      <c r="G858"/>
      <c r="H858"/>
      <c r="I858"/>
      <c r="J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s="4" customFormat="1" x14ac:dyDescent="0.5">
      <c r="A859"/>
      <c r="B859"/>
      <c r="C859"/>
      <c r="D859"/>
      <c r="E859"/>
      <c r="F859"/>
      <c r="G859"/>
      <c r="H859"/>
      <c r="I859"/>
      <c r="J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s="4" customFormat="1" x14ac:dyDescent="0.5">
      <c r="A860"/>
      <c r="B860"/>
      <c r="C860"/>
      <c r="D860"/>
      <c r="E860"/>
      <c r="F860"/>
      <c r="G860"/>
      <c r="H860"/>
      <c r="I860"/>
      <c r="J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s="4" customFormat="1" x14ac:dyDescent="0.5">
      <c r="A861"/>
      <c r="B861"/>
      <c r="C861"/>
      <c r="D861"/>
      <c r="E861"/>
      <c r="F861"/>
      <c r="G861"/>
      <c r="H861"/>
      <c r="I861"/>
      <c r="J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s="4" customFormat="1" x14ac:dyDescent="0.5">
      <c r="A862"/>
      <c r="B862"/>
      <c r="C862"/>
      <c r="D862"/>
      <c r="E862"/>
      <c r="F862"/>
      <c r="G862"/>
      <c r="H862"/>
      <c r="I862"/>
      <c r="J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s="4" customFormat="1" x14ac:dyDescent="0.5">
      <c r="A863"/>
      <c r="B863"/>
      <c r="C863"/>
      <c r="D863"/>
      <c r="E863"/>
      <c r="F863"/>
      <c r="G863"/>
      <c r="H863"/>
      <c r="I863"/>
      <c r="J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s="4" customFormat="1" x14ac:dyDescent="0.5">
      <c r="A864"/>
      <c r="B864"/>
      <c r="C864"/>
      <c r="D864"/>
      <c r="E864"/>
      <c r="F864"/>
      <c r="G864"/>
      <c r="H864"/>
      <c r="I864"/>
      <c r="J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s="4" customFormat="1" x14ac:dyDescent="0.5">
      <c r="A865"/>
      <c r="B865"/>
      <c r="C865"/>
      <c r="D865"/>
      <c r="E865"/>
      <c r="F865"/>
      <c r="G865"/>
      <c r="H865"/>
      <c r="I865"/>
      <c r="J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s="4" customFormat="1" x14ac:dyDescent="0.5">
      <c r="A866"/>
      <c r="B866"/>
      <c r="C866"/>
      <c r="D866"/>
      <c r="E866"/>
      <c r="F866"/>
      <c r="G866"/>
      <c r="H866"/>
      <c r="I866"/>
      <c r="J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s="4" customFormat="1" x14ac:dyDescent="0.5">
      <c r="A867"/>
      <c r="B867"/>
      <c r="C867"/>
      <c r="D867"/>
      <c r="E867"/>
      <c r="F867"/>
      <c r="G867"/>
      <c r="H867"/>
      <c r="I867"/>
      <c r="J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s="4" customFormat="1" x14ac:dyDescent="0.5">
      <c r="A868"/>
      <c r="B868"/>
      <c r="C868"/>
      <c r="D868"/>
      <c r="E868"/>
      <c r="F868"/>
      <c r="G868"/>
      <c r="H868"/>
      <c r="I868"/>
      <c r="J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s="4" customFormat="1" x14ac:dyDescent="0.5">
      <c r="A869"/>
      <c r="B869"/>
      <c r="C869"/>
      <c r="D869"/>
      <c r="E869"/>
      <c r="F869"/>
      <c r="G869"/>
      <c r="H869"/>
      <c r="I869"/>
      <c r="J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s="4" customFormat="1" x14ac:dyDescent="0.5">
      <c r="A870"/>
      <c r="B870"/>
      <c r="C870"/>
      <c r="D870"/>
      <c r="E870"/>
      <c r="F870"/>
      <c r="G870"/>
      <c r="H870"/>
      <c r="I870"/>
      <c r="J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35" s="4" customFormat="1" x14ac:dyDescent="0.5">
      <c r="A871"/>
      <c r="B871"/>
      <c r="C871"/>
      <c r="D871"/>
      <c r="E871"/>
      <c r="F871"/>
      <c r="G871"/>
      <c r="H871"/>
      <c r="I871"/>
      <c r="J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s="4" customFormat="1" x14ac:dyDescent="0.5">
      <c r="A872"/>
      <c r="B872"/>
      <c r="C872"/>
      <c r="D872"/>
      <c r="E872"/>
      <c r="F872"/>
      <c r="G872"/>
      <c r="H872"/>
      <c r="I872"/>
      <c r="J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s="4" customFormat="1" x14ac:dyDescent="0.5">
      <c r="A873"/>
      <c r="B873"/>
      <c r="C873"/>
      <c r="D873"/>
      <c r="E873"/>
      <c r="F873"/>
      <c r="G873"/>
      <c r="H873"/>
      <c r="I873"/>
      <c r="J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s="4" customFormat="1" x14ac:dyDescent="0.5">
      <c r="A874"/>
      <c r="B874"/>
      <c r="C874"/>
      <c r="D874"/>
      <c r="E874"/>
      <c r="F874"/>
      <c r="G874"/>
      <c r="H874"/>
      <c r="I874"/>
      <c r="J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s="4" customFormat="1" x14ac:dyDescent="0.5">
      <c r="A875"/>
      <c r="B875"/>
      <c r="C875"/>
      <c r="D875"/>
      <c r="E875"/>
      <c r="F875"/>
      <c r="G875"/>
      <c r="H875"/>
      <c r="I875"/>
      <c r="J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s="4" customFormat="1" x14ac:dyDescent="0.5">
      <c r="A876"/>
      <c r="B876"/>
      <c r="C876"/>
      <c r="D876"/>
      <c r="E876"/>
      <c r="F876"/>
      <c r="G876"/>
      <c r="H876"/>
      <c r="I876"/>
      <c r="J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s="4" customFormat="1" x14ac:dyDescent="0.5">
      <c r="A877"/>
      <c r="B877"/>
      <c r="C877"/>
      <c r="D877"/>
      <c r="E877"/>
      <c r="F877"/>
      <c r="G877"/>
      <c r="H877"/>
      <c r="I877"/>
      <c r="J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1:35" s="4" customFormat="1" x14ac:dyDescent="0.5">
      <c r="A878"/>
      <c r="B878"/>
      <c r="C878"/>
      <c r="D878"/>
      <c r="E878"/>
      <c r="F878"/>
      <c r="G878"/>
      <c r="H878"/>
      <c r="I878"/>
      <c r="J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1:35" s="4" customFormat="1" x14ac:dyDescent="0.5">
      <c r="A879"/>
      <c r="B879"/>
      <c r="C879"/>
      <c r="D879"/>
      <c r="E879"/>
      <c r="F879"/>
      <c r="G879"/>
      <c r="H879"/>
      <c r="I879"/>
      <c r="J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1:35" s="4" customFormat="1" x14ac:dyDescent="0.5">
      <c r="A880"/>
      <c r="B880"/>
      <c r="C880"/>
      <c r="D880"/>
      <c r="E880"/>
      <c r="F880"/>
      <c r="G880"/>
      <c r="H880"/>
      <c r="I880"/>
      <c r="J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1:35" s="4" customFormat="1" x14ac:dyDescent="0.5">
      <c r="A881"/>
      <c r="B881"/>
      <c r="C881"/>
      <c r="D881"/>
      <c r="E881"/>
      <c r="F881"/>
      <c r="G881"/>
      <c r="H881"/>
      <c r="I881"/>
      <c r="J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1:35" s="4" customFormat="1" x14ac:dyDescent="0.5">
      <c r="A882"/>
      <c r="B882"/>
      <c r="C882"/>
      <c r="D882"/>
      <c r="E882"/>
      <c r="F882"/>
      <c r="G882"/>
      <c r="H882"/>
      <c r="I882"/>
      <c r="J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1:35" s="4" customFormat="1" x14ac:dyDescent="0.5">
      <c r="A883"/>
      <c r="B883"/>
      <c r="C883"/>
      <c r="D883"/>
      <c r="E883"/>
      <c r="F883"/>
      <c r="G883"/>
      <c r="H883"/>
      <c r="I883"/>
      <c r="J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1:35" s="4" customFormat="1" x14ac:dyDescent="0.5">
      <c r="A884"/>
      <c r="B884"/>
      <c r="C884"/>
      <c r="D884"/>
      <c r="E884"/>
      <c r="F884"/>
      <c r="G884"/>
      <c r="H884"/>
      <c r="I884"/>
      <c r="J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1:35" s="4" customFormat="1" x14ac:dyDescent="0.5">
      <c r="A885"/>
      <c r="B885"/>
      <c r="C885"/>
      <c r="D885"/>
      <c r="E885"/>
      <c r="F885"/>
      <c r="G885"/>
      <c r="H885"/>
      <c r="I885"/>
      <c r="J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1:35" s="4" customFormat="1" x14ac:dyDescent="0.5">
      <c r="A886"/>
      <c r="B886"/>
      <c r="C886"/>
      <c r="D886"/>
      <c r="E886"/>
      <c r="F886"/>
      <c r="G886"/>
      <c r="H886"/>
      <c r="I886"/>
      <c r="J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1:35" s="4" customFormat="1" x14ac:dyDescent="0.5">
      <c r="A887"/>
      <c r="B887"/>
      <c r="C887"/>
      <c r="D887"/>
      <c r="E887"/>
      <c r="F887"/>
      <c r="G887"/>
      <c r="H887"/>
      <c r="I887"/>
      <c r="J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1:35" s="4" customFormat="1" x14ac:dyDescent="0.5">
      <c r="A888"/>
      <c r="B888"/>
      <c r="C888"/>
      <c r="D888"/>
      <c r="E888"/>
      <c r="F888"/>
      <c r="G888"/>
      <c r="H888"/>
      <c r="I888"/>
      <c r="J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1:35" s="4" customFormat="1" x14ac:dyDescent="0.5">
      <c r="A889"/>
      <c r="B889"/>
      <c r="C889"/>
      <c r="D889"/>
      <c r="E889"/>
      <c r="F889"/>
      <c r="G889"/>
      <c r="H889"/>
      <c r="I889"/>
      <c r="J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1:35" s="4" customFormat="1" x14ac:dyDescent="0.5">
      <c r="A890"/>
      <c r="B890"/>
      <c r="C890"/>
      <c r="D890"/>
      <c r="E890"/>
      <c r="F890"/>
      <c r="G890"/>
      <c r="H890"/>
      <c r="I890"/>
      <c r="J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1:35" s="4" customFormat="1" x14ac:dyDescent="0.5">
      <c r="A891"/>
      <c r="B891"/>
      <c r="C891"/>
      <c r="D891"/>
      <c r="E891"/>
      <c r="F891"/>
      <c r="G891"/>
      <c r="H891"/>
      <c r="I891"/>
      <c r="J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1:35" s="4" customFormat="1" x14ac:dyDescent="0.5">
      <c r="A892"/>
      <c r="B892"/>
      <c r="C892"/>
      <c r="D892"/>
      <c r="E892"/>
      <c r="F892"/>
      <c r="G892"/>
      <c r="H892"/>
      <c r="I892"/>
      <c r="J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1:35" s="4" customFormat="1" x14ac:dyDescent="0.5">
      <c r="A893"/>
      <c r="B893"/>
      <c r="C893"/>
      <c r="D893"/>
      <c r="E893"/>
      <c r="F893"/>
      <c r="G893"/>
      <c r="H893"/>
      <c r="I893"/>
      <c r="J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1:35" s="4" customFormat="1" x14ac:dyDescent="0.5">
      <c r="A894"/>
      <c r="B894"/>
      <c r="C894"/>
      <c r="D894"/>
      <c r="E894"/>
      <c r="F894"/>
      <c r="G894"/>
      <c r="H894"/>
      <c r="I894"/>
      <c r="J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1:35" s="4" customFormat="1" x14ac:dyDescent="0.5">
      <c r="A895"/>
      <c r="B895"/>
      <c r="C895"/>
      <c r="D895"/>
      <c r="E895"/>
      <c r="F895"/>
      <c r="G895"/>
      <c r="H895"/>
      <c r="I895"/>
      <c r="J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1:35" s="4" customFormat="1" x14ac:dyDescent="0.5">
      <c r="A896"/>
      <c r="B896"/>
      <c r="C896"/>
      <c r="D896"/>
      <c r="E896"/>
      <c r="F896"/>
      <c r="G896"/>
      <c r="H896"/>
      <c r="I896"/>
      <c r="J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1:35" s="4" customFormat="1" x14ac:dyDescent="0.5">
      <c r="A897"/>
      <c r="B897"/>
      <c r="C897"/>
      <c r="D897"/>
      <c r="E897"/>
      <c r="F897"/>
      <c r="G897"/>
      <c r="H897"/>
      <c r="I897"/>
      <c r="J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1:35" s="4" customFormat="1" x14ac:dyDescent="0.5">
      <c r="A898"/>
      <c r="B898"/>
      <c r="C898"/>
      <c r="D898"/>
      <c r="E898"/>
      <c r="F898"/>
      <c r="G898"/>
      <c r="H898"/>
      <c r="I898"/>
      <c r="J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1:35" s="4" customFormat="1" x14ac:dyDescent="0.5">
      <c r="A899"/>
      <c r="B899"/>
      <c r="C899"/>
      <c r="D899"/>
      <c r="E899"/>
      <c r="F899"/>
      <c r="G899"/>
      <c r="H899"/>
      <c r="I899"/>
      <c r="J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1:35" s="4" customFormat="1" x14ac:dyDescent="0.5">
      <c r="A900"/>
      <c r="B900"/>
      <c r="C900"/>
      <c r="D900"/>
      <c r="E900"/>
      <c r="F900"/>
      <c r="G900"/>
      <c r="H900"/>
      <c r="I900"/>
      <c r="J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1:35" s="4" customFormat="1" x14ac:dyDescent="0.5">
      <c r="A901"/>
      <c r="B901"/>
      <c r="C901"/>
      <c r="D901"/>
      <c r="E901"/>
      <c r="F901"/>
      <c r="G901"/>
      <c r="H901"/>
      <c r="I901"/>
      <c r="J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1:35" s="4" customFormat="1" x14ac:dyDescent="0.5">
      <c r="A902"/>
      <c r="B902"/>
      <c r="C902"/>
      <c r="D902"/>
      <c r="E902"/>
      <c r="F902"/>
      <c r="G902"/>
      <c r="H902"/>
      <c r="I902"/>
      <c r="J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1:35" s="4" customFormat="1" x14ac:dyDescent="0.5">
      <c r="A903"/>
      <c r="B903"/>
      <c r="C903"/>
      <c r="D903"/>
      <c r="E903"/>
      <c r="F903"/>
      <c r="G903"/>
      <c r="H903"/>
      <c r="I903"/>
      <c r="J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1:35" s="4" customFormat="1" x14ac:dyDescent="0.5">
      <c r="A904"/>
      <c r="B904"/>
      <c r="C904"/>
      <c r="D904"/>
      <c r="E904"/>
      <c r="F904"/>
      <c r="G904"/>
      <c r="H904"/>
      <c r="I904"/>
      <c r="J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1:35" s="4" customFormat="1" x14ac:dyDescent="0.5">
      <c r="A905"/>
      <c r="B905"/>
      <c r="C905"/>
      <c r="D905"/>
      <c r="E905"/>
      <c r="F905"/>
      <c r="G905"/>
      <c r="H905"/>
      <c r="I905"/>
      <c r="J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1:35" s="4" customFormat="1" x14ac:dyDescent="0.5">
      <c r="A906"/>
      <c r="B906"/>
      <c r="C906"/>
      <c r="D906"/>
      <c r="E906"/>
      <c r="F906"/>
      <c r="G906"/>
      <c r="H906"/>
      <c r="I906"/>
      <c r="J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1:35" s="4" customFormat="1" x14ac:dyDescent="0.5">
      <c r="A907"/>
      <c r="B907"/>
      <c r="C907"/>
      <c r="D907"/>
      <c r="E907"/>
      <c r="F907"/>
      <c r="G907"/>
      <c r="H907"/>
      <c r="I907"/>
      <c r="J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1:35" s="4" customFormat="1" x14ac:dyDescent="0.5">
      <c r="A908"/>
      <c r="B908"/>
      <c r="C908"/>
      <c r="D908"/>
      <c r="E908"/>
      <c r="F908"/>
      <c r="G908"/>
      <c r="H908"/>
      <c r="I908"/>
      <c r="J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1:35" s="4" customFormat="1" x14ac:dyDescent="0.5">
      <c r="A909"/>
      <c r="B909"/>
      <c r="C909"/>
      <c r="D909"/>
      <c r="E909"/>
      <c r="F909"/>
      <c r="G909"/>
      <c r="H909"/>
      <c r="I909"/>
      <c r="J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1:35" s="4" customFormat="1" x14ac:dyDescent="0.5">
      <c r="A910"/>
      <c r="B910"/>
      <c r="C910"/>
      <c r="D910"/>
      <c r="E910"/>
      <c r="F910"/>
      <c r="G910"/>
      <c r="H910"/>
      <c r="I910"/>
      <c r="J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1:35" s="4" customFormat="1" x14ac:dyDescent="0.5">
      <c r="A911"/>
      <c r="B911"/>
      <c r="C911"/>
      <c r="D911"/>
      <c r="E911"/>
      <c r="F911"/>
      <c r="G911"/>
      <c r="H911"/>
      <c r="I911"/>
      <c r="J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1:35" s="4" customFormat="1" x14ac:dyDescent="0.5">
      <c r="A912"/>
      <c r="B912"/>
      <c r="C912"/>
      <c r="D912"/>
      <c r="E912"/>
      <c r="F912"/>
      <c r="G912"/>
      <c r="H912"/>
      <c r="I912"/>
      <c r="J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1:35" s="4" customFormat="1" x14ac:dyDescent="0.5">
      <c r="A913"/>
      <c r="B913"/>
      <c r="C913"/>
      <c r="D913"/>
      <c r="E913"/>
      <c r="F913"/>
      <c r="G913"/>
      <c r="H913"/>
      <c r="I913"/>
      <c r="J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1:35" s="4" customFormat="1" x14ac:dyDescent="0.5">
      <c r="A914"/>
      <c r="B914"/>
      <c r="C914"/>
      <c r="D914"/>
      <c r="E914"/>
      <c r="F914"/>
      <c r="G914"/>
      <c r="H914"/>
      <c r="I914"/>
      <c r="J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1:35" s="4" customFormat="1" x14ac:dyDescent="0.5">
      <c r="A915"/>
      <c r="B915"/>
      <c r="C915"/>
      <c r="D915"/>
      <c r="E915"/>
      <c r="F915"/>
      <c r="G915"/>
      <c r="H915"/>
      <c r="I915"/>
      <c r="J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1:35" s="4" customFormat="1" x14ac:dyDescent="0.5">
      <c r="A916"/>
      <c r="B916"/>
      <c r="C916"/>
      <c r="D916"/>
      <c r="E916"/>
      <c r="F916"/>
      <c r="G916"/>
      <c r="H916"/>
      <c r="I916"/>
      <c r="J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1:35" s="4" customFormat="1" x14ac:dyDescent="0.5">
      <c r="A917"/>
      <c r="B917"/>
      <c r="C917"/>
      <c r="D917"/>
      <c r="E917"/>
      <c r="F917"/>
      <c r="G917"/>
      <c r="H917"/>
      <c r="I917"/>
      <c r="J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1:35" s="4" customFormat="1" x14ac:dyDescent="0.5">
      <c r="A918"/>
      <c r="B918"/>
      <c r="C918"/>
      <c r="D918"/>
      <c r="E918"/>
      <c r="F918"/>
      <c r="G918"/>
      <c r="H918"/>
      <c r="I918"/>
      <c r="J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1:35" s="4" customFormat="1" x14ac:dyDescent="0.5">
      <c r="A919"/>
      <c r="B919"/>
      <c r="C919"/>
      <c r="D919"/>
      <c r="E919"/>
      <c r="F919"/>
      <c r="G919"/>
      <c r="H919"/>
      <c r="I919"/>
      <c r="J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1:35" s="4" customFormat="1" x14ac:dyDescent="0.5">
      <c r="A920"/>
      <c r="B920"/>
      <c r="C920"/>
      <c r="D920"/>
      <c r="E920"/>
      <c r="F920"/>
      <c r="G920"/>
      <c r="H920"/>
      <c r="I920"/>
      <c r="J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1:35" s="4" customFormat="1" x14ac:dyDescent="0.5">
      <c r="A921"/>
      <c r="B921"/>
      <c r="C921"/>
      <c r="D921"/>
      <c r="E921"/>
      <c r="F921"/>
      <c r="G921"/>
      <c r="H921"/>
      <c r="I921"/>
      <c r="J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1:35" s="4" customFormat="1" x14ac:dyDescent="0.5">
      <c r="A922"/>
      <c r="B922"/>
      <c r="C922"/>
      <c r="D922"/>
      <c r="E922"/>
      <c r="F922"/>
      <c r="G922"/>
      <c r="H922"/>
      <c r="I922"/>
      <c r="J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1:35" s="4" customFormat="1" x14ac:dyDescent="0.5">
      <c r="A923"/>
      <c r="B923"/>
      <c r="C923"/>
      <c r="D923"/>
      <c r="E923"/>
      <c r="F923"/>
      <c r="G923"/>
      <c r="H923"/>
      <c r="I923"/>
      <c r="J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1:35" s="4" customFormat="1" x14ac:dyDescent="0.5">
      <c r="A924"/>
      <c r="B924"/>
      <c r="C924"/>
      <c r="D924"/>
      <c r="E924"/>
      <c r="F924"/>
      <c r="G924"/>
      <c r="H924"/>
      <c r="I924"/>
      <c r="J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1:35" s="4" customFormat="1" x14ac:dyDescent="0.5">
      <c r="A925"/>
      <c r="B925"/>
      <c r="C925"/>
      <c r="D925"/>
      <c r="E925"/>
      <c r="F925"/>
      <c r="G925"/>
      <c r="H925"/>
      <c r="I925"/>
      <c r="J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1:35" s="4" customFormat="1" x14ac:dyDescent="0.5">
      <c r="A926"/>
      <c r="B926"/>
      <c r="C926"/>
      <c r="D926"/>
      <c r="E926"/>
      <c r="F926"/>
      <c r="G926"/>
      <c r="H926"/>
      <c r="I926"/>
      <c r="J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1:35" s="4" customFormat="1" x14ac:dyDescent="0.5">
      <c r="A927"/>
      <c r="B927"/>
      <c r="C927"/>
      <c r="D927"/>
      <c r="E927"/>
      <c r="F927"/>
      <c r="G927"/>
      <c r="H927"/>
      <c r="I927"/>
      <c r="J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1:35" s="4" customFormat="1" x14ac:dyDescent="0.5">
      <c r="A928"/>
      <c r="B928"/>
      <c r="C928"/>
      <c r="D928"/>
      <c r="E928"/>
      <c r="F928"/>
      <c r="G928"/>
      <c r="H928"/>
      <c r="I928"/>
      <c r="J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1:35" s="4" customFormat="1" x14ac:dyDescent="0.5">
      <c r="A929"/>
      <c r="B929"/>
      <c r="C929"/>
      <c r="D929"/>
      <c r="E929"/>
      <c r="F929"/>
      <c r="G929"/>
      <c r="H929"/>
      <c r="I929"/>
      <c r="J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1:35" s="4" customFormat="1" x14ac:dyDescent="0.5">
      <c r="A930"/>
      <c r="B930"/>
      <c r="C930"/>
      <c r="D930"/>
      <c r="E930"/>
      <c r="F930"/>
      <c r="G930"/>
      <c r="H930"/>
      <c r="I930"/>
      <c r="J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1:35" s="4" customFormat="1" x14ac:dyDescent="0.5">
      <c r="A931"/>
      <c r="B931"/>
      <c r="C931"/>
      <c r="D931"/>
      <c r="E931"/>
      <c r="F931"/>
      <c r="G931"/>
      <c r="H931"/>
      <c r="I931"/>
      <c r="J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1:35" s="4" customFormat="1" x14ac:dyDescent="0.5">
      <c r="A932"/>
      <c r="B932"/>
      <c r="C932"/>
      <c r="D932"/>
      <c r="E932"/>
      <c r="F932"/>
      <c r="G932"/>
      <c r="H932"/>
      <c r="I932"/>
      <c r="J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1:35" s="4" customFormat="1" x14ac:dyDescent="0.5">
      <c r="A933"/>
      <c r="B933"/>
      <c r="C933"/>
      <c r="D933"/>
      <c r="E933"/>
      <c r="F933"/>
      <c r="G933"/>
      <c r="H933"/>
      <c r="I933"/>
      <c r="J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1:35" s="4" customFormat="1" x14ac:dyDescent="0.5">
      <c r="A934"/>
      <c r="B934"/>
      <c r="C934"/>
      <c r="D934"/>
      <c r="E934"/>
      <c r="F934"/>
      <c r="G934"/>
      <c r="H934"/>
      <c r="I934"/>
      <c r="J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1:35" s="4" customFormat="1" x14ac:dyDescent="0.5">
      <c r="A935"/>
      <c r="B935"/>
      <c r="C935"/>
      <c r="D935"/>
      <c r="E935"/>
      <c r="F935"/>
      <c r="G935"/>
      <c r="H935"/>
      <c r="I935"/>
      <c r="J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1:35" s="4" customFormat="1" x14ac:dyDescent="0.5">
      <c r="A936"/>
      <c r="B936"/>
      <c r="C936"/>
      <c r="D936"/>
      <c r="E936"/>
      <c r="F936"/>
      <c r="G936"/>
      <c r="H936"/>
      <c r="I936"/>
      <c r="J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1:35" s="4" customFormat="1" x14ac:dyDescent="0.5">
      <c r="A937"/>
      <c r="B937"/>
      <c r="C937"/>
      <c r="D937"/>
      <c r="E937"/>
      <c r="F937"/>
      <c r="G937"/>
      <c r="H937"/>
      <c r="I937"/>
      <c r="J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1:35" s="4" customFormat="1" x14ac:dyDescent="0.5">
      <c r="A938"/>
      <c r="B938"/>
      <c r="C938"/>
      <c r="D938"/>
      <c r="E938"/>
      <c r="F938"/>
      <c r="G938"/>
      <c r="H938"/>
      <c r="I938"/>
      <c r="J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1:35" s="4" customFormat="1" x14ac:dyDescent="0.5">
      <c r="A939"/>
      <c r="B939"/>
      <c r="C939"/>
      <c r="D939"/>
      <c r="E939"/>
      <c r="F939"/>
      <c r="G939"/>
      <c r="H939"/>
      <c r="I939"/>
      <c r="J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1:35" s="4" customFormat="1" x14ac:dyDescent="0.5">
      <c r="A940"/>
      <c r="B940"/>
      <c r="C940"/>
      <c r="D940"/>
      <c r="E940"/>
      <c r="F940"/>
      <c r="G940"/>
      <c r="H940"/>
      <c r="I940"/>
      <c r="J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1:35" s="4" customFormat="1" x14ac:dyDescent="0.5">
      <c r="A941"/>
      <c r="B941"/>
      <c r="C941"/>
      <c r="D941"/>
      <c r="E941"/>
      <c r="F941"/>
      <c r="G941"/>
      <c r="H941"/>
      <c r="I941"/>
      <c r="J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1:35" s="4" customFormat="1" x14ac:dyDescent="0.5">
      <c r="A942"/>
      <c r="B942"/>
      <c r="C942"/>
      <c r="D942"/>
      <c r="E942"/>
      <c r="F942"/>
      <c r="G942"/>
      <c r="H942"/>
      <c r="I942"/>
      <c r="J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1:35" s="4" customFormat="1" x14ac:dyDescent="0.5">
      <c r="A943"/>
      <c r="B943"/>
      <c r="C943"/>
      <c r="D943"/>
      <c r="E943"/>
      <c r="F943"/>
      <c r="G943"/>
      <c r="H943"/>
      <c r="I943"/>
      <c r="J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1:35" s="4" customFormat="1" x14ac:dyDescent="0.5">
      <c r="A944"/>
      <c r="B944"/>
      <c r="C944"/>
      <c r="D944"/>
      <c r="E944"/>
      <c r="F944"/>
      <c r="G944"/>
      <c r="H944"/>
      <c r="I944"/>
      <c r="J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1:35" s="4" customFormat="1" x14ac:dyDescent="0.5">
      <c r="A945"/>
      <c r="B945"/>
      <c r="C945"/>
      <c r="D945"/>
      <c r="E945"/>
      <c r="F945"/>
      <c r="G945"/>
      <c r="H945"/>
      <c r="I945"/>
      <c r="J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1:35" s="4" customFormat="1" x14ac:dyDescent="0.5">
      <c r="A946"/>
      <c r="B946"/>
      <c r="C946"/>
      <c r="D946"/>
      <c r="E946"/>
      <c r="F946"/>
      <c r="G946"/>
      <c r="H946"/>
      <c r="I946"/>
      <c r="J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1:35" s="4" customFormat="1" x14ac:dyDescent="0.5">
      <c r="A947"/>
      <c r="B947"/>
      <c r="C947"/>
      <c r="D947"/>
      <c r="E947"/>
      <c r="F947"/>
      <c r="G947"/>
      <c r="H947"/>
      <c r="I947"/>
      <c r="J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1:35" s="4" customFormat="1" x14ac:dyDescent="0.5">
      <c r="A948"/>
      <c r="B948"/>
      <c r="C948"/>
      <c r="D948"/>
      <c r="E948"/>
      <c r="F948"/>
      <c r="G948"/>
      <c r="H948"/>
      <c r="I948"/>
      <c r="J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1:35" s="4" customFormat="1" x14ac:dyDescent="0.5">
      <c r="A949"/>
      <c r="B949"/>
      <c r="C949"/>
      <c r="D949"/>
      <c r="E949"/>
      <c r="F949"/>
      <c r="G949"/>
      <c r="H949"/>
      <c r="I949"/>
      <c r="J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1:35" s="4" customFormat="1" x14ac:dyDescent="0.5">
      <c r="A950"/>
      <c r="B950"/>
      <c r="C950"/>
      <c r="D950"/>
      <c r="E950"/>
      <c r="F950"/>
      <c r="G950"/>
      <c r="H950"/>
      <c r="I950"/>
      <c r="J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1:35" s="4" customFormat="1" x14ac:dyDescent="0.5">
      <c r="A951"/>
      <c r="B951"/>
      <c r="C951"/>
      <c r="D951"/>
      <c r="E951"/>
      <c r="F951"/>
      <c r="G951"/>
      <c r="H951"/>
      <c r="I951"/>
      <c r="J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1:35" s="4" customFormat="1" x14ac:dyDescent="0.5">
      <c r="A952"/>
      <c r="B952"/>
      <c r="C952"/>
      <c r="D952"/>
      <c r="E952"/>
      <c r="F952"/>
      <c r="G952"/>
      <c r="H952"/>
      <c r="I952"/>
      <c r="J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1:35" s="4" customFormat="1" x14ac:dyDescent="0.5">
      <c r="A953"/>
      <c r="B953"/>
      <c r="C953"/>
      <c r="D953"/>
      <c r="E953"/>
      <c r="F953"/>
      <c r="G953"/>
      <c r="H953"/>
      <c r="I953"/>
      <c r="J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1:35" s="4" customFormat="1" x14ac:dyDescent="0.5">
      <c r="A954"/>
      <c r="B954"/>
      <c r="C954"/>
      <c r="D954"/>
      <c r="E954"/>
      <c r="F954"/>
      <c r="G954"/>
      <c r="H954"/>
      <c r="I954"/>
      <c r="J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1:35" s="4" customFormat="1" x14ac:dyDescent="0.5">
      <c r="A955"/>
      <c r="B955"/>
      <c r="C955"/>
      <c r="D955"/>
      <c r="E955"/>
      <c r="F955"/>
      <c r="G955"/>
      <c r="H955"/>
      <c r="I955"/>
      <c r="J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1:35" s="4" customFormat="1" x14ac:dyDescent="0.5">
      <c r="A956"/>
      <c r="B956"/>
      <c r="C956"/>
      <c r="D956"/>
      <c r="E956"/>
      <c r="F956"/>
      <c r="G956"/>
      <c r="H956"/>
      <c r="I956"/>
      <c r="J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1:35" s="4" customFormat="1" x14ac:dyDescent="0.5">
      <c r="A957"/>
      <c r="B957"/>
      <c r="C957"/>
      <c r="D957"/>
      <c r="E957"/>
      <c r="F957"/>
      <c r="G957"/>
      <c r="H957"/>
      <c r="I957"/>
      <c r="J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1:35" s="4" customFormat="1" x14ac:dyDescent="0.5">
      <c r="A958"/>
      <c r="B958"/>
      <c r="C958"/>
      <c r="D958"/>
      <c r="E958"/>
      <c r="F958"/>
      <c r="G958"/>
      <c r="H958"/>
      <c r="I958"/>
      <c r="J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1:35" s="4" customFormat="1" x14ac:dyDescent="0.5">
      <c r="A959"/>
      <c r="B959"/>
      <c r="C959"/>
      <c r="D959"/>
      <c r="E959"/>
      <c r="F959"/>
      <c r="G959"/>
      <c r="H959"/>
      <c r="I959"/>
      <c r="J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1:35" s="4" customFormat="1" x14ac:dyDescent="0.5">
      <c r="A960"/>
      <c r="B960"/>
      <c r="C960"/>
      <c r="D960"/>
      <c r="E960"/>
      <c r="F960"/>
      <c r="G960"/>
      <c r="H960"/>
      <c r="I960"/>
      <c r="J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1:35" s="4" customFormat="1" x14ac:dyDescent="0.5">
      <c r="A961"/>
      <c r="B961"/>
      <c r="C961"/>
      <c r="D961"/>
      <c r="E961"/>
      <c r="F961"/>
      <c r="G961"/>
      <c r="H961"/>
      <c r="I961"/>
      <c r="J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1:35" s="4" customFormat="1" x14ac:dyDescent="0.5">
      <c r="A962"/>
      <c r="B962"/>
      <c r="C962"/>
      <c r="D962"/>
      <c r="E962"/>
      <c r="F962"/>
      <c r="G962"/>
      <c r="H962"/>
      <c r="I962"/>
      <c r="J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1:35" s="4" customFormat="1" x14ac:dyDescent="0.5">
      <c r="A963"/>
      <c r="B963"/>
      <c r="C963"/>
      <c r="D963"/>
      <c r="E963"/>
      <c r="F963"/>
      <c r="G963"/>
      <c r="H963"/>
      <c r="I963"/>
      <c r="J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1:35" s="4" customFormat="1" x14ac:dyDescent="0.5">
      <c r="A964"/>
      <c r="B964"/>
      <c r="C964"/>
      <c r="D964"/>
      <c r="E964"/>
      <c r="F964"/>
      <c r="G964"/>
      <c r="H964"/>
      <c r="I964"/>
      <c r="J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1:35" s="4" customFormat="1" x14ac:dyDescent="0.5">
      <c r="A965"/>
      <c r="B965"/>
      <c r="C965"/>
      <c r="D965"/>
      <c r="E965"/>
      <c r="F965"/>
      <c r="G965"/>
      <c r="H965"/>
      <c r="I965"/>
      <c r="J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1:35" s="4" customFormat="1" x14ac:dyDescent="0.5">
      <c r="A966"/>
      <c r="B966"/>
      <c r="C966"/>
      <c r="D966"/>
      <c r="E966"/>
      <c r="F966"/>
      <c r="G966"/>
      <c r="H966"/>
      <c r="I966"/>
      <c r="J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1:35" s="4" customFormat="1" x14ac:dyDescent="0.5">
      <c r="A967"/>
      <c r="B967"/>
      <c r="C967"/>
      <c r="D967"/>
      <c r="E967"/>
      <c r="F967"/>
      <c r="G967"/>
      <c r="H967"/>
      <c r="I967"/>
      <c r="J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1:35" s="4" customFormat="1" x14ac:dyDescent="0.5">
      <c r="A968"/>
      <c r="B968"/>
      <c r="C968"/>
      <c r="D968"/>
      <c r="E968"/>
      <c r="F968"/>
      <c r="G968"/>
      <c r="H968"/>
      <c r="I968"/>
      <c r="J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1:35" s="4" customFormat="1" x14ac:dyDescent="0.5">
      <c r="A969"/>
      <c r="B969"/>
      <c r="C969"/>
      <c r="D969"/>
      <c r="E969"/>
      <c r="F969"/>
      <c r="G969"/>
      <c r="H969"/>
      <c r="I969"/>
      <c r="J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1:35" s="4" customFormat="1" x14ac:dyDescent="0.5">
      <c r="A970"/>
      <c r="B970"/>
      <c r="C970"/>
      <c r="D970"/>
      <c r="E970"/>
      <c r="F970"/>
      <c r="G970"/>
      <c r="H970"/>
      <c r="I970"/>
      <c r="J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1:35" s="4" customFormat="1" x14ac:dyDescent="0.5">
      <c r="A971"/>
      <c r="B971"/>
      <c r="C971"/>
      <c r="D971"/>
      <c r="E971"/>
      <c r="F971"/>
      <c r="G971"/>
      <c r="H971"/>
      <c r="I971"/>
      <c r="J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1:35" s="4" customFormat="1" x14ac:dyDescent="0.5">
      <c r="A972"/>
      <c r="B972"/>
      <c r="C972"/>
      <c r="D972"/>
      <c r="E972"/>
      <c r="F972"/>
      <c r="G972"/>
      <c r="H972"/>
      <c r="I972"/>
      <c r="J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1:35" s="4" customFormat="1" x14ac:dyDescent="0.5">
      <c r="A973"/>
      <c r="B973"/>
      <c r="C973"/>
      <c r="D973"/>
      <c r="E973"/>
      <c r="F973"/>
      <c r="G973"/>
      <c r="H973"/>
      <c r="I973"/>
      <c r="J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1:35" s="4" customFormat="1" x14ac:dyDescent="0.5">
      <c r="A974"/>
      <c r="B974"/>
      <c r="C974"/>
      <c r="D974"/>
      <c r="E974"/>
      <c r="F974"/>
      <c r="G974"/>
      <c r="H974"/>
      <c r="I974"/>
      <c r="J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1:35" s="4" customFormat="1" x14ac:dyDescent="0.5">
      <c r="A975"/>
      <c r="B975"/>
      <c r="C975"/>
      <c r="D975"/>
      <c r="E975"/>
      <c r="F975"/>
      <c r="G975"/>
      <c r="H975"/>
      <c r="I975"/>
      <c r="J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1:35" s="4" customFormat="1" x14ac:dyDescent="0.5">
      <c r="A976"/>
      <c r="B976"/>
      <c r="C976"/>
      <c r="D976"/>
      <c r="E976"/>
      <c r="F976"/>
      <c r="G976"/>
      <c r="H976"/>
      <c r="I976"/>
      <c r="J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1:35" s="4" customFormat="1" x14ac:dyDescent="0.5">
      <c r="A977"/>
      <c r="B977"/>
      <c r="C977"/>
      <c r="D977"/>
      <c r="E977"/>
      <c r="F977"/>
      <c r="G977"/>
      <c r="H977"/>
      <c r="I977"/>
      <c r="J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1:35" s="4" customFormat="1" x14ac:dyDescent="0.5">
      <c r="A978"/>
      <c r="B978"/>
      <c r="C978"/>
      <c r="D978"/>
      <c r="E978"/>
      <c r="F978"/>
      <c r="G978"/>
      <c r="H978"/>
      <c r="I978"/>
      <c r="J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1:35" s="4" customFormat="1" x14ac:dyDescent="0.5">
      <c r="A979"/>
      <c r="B979"/>
      <c r="C979"/>
      <c r="D979"/>
      <c r="E979"/>
      <c r="F979"/>
      <c r="G979"/>
      <c r="H979"/>
      <c r="I979"/>
      <c r="J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1:35" s="4" customFormat="1" x14ac:dyDescent="0.5">
      <c r="A980"/>
      <c r="B980"/>
      <c r="C980"/>
      <c r="D980"/>
      <c r="E980"/>
      <c r="F980"/>
      <c r="G980"/>
      <c r="H980"/>
      <c r="I980"/>
      <c r="J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1:35" s="4" customFormat="1" x14ac:dyDescent="0.5">
      <c r="A981"/>
      <c r="B981"/>
      <c r="C981"/>
      <c r="D981"/>
      <c r="E981"/>
      <c r="F981"/>
      <c r="G981"/>
      <c r="H981"/>
      <c r="I981"/>
      <c r="J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1:35" s="4" customFormat="1" x14ac:dyDescent="0.5">
      <c r="A982"/>
      <c r="B982"/>
      <c r="C982"/>
      <c r="D982"/>
      <c r="E982"/>
      <c r="F982"/>
      <c r="G982"/>
      <c r="H982"/>
      <c r="I982"/>
      <c r="J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1:35" s="4" customFormat="1" x14ac:dyDescent="0.5">
      <c r="A983"/>
      <c r="B983"/>
      <c r="C983"/>
      <c r="D983"/>
      <c r="E983"/>
      <c r="F983"/>
      <c r="G983"/>
      <c r="H983"/>
      <c r="I983"/>
      <c r="J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1:35" s="4" customFormat="1" x14ac:dyDescent="0.5">
      <c r="A984"/>
      <c r="B984"/>
      <c r="C984"/>
      <c r="D984"/>
      <c r="E984"/>
      <c r="F984"/>
      <c r="G984"/>
      <c r="H984"/>
      <c r="I984"/>
      <c r="J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1:35" s="4" customFormat="1" x14ac:dyDescent="0.5">
      <c r="A985"/>
      <c r="B985"/>
      <c r="C985"/>
      <c r="D985"/>
      <c r="E985"/>
      <c r="F985"/>
      <c r="G985"/>
      <c r="H985"/>
      <c r="I985"/>
      <c r="J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1:35" s="4" customFormat="1" x14ac:dyDescent="0.5">
      <c r="A986"/>
      <c r="B986"/>
      <c r="C986"/>
      <c r="D986"/>
      <c r="E986"/>
      <c r="F986"/>
      <c r="G986"/>
      <c r="H986"/>
      <c r="I986"/>
      <c r="J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1:35" s="4" customFormat="1" x14ac:dyDescent="0.5">
      <c r="A987"/>
      <c r="B987"/>
      <c r="C987"/>
      <c r="D987"/>
      <c r="E987"/>
      <c r="F987"/>
      <c r="G987"/>
      <c r="H987"/>
      <c r="I987"/>
      <c r="J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1:35" s="4" customFormat="1" x14ac:dyDescent="0.5">
      <c r="A988"/>
      <c r="B988"/>
      <c r="C988"/>
      <c r="D988"/>
      <c r="E988"/>
      <c r="F988"/>
      <c r="G988"/>
      <c r="H988"/>
      <c r="I988"/>
      <c r="J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1:35" s="4" customFormat="1" x14ac:dyDescent="0.5">
      <c r="A989"/>
      <c r="B989"/>
      <c r="C989"/>
      <c r="D989"/>
      <c r="E989"/>
      <c r="F989"/>
      <c r="G989"/>
      <c r="H989"/>
      <c r="I989"/>
      <c r="J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1:35" s="4" customFormat="1" x14ac:dyDescent="0.5">
      <c r="A990"/>
      <c r="B990"/>
      <c r="C990"/>
      <c r="D990"/>
      <c r="E990"/>
      <c r="F990"/>
      <c r="G990"/>
      <c r="H990"/>
      <c r="I990"/>
      <c r="J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1:35" s="4" customFormat="1" x14ac:dyDescent="0.5">
      <c r="A991"/>
      <c r="B991"/>
      <c r="C991"/>
      <c r="D991"/>
      <c r="E991"/>
      <c r="F991"/>
      <c r="G991"/>
      <c r="H991"/>
      <c r="I991"/>
      <c r="J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1:35" s="4" customFormat="1" x14ac:dyDescent="0.5">
      <c r="A992"/>
      <c r="B992"/>
      <c r="C992"/>
      <c r="D992"/>
      <c r="E992"/>
      <c r="F992"/>
      <c r="G992"/>
      <c r="H992"/>
      <c r="I992"/>
      <c r="J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1:35" s="4" customFormat="1" x14ac:dyDescent="0.5">
      <c r="A993"/>
      <c r="B993"/>
      <c r="C993"/>
      <c r="D993"/>
      <c r="E993"/>
      <c r="F993"/>
      <c r="G993"/>
      <c r="H993"/>
      <c r="I993"/>
      <c r="J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1:35" s="4" customFormat="1" x14ac:dyDescent="0.5">
      <c r="A994"/>
      <c r="B994"/>
      <c r="C994"/>
      <c r="D994"/>
      <c r="E994"/>
      <c r="F994"/>
      <c r="G994"/>
      <c r="H994"/>
      <c r="I994"/>
      <c r="J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1:35" s="4" customFormat="1" x14ac:dyDescent="0.5">
      <c r="A995"/>
      <c r="B995"/>
      <c r="C995"/>
      <c r="D995"/>
      <c r="E995"/>
      <c r="F995"/>
      <c r="G995"/>
      <c r="H995"/>
      <c r="I995"/>
      <c r="J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1:35" s="4" customFormat="1" x14ac:dyDescent="0.5">
      <c r="A996"/>
      <c r="B996"/>
      <c r="C996"/>
      <c r="D996"/>
      <c r="E996"/>
      <c r="F996"/>
      <c r="G996"/>
      <c r="H996"/>
      <c r="I996"/>
      <c r="J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1:35" s="4" customFormat="1" x14ac:dyDescent="0.5">
      <c r="A997"/>
      <c r="B997"/>
      <c r="C997"/>
      <c r="D997"/>
      <c r="E997"/>
      <c r="F997"/>
      <c r="G997"/>
      <c r="H997"/>
      <c r="I997"/>
      <c r="J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1:35" s="4" customFormat="1" x14ac:dyDescent="0.5">
      <c r="A998"/>
      <c r="B998"/>
      <c r="C998"/>
      <c r="D998"/>
      <c r="E998"/>
      <c r="F998"/>
      <c r="G998"/>
      <c r="H998"/>
      <c r="I998"/>
      <c r="J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1:35" s="4" customFormat="1" x14ac:dyDescent="0.5">
      <c r="A999"/>
      <c r="B999"/>
      <c r="C999"/>
      <c r="D999"/>
      <c r="E999"/>
      <c r="F999"/>
      <c r="G999"/>
      <c r="H999"/>
      <c r="I999"/>
      <c r="J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1:35" s="4" customFormat="1" x14ac:dyDescent="0.5">
      <c r="A1000"/>
      <c r="B1000"/>
      <c r="C1000"/>
      <c r="D1000"/>
      <c r="E1000"/>
      <c r="F1000"/>
      <c r="G1000"/>
      <c r="H1000"/>
      <c r="I1000"/>
      <c r="J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1:35" s="4" customFormat="1" x14ac:dyDescent="0.5">
      <c r="A1001"/>
      <c r="B1001"/>
      <c r="C1001"/>
      <c r="D1001"/>
      <c r="E1001"/>
      <c r="F1001"/>
      <c r="G1001"/>
      <c r="H1001"/>
      <c r="I1001"/>
      <c r="J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1:35" s="4" customFormat="1" x14ac:dyDescent="0.5">
      <c r="A1002"/>
      <c r="B1002"/>
      <c r="C1002"/>
      <c r="D1002"/>
      <c r="E1002"/>
      <c r="F1002"/>
      <c r="G1002"/>
      <c r="H1002"/>
      <c r="I1002"/>
      <c r="J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1:35" s="4" customFormat="1" x14ac:dyDescent="0.5">
      <c r="A1003"/>
      <c r="B1003"/>
      <c r="C1003"/>
      <c r="D1003"/>
      <c r="E1003"/>
      <c r="F1003"/>
      <c r="G1003"/>
      <c r="H1003"/>
      <c r="I1003"/>
      <c r="J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1:35" s="4" customFormat="1" x14ac:dyDescent="0.5">
      <c r="A1004"/>
      <c r="B1004"/>
      <c r="C1004"/>
      <c r="D1004"/>
      <c r="E1004"/>
      <c r="F1004"/>
      <c r="G1004"/>
      <c r="H1004"/>
      <c r="I1004"/>
      <c r="J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1:35" s="4" customFormat="1" x14ac:dyDescent="0.5">
      <c r="A1005"/>
      <c r="B1005"/>
      <c r="C1005"/>
      <c r="D1005"/>
      <c r="E1005"/>
      <c r="F1005"/>
      <c r="G1005"/>
      <c r="H1005"/>
      <c r="I1005"/>
      <c r="J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1:35" s="4" customFormat="1" x14ac:dyDescent="0.5">
      <c r="A1006"/>
      <c r="B1006"/>
      <c r="C1006"/>
      <c r="D1006"/>
      <c r="E1006"/>
      <c r="F1006"/>
      <c r="G1006"/>
      <c r="H1006"/>
      <c r="I1006"/>
      <c r="J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1:35" s="4" customFormat="1" x14ac:dyDescent="0.5">
      <c r="A1007"/>
      <c r="B1007"/>
      <c r="C1007"/>
      <c r="D1007"/>
      <c r="E1007"/>
      <c r="F1007"/>
      <c r="G1007"/>
      <c r="H1007"/>
      <c r="I1007"/>
      <c r="J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1:35" s="4" customFormat="1" x14ac:dyDescent="0.5">
      <c r="A1008"/>
      <c r="B1008"/>
      <c r="C1008"/>
      <c r="D1008"/>
      <c r="E1008"/>
      <c r="F1008"/>
      <c r="G1008"/>
      <c r="H1008"/>
      <c r="I1008"/>
      <c r="J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1:35" s="4" customFormat="1" x14ac:dyDescent="0.5">
      <c r="A1009"/>
      <c r="B1009"/>
      <c r="C1009"/>
      <c r="D1009"/>
      <c r="E1009"/>
      <c r="F1009"/>
      <c r="G1009"/>
      <c r="H1009"/>
      <c r="I1009"/>
      <c r="J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1:35" s="4" customFormat="1" x14ac:dyDescent="0.5">
      <c r="A1010"/>
      <c r="B1010"/>
      <c r="C1010"/>
      <c r="D1010"/>
      <c r="E1010"/>
      <c r="F1010"/>
      <c r="G1010"/>
      <c r="H1010"/>
      <c r="I1010"/>
      <c r="J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1:35" s="4" customFormat="1" x14ac:dyDescent="0.5">
      <c r="A1011"/>
      <c r="B1011"/>
      <c r="C1011"/>
      <c r="D1011"/>
      <c r="E1011"/>
      <c r="F1011"/>
      <c r="G1011"/>
      <c r="H1011"/>
      <c r="I1011"/>
      <c r="J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1:35" s="4" customFormat="1" x14ac:dyDescent="0.5">
      <c r="A1012"/>
      <c r="B1012"/>
      <c r="C1012"/>
      <c r="D1012"/>
      <c r="E1012"/>
      <c r="F1012"/>
      <c r="G1012"/>
      <c r="H1012"/>
      <c r="I1012"/>
      <c r="J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1:35" s="4" customFormat="1" x14ac:dyDescent="0.5">
      <c r="A1013"/>
      <c r="B1013"/>
      <c r="C1013"/>
      <c r="D1013"/>
      <c r="E1013"/>
      <c r="F1013"/>
      <c r="G1013"/>
      <c r="H1013"/>
      <c r="I1013"/>
      <c r="J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1:35" s="4" customFormat="1" x14ac:dyDescent="0.5">
      <c r="A1014"/>
      <c r="B1014"/>
      <c r="C1014"/>
      <c r="D1014"/>
      <c r="E1014"/>
      <c r="F1014"/>
      <c r="G1014"/>
      <c r="H1014"/>
      <c r="I1014"/>
      <c r="J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1:35" s="4" customFormat="1" x14ac:dyDescent="0.5">
      <c r="A1015"/>
      <c r="B1015"/>
      <c r="C1015"/>
      <c r="D1015"/>
      <c r="E1015"/>
      <c r="F1015"/>
      <c r="G1015"/>
      <c r="H1015"/>
      <c r="I1015"/>
      <c r="J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1:35" s="4" customFormat="1" x14ac:dyDescent="0.5">
      <c r="A1016"/>
      <c r="B1016"/>
      <c r="C1016"/>
      <c r="D1016"/>
      <c r="E1016"/>
      <c r="F1016"/>
      <c r="G1016"/>
      <c r="H1016"/>
      <c r="I1016"/>
      <c r="J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1:35" s="4" customFormat="1" x14ac:dyDescent="0.5">
      <c r="A1017"/>
      <c r="B1017"/>
      <c r="C1017"/>
      <c r="D1017"/>
      <c r="E1017"/>
      <c r="F1017"/>
      <c r="G1017"/>
      <c r="H1017"/>
      <c r="I1017"/>
      <c r="J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1:35" s="4" customFormat="1" x14ac:dyDescent="0.5">
      <c r="A1018"/>
      <c r="B1018"/>
      <c r="C1018"/>
      <c r="D1018"/>
      <c r="E1018"/>
      <c r="F1018"/>
      <c r="G1018"/>
      <c r="H1018"/>
      <c r="I1018"/>
      <c r="J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1:35" s="4" customFormat="1" x14ac:dyDescent="0.5">
      <c r="A1019"/>
      <c r="B1019"/>
      <c r="C1019"/>
      <c r="D1019"/>
      <c r="E1019"/>
      <c r="F1019"/>
      <c r="G1019"/>
      <c r="H1019"/>
      <c r="I1019"/>
      <c r="J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1:35" s="4" customFormat="1" x14ac:dyDescent="0.5">
      <c r="A1020"/>
      <c r="B1020"/>
      <c r="C1020"/>
      <c r="D1020"/>
      <c r="E1020"/>
      <c r="F1020"/>
      <c r="G1020"/>
      <c r="H1020"/>
      <c r="I1020"/>
      <c r="J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1:35" s="4" customFormat="1" x14ac:dyDescent="0.5">
      <c r="A1021"/>
      <c r="B1021"/>
      <c r="C1021"/>
      <c r="D1021"/>
      <c r="E1021"/>
      <c r="F1021"/>
      <c r="G1021"/>
      <c r="H1021"/>
      <c r="I1021"/>
      <c r="J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1:35" s="4" customFormat="1" x14ac:dyDescent="0.5">
      <c r="A1022"/>
      <c r="B1022"/>
      <c r="C1022"/>
      <c r="D1022"/>
      <c r="E1022"/>
      <c r="F1022"/>
      <c r="G1022"/>
      <c r="H1022"/>
      <c r="I1022"/>
      <c r="J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1:35" s="4" customFormat="1" x14ac:dyDescent="0.5">
      <c r="A1023"/>
      <c r="B1023"/>
      <c r="C1023"/>
      <c r="D1023"/>
      <c r="E1023"/>
      <c r="F1023"/>
      <c r="G1023"/>
      <c r="H1023"/>
      <c r="I1023"/>
      <c r="J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1:35" s="4" customFormat="1" x14ac:dyDescent="0.5">
      <c r="A1024"/>
      <c r="B1024"/>
      <c r="C1024"/>
      <c r="D1024"/>
      <c r="E1024"/>
      <c r="F1024"/>
      <c r="G1024"/>
      <c r="H1024"/>
      <c r="I1024"/>
      <c r="J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1:35" s="4" customFormat="1" x14ac:dyDescent="0.5">
      <c r="A1025"/>
      <c r="B1025"/>
      <c r="C1025"/>
      <c r="D1025"/>
      <c r="E1025"/>
      <c r="F1025"/>
      <c r="G1025"/>
      <c r="H1025"/>
      <c r="I1025"/>
      <c r="J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1:35" s="4" customFormat="1" x14ac:dyDescent="0.5">
      <c r="A1026"/>
      <c r="B1026"/>
      <c r="C1026"/>
      <c r="D1026"/>
      <c r="E1026"/>
      <c r="F1026"/>
      <c r="G1026"/>
      <c r="H1026"/>
      <c r="I1026"/>
      <c r="J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1:35" s="4" customFormat="1" x14ac:dyDescent="0.5">
      <c r="A1027"/>
      <c r="B1027"/>
      <c r="C1027"/>
      <c r="D1027"/>
      <c r="E1027"/>
      <c r="F1027"/>
      <c r="G1027"/>
      <c r="H1027"/>
      <c r="I1027"/>
      <c r="J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1:35" s="4" customFormat="1" x14ac:dyDescent="0.5">
      <c r="A1028"/>
      <c r="B1028"/>
      <c r="C1028"/>
      <c r="D1028"/>
      <c r="E1028"/>
      <c r="F1028"/>
      <c r="G1028"/>
      <c r="H1028"/>
      <c r="I1028"/>
      <c r="J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1:35" s="4" customFormat="1" x14ac:dyDescent="0.5">
      <c r="A1029"/>
      <c r="B1029"/>
      <c r="C1029"/>
      <c r="D1029"/>
      <c r="E1029"/>
      <c r="F1029"/>
      <c r="G1029"/>
      <c r="H1029"/>
      <c r="I1029"/>
      <c r="J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1:35" s="4" customFormat="1" x14ac:dyDescent="0.5">
      <c r="A1030"/>
      <c r="B1030"/>
      <c r="C1030"/>
      <c r="D1030"/>
      <c r="E1030"/>
      <c r="F1030"/>
      <c r="G1030"/>
      <c r="H1030"/>
      <c r="I1030"/>
      <c r="J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1:35" s="4" customFormat="1" x14ac:dyDescent="0.5">
      <c r="A1031"/>
      <c r="B1031"/>
      <c r="C1031"/>
      <c r="D1031"/>
      <c r="E1031"/>
      <c r="F1031"/>
      <c r="G1031"/>
      <c r="H1031"/>
      <c r="I1031"/>
      <c r="J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1:35" s="4" customFormat="1" x14ac:dyDescent="0.5">
      <c r="A1032"/>
      <c r="B1032"/>
      <c r="C1032"/>
      <c r="D1032"/>
      <c r="E1032"/>
      <c r="F1032"/>
      <c r="G1032"/>
      <c r="H1032"/>
      <c r="I1032"/>
      <c r="J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1:35" s="4" customFormat="1" x14ac:dyDescent="0.5">
      <c r="A1033"/>
      <c r="B1033"/>
      <c r="C1033"/>
      <c r="D1033"/>
      <c r="E1033"/>
      <c r="F1033"/>
      <c r="G1033"/>
      <c r="H1033"/>
      <c r="I1033"/>
      <c r="J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1:35" s="4" customFormat="1" x14ac:dyDescent="0.5">
      <c r="A1034"/>
      <c r="B1034"/>
      <c r="C1034"/>
      <c r="D1034"/>
      <c r="E1034"/>
      <c r="F1034"/>
      <c r="G1034"/>
      <c r="H1034"/>
      <c r="I1034"/>
      <c r="J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1:35" s="4" customFormat="1" x14ac:dyDescent="0.5">
      <c r="A1035"/>
      <c r="B1035"/>
      <c r="C1035"/>
      <c r="D1035"/>
      <c r="E1035"/>
      <c r="F1035"/>
      <c r="G1035"/>
      <c r="H1035"/>
      <c r="I1035"/>
      <c r="J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1:35" s="4" customFormat="1" x14ac:dyDescent="0.5">
      <c r="A1036"/>
      <c r="B1036"/>
      <c r="C1036"/>
      <c r="D1036"/>
      <c r="E1036"/>
      <c r="F1036"/>
      <c r="G1036"/>
      <c r="H1036"/>
      <c r="I1036"/>
      <c r="J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1:35" s="4" customFormat="1" x14ac:dyDescent="0.5">
      <c r="A1037"/>
      <c r="B1037"/>
      <c r="C1037"/>
      <c r="D1037"/>
      <c r="E1037"/>
      <c r="F1037"/>
      <c r="G1037"/>
      <c r="H1037"/>
      <c r="I1037"/>
      <c r="J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1:35" s="4" customFormat="1" x14ac:dyDescent="0.5">
      <c r="A1038"/>
      <c r="B1038"/>
      <c r="C1038"/>
      <c r="D1038"/>
      <c r="E1038"/>
      <c r="F1038"/>
      <c r="G1038"/>
      <c r="H1038"/>
      <c r="I1038"/>
      <c r="J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1:35" s="4" customFormat="1" x14ac:dyDescent="0.5">
      <c r="A1039"/>
      <c r="B1039"/>
      <c r="C1039"/>
      <c r="D1039"/>
      <c r="E1039"/>
      <c r="F1039"/>
      <c r="G1039"/>
      <c r="H1039"/>
      <c r="I1039"/>
      <c r="J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1:35" s="4" customFormat="1" x14ac:dyDescent="0.5">
      <c r="A1040"/>
      <c r="B1040"/>
      <c r="C1040"/>
      <c r="D1040"/>
      <c r="E1040"/>
      <c r="F1040"/>
      <c r="G1040"/>
      <c r="H1040"/>
      <c r="I1040"/>
      <c r="J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1:35" s="4" customFormat="1" x14ac:dyDescent="0.5">
      <c r="A1041"/>
      <c r="B1041"/>
      <c r="C1041"/>
      <c r="D1041"/>
      <c r="E1041"/>
      <c r="F1041"/>
      <c r="G1041"/>
      <c r="H1041"/>
      <c r="I1041"/>
      <c r="J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1:35" s="4" customFormat="1" x14ac:dyDescent="0.5">
      <c r="A1042"/>
      <c r="B1042"/>
      <c r="C1042"/>
      <c r="D1042"/>
      <c r="E1042"/>
      <c r="F1042"/>
      <c r="G1042"/>
      <c r="H1042"/>
      <c r="I1042"/>
      <c r="J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1:35" s="4" customFormat="1" x14ac:dyDescent="0.5">
      <c r="A1043"/>
      <c r="B1043"/>
      <c r="C1043"/>
      <c r="D1043"/>
      <c r="E1043"/>
      <c r="F1043"/>
      <c r="G1043"/>
      <c r="H1043"/>
      <c r="I1043"/>
      <c r="J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1:35" s="4" customFormat="1" x14ac:dyDescent="0.5">
      <c r="A1044"/>
      <c r="B1044"/>
      <c r="C1044"/>
      <c r="D1044"/>
      <c r="E1044"/>
      <c r="F1044"/>
      <c r="G1044"/>
      <c r="H1044"/>
      <c r="I1044"/>
      <c r="J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1:35" s="4" customFormat="1" x14ac:dyDescent="0.5">
      <c r="A1045"/>
      <c r="B1045"/>
      <c r="C1045"/>
      <c r="D1045"/>
      <c r="E1045"/>
      <c r="F1045"/>
      <c r="G1045"/>
      <c r="H1045"/>
      <c r="I1045"/>
      <c r="J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1:35" s="4" customFormat="1" x14ac:dyDescent="0.5">
      <c r="A1046"/>
      <c r="B1046"/>
      <c r="C1046"/>
      <c r="D1046"/>
      <c r="E1046"/>
      <c r="F1046"/>
      <c r="G1046"/>
      <c r="H1046"/>
      <c r="I1046"/>
      <c r="J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1:35" s="4" customFormat="1" x14ac:dyDescent="0.5">
      <c r="A1047"/>
      <c r="B1047"/>
      <c r="C1047"/>
      <c r="D1047"/>
      <c r="E1047"/>
      <c r="F1047"/>
      <c r="G1047"/>
      <c r="H1047"/>
      <c r="I1047"/>
      <c r="J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1:35" s="4" customFormat="1" x14ac:dyDescent="0.5">
      <c r="A1048"/>
      <c r="B1048"/>
      <c r="C1048"/>
      <c r="D1048"/>
      <c r="E1048"/>
      <c r="F1048"/>
      <c r="G1048"/>
      <c r="H1048"/>
      <c r="I1048"/>
      <c r="J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1:35" s="4" customFormat="1" x14ac:dyDescent="0.5">
      <c r="A1049"/>
      <c r="B1049"/>
      <c r="C1049"/>
      <c r="D1049"/>
      <c r="E1049"/>
      <c r="F1049"/>
      <c r="G1049"/>
      <c r="H1049"/>
      <c r="I1049"/>
      <c r="J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1:35" s="4" customFormat="1" x14ac:dyDescent="0.5">
      <c r="A1050"/>
      <c r="B1050"/>
      <c r="C1050"/>
      <c r="D1050"/>
      <c r="E1050"/>
      <c r="F1050"/>
      <c r="G1050"/>
      <c r="H1050"/>
      <c r="I1050"/>
      <c r="J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1:35" s="4" customFormat="1" x14ac:dyDescent="0.5">
      <c r="A1051"/>
      <c r="B1051"/>
      <c r="C1051"/>
      <c r="D1051"/>
      <c r="E1051"/>
      <c r="F1051"/>
      <c r="G1051"/>
      <c r="H1051"/>
      <c r="I1051"/>
      <c r="J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1:35" s="4" customFormat="1" x14ac:dyDescent="0.5">
      <c r="A1052"/>
      <c r="B1052"/>
      <c r="C1052"/>
      <c r="D1052"/>
      <c r="E1052"/>
      <c r="F1052"/>
      <c r="G1052"/>
      <c r="H1052"/>
      <c r="I1052"/>
      <c r="J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1:35" s="4" customFormat="1" x14ac:dyDescent="0.5">
      <c r="A1053"/>
      <c r="B1053"/>
      <c r="C1053"/>
      <c r="D1053"/>
      <c r="E1053"/>
      <c r="F1053"/>
      <c r="G1053"/>
      <c r="H1053"/>
      <c r="I1053"/>
      <c r="J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1:35" s="4" customFormat="1" x14ac:dyDescent="0.5">
      <c r="A1054"/>
      <c r="B1054"/>
      <c r="C1054"/>
      <c r="D1054"/>
      <c r="E1054"/>
      <c r="F1054"/>
      <c r="G1054"/>
      <c r="H1054"/>
      <c r="I1054"/>
      <c r="J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1:35" s="4" customFormat="1" x14ac:dyDescent="0.5">
      <c r="A1055"/>
      <c r="B1055"/>
      <c r="C1055"/>
      <c r="D1055"/>
      <c r="E1055"/>
      <c r="F1055"/>
      <c r="G1055"/>
      <c r="H1055"/>
      <c r="I1055"/>
      <c r="J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1:35" s="4" customFormat="1" x14ac:dyDescent="0.5">
      <c r="A1056"/>
      <c r="B1056"/>
      <c r="C1056"/>
      <c r="D1056"/>
      <c r="E1056"/>
      <c r="F1056"/>
      <c r="G1056"/>
      <c r="H1056"/>
      <c r="I1056"/>
      <c r="J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1:35" s="4" customFormat="1" x14ac:dyDescent="0.5">
      <c r="A1057"/>
      <c r="B1057"/>
      <c r="C1057"/>
      <c r="D1057"/>
      <c r="E1057"/>
      <c r="F1057"/>
      <c r="G1057"/>
      <c r="H1057"/>
      <c r="I1057"/>
      <c r="J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1:35" s="4" customFormat="1" x14ac:dyDescent="0.5">
      <c r="A1058"/>
      <c r="B1058"/>
      <c r="C1058"/>
      <c r="D1058"/>
      <c r="E1058"/>
      <c r="F1058"/>
      <c r="G1058"/>
      <c r="H1058"/>
      <c r="I1058"/>
      <c r="J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1:35" s="4" customFormat="1" x14ac:dyDescent="0.5">
      <c r="A1059"/>
      <c r="B1059"/>
      <c r="C1059"/>
      <c r="D1059"/>
      <c r="E1059"/>
      <c r="F1059"/>
      <c r="G1059"/>
      <c r="H1059"/>
      <c r="I1059"/>
      <c r="J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1:35" s="4" customFormat="1" x14ac:dyDescent="0.5">
      <c r="A1060"/>
      <c r="B1060"/>
      <c r="C1060"/>
      <c r="D1060"/>
      <c r="E1060"/>
      <c r="F1060"/>
      <c r="G1060"/>
      <c r="H1060"/>
      <c r="I1060"/>
      <c r="J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1:35" s="4" customFormat="1" x14ac:dyDescent="0.5">
      <c r="A1061"/>
      <c r="B1061"/>
      <c r="C1061"/>
      <c r="D1061"/>
      <c r="E1061"/>
      <c r="F1061"/>
      <c r="G1061"/>
      <c r="H1061"/>
      <c r="I1061"/>
      <c r="J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1:35" s="4" customFormat="1" x14ac:dyDescent="0.5">
      <c r="A1062"/>
      <c r="B1062"/>
      <c r="C1062"/>
      <c r="D1062"/>
      <c r="E1062"/>
      <c r="F1062"/>
      <c r="G1062"/>
      <c r="H1062"/>
      <c r="I1062"/>
      <c r="J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1:35" s="4" customFormat="1" x14ac:dyDescent="0.5">
      <c r="A1063"/>
      <c r="B1063"/>
      <c r="C1063"/>
      <c r="D1063"/>
      <c r="E1063"/>
      <c r="F1063"/>
      <c r="G1063"/>
      <c r="H1063"/>
      <c r="I1063"/>
      <c r="J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1:35" s="4" customFormat="1" x14ac:dyDescent="0.5">
      <c r="A1064"/>
      <c r="B1064"/>
      <c r="C1064"/>
      <c r="D1064"/>
      <c r="E1064"/>
      <c r="F1064"/>
      <c r="G1064"/>
      <c r="H1064"/>
      <c r="I1064"/>
      <c r="J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1:35" s="4" customFormat="1" x14ac:dyDescent="0.5">
      <c r="A1065"/>
      <c r="B1065"/>
      <c r="C1065"/>
      <c r="D1065"/>
      <c r="E1065"/>
      <c r="F1065"/>
      <c r="G1065"/>
      <c r="H1065"/>
      <c r="I1065"/>
      <c r="J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1:35" s="4" customFormat="1" x14ac:dyDescent="0.5">
      <c r="A1066"/>
      <c r="B1066"/>
      <c r="C1066"/>
      <c r="D1066"/>
      <c r="E1066"/>
      <c r="F1066"/>
      <c r="G1066"/>
      <c r="H1066"/>
      <c r="I1066"/>
      <c r="J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1:35" s="4" customFormat="1" x14ac:dyDescent="0.5">
      <c r="A1067"/>
      <c r="B1067"/>
      <c r="C1067"/>
      <c r="D1067"/>
      <c r="E1067"/>
      <c r="F1067"/>
      <c r="G1067"/>
      <c r="H1067"/>
      <c r="I1067"/>
      <c r="J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1:35" s="4" customFormat="1" x14ac:dyDescent="0.5">
      <c r="A1068"/>
      <c r="B1068"/>
      <c r="C1068"/>
      <c r="D1068"/>
      <c r="E1068"/>
      <c r="F1068"/>
      <c r="G1068"/>
      <c r="H1068"/>
      <c r="I1068"/>
      <c r="J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1:35" s="4" customFormat="1" x14ac:dyDescent="0.5">
      <c r="A1069"/>
      <c r="B1069"/>
      <c r="C1069"/>
      <c r="D1069"/>
      <c r="E1069"/>
      <c r="F1069"/>
      <c r="G1069"/>
      <c r="H1069"/>
      <c r="I1069"/>
      <c r="J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1:35" s="4" customFormat="1" x14ac:dyDescent="0.5">
      <c r="A1070"/>
      <c r="B1070"/>
      <c r="C1070"/>
      <c r="D1070"/>
      <c r="E1070"/>
      <c r="F1070"/>
      <c r="G1070"/>
      <c r="H1070"/>
      <c r="I1070"/>
      <c r="J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1:35" s="4" customFormat="1" x14ac:dyDescent="0.5">
      <c r="A1071"/>
      <c r="B1071"/>
      <c r="C1071"/>
      <c r="D1071"/>
      <c r="E1071"/>
      <c r="F1071"/>
      <c r="G1071"/>
      <c r="H1071"/>
      <c r="I1071"/>
      <c r="J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1:35" s="4" customFormat="1" x14ac:dyDescent="0.5">
      <c r="A1072"/>
      <c r="B1072"/>
      <c r="C1072"/>
      <c r="D1072"/>
      <c r="E1072"/>
      <c r="F1072"/>
      <c r="G1072"/>
      <c r="H1072"/>
      <c r="I1072"/>
      <c r="J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1:35" s="4" customFormat="1" x14ac:dyDescent="0.5">
      <c r="A1073"/>
      <c r="B1073"/>
      <c r="C1073"/>
      <c r="D1073"/>
      <c r="E1073"/>
      <c r="F1073"/>
      <c r="G1073"/>
      <c r="H1073"/>
      <c r="I1073"/>
      <c r="J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1:35" s="4" customFormat="1" x14ac:dyDescent="0.5">
      <c r="A1074"/>
      <c r="B1074"/>
      <c r="C1074"/>
      <c r="D1074"/>
      <c r="E1074"/>
      <c r="F1074"/>
      <c r="G1074"/>
      <c r="H1074"/>
      <c r="I1074"/>
      <c r="J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1:35" s="4" customFormat="1" x14ac:dyDescent="0.5">
      <c r="A1075"/>
      <c r="B1075"/>
      <c r="C1075"/>
      <c r="D1075"/>
      <c r="E1075"/>
      <c r="F1075"/>
      <c r="G1075"/>
      <c r="H1075"/>
      <c r="I1075"/>
      <c r="J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1:35" s="4" customFormat="1" x14ac:dyDescent="0.5">
      <c r="A1076"/>
      <c r="B1076"/>
      <c r="C1076"/>
      <c r="D1076"/>
      <c r="E1076"/>
      <c r="F1076"/>
      <c r="G1076"/>
      <c r="H1076"/>
      <c r="I1076"/>
      <c r="J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1:35" s="4" customFormat="1" x14ac:dyDescent="0.5">
      <c r="A1077"/>
      <c r="B1077"/>
      <c r="C1077"/>
      <c r="D1077"/>
      <c r="E1077"/>
      <c r="F1077"/>
      <c r="G1077"/>
      <c r="H1077"/>
      <c r="I1077"/>
      <c r="J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1:35" s="4" customFormat="1" x14ac:dyDescent="0.5">
      <c r="A1078"/>
      <c r="B1078"/>
      <c r="C1078"/>
      <c r="D1078"/>
      <c r="E1078"/>
      <c r="F1078"/>
      <c r="G1078"/>
      <c r="H1078"/>
      <c r="I1078"/>
      <c r="J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1:35" s="4" customFormat="1" x14ac:dyDescent="0.5">
      <c r="A1079"/>
      <c r="B1079"/>
      <c r="C1079"/>
      <c r="D1079"/>
      <c r="E1079"/>
      <c r="F1079"/>
      <c r="G1079"/>
      <c r="H1079"/>
      <c r="I1079"/>
      <c r="J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1:35" s="4" customFormat="1" x14ac:dyDescent="0.5">
      <c r="A1080"/>
      <c r="B1080"/>
      <c r="C1080"/>
      <c r="D1080"/>
      <c r="E1080"/>
      <c r="F1080"/>
      <c r="G1080"/>
      <c r="H1080"/>
      <c r="I1080"/>
      <c r="J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1:35" s="4" customFormat="1" x14ac:dyDescent="0.5">
      <c r="A1081"/>
      <c r="B1081"/>
      <c r="C1081"/>
      <c r="D1081"/>
      <c r="E1081"/>
      <c r="F1081"/>
      <c r="G1081"/>
      <c r="H1081"/>
      <c r="I1081"/>
      <c r="J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1:35" s="4" customFormat="1" x14ac:dyDescent="0.5">
      <c r="A1082"/>
      <c r="B1082"/>
      <c r="C1082"/>
      <c r="D1082"/>
      <c r="E1082"/>
      <c r="F1082"/>
      <c r="G1082"/>
      <c r="H1082"/>
      <c r="I1082"/>
      <c r="J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1:35" s="4" customFormat="1" x14ac:dyDescent="0.5">
      <c r="A1083"/>
      <c r="B1083"/>
      <c r="C1083"/>
      <c r="D1083"/>
      <c r="E1083"/>
      <c r="F1083"/>
      <c r="G1083"/>
      <c r="H1083"/>
      <c r="I1083"/>
      <c r="J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1:35" s="4" customFormat="1" x14ac:dyDescent="0.5">
      <c r="A1084"/>
      <c r="B1084"/>
      <c r="C1084"/>
      <c r="D1084"/>
      <c r="E1084"/>
      <c r="F1084"/>
      <c r="G1084"/>
      <c r="H1084"/>
      <c r="I1084"/>
      <c r="J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1:35" s="4" customFormat="1" x14ac:dyDescent="0.5">
      <c r="A1085"/>
      <c r="B1085"/>
      <c r="C1085"/>
      <c r="D1085"/>
      <c r="E1085"/>
      <c r="F1085"/>
      <c r="G1085"/>
      <c r="H1085"/>
      <c r="I1085"/>
      <c r="J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1:35" s="4" customFormat="1" x14ac:dyDescent="0.5">
      <c r="A1086"/>
      <c r="B1086"/>
      <c r="C1086"/>
      <c r="D1086"/>
      <c r="E1086"/>
      <c r="F1086"/>
      <c r="G1086"/>
      <c r="H1086"/>
      <c r="I1086"/>
      <c r="J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1:35" s="4" customFormat="1" x14ac:dyDescent="0.5">
      <c r="A1087"/>
      <c r="B1087"/>
      <c r="C1087"/>
      <c r="D1087"/>
      <c r="E1087"/>
      <c r="F1087"/>
      <c r="G1087"/>
      <c r="H1087"/>
      <c r="I1087"/>
      <c r="J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1:35" s="4" customFormat="1" x14ac:dyDescent="0.5">
      <c r="A1088"/>
      <c r="B1088"/>
      <c r="C1088"/>
      <c r="D1088"/>
      <c r="E1088"/>
      <c r="F1088"/>
      <c r="G1088"/>
      <c r="H1088"/>
      <c r="I1088"/>
      <c r="J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1:35" s="4" customFormat="1" x14ac:dyDescent="0.5">
      <c r="A1089"/>
      <c r="B1089"/>
      <c r="C1089"/>
      <c r="D1089"/>
      <c r="E1089"/>
      <c r="F1089"/>
      <c r="G1089"/>
      <c r="H1089"/>
      <c r="I1089"/>
      <c r="J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1:35" s="4" customFormat="1" x14ac:dyDescent="0.5">
      <c r="A1090"/>
      <c r="B1090"/>
      <c r="C1090"/>
      <c r="D1090"/>
      <c r="E1090"/>
      <c r="F1090"/>
      <c r="G1090"/>
      <c r="H1090"/>
      <c r="I1090"/>
      <c r="J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1:35" s="4" customFormat="1" x14ac:dyDescent="0.5">
      <c r="A1091"/>
      <c r="B1091"/>
      <c r="C1091"/>
      <c r="D1091"/>
      <c r="E1091"/>
      <c r="F1091"/>
      <c r="G1091"/>
      <c r="H1091"/>
      <c r="I1091"/>
      <c r="J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1:35" s="4" customFormat="1" x14ac:dyDescent="0.5">
      <c r="A1092"/>
      <c r="B1092"/>
      <c r="C1092"/>
      <c r="D1092"/>
      <c r="E1092"/>
      <c r="F1092"/>
      <c r="G1092"/>
      <c r="H1092"/>
      <c r="I1092"/>
      <c r="J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1:35" s="4" customFormat="1" x14ac:dyDescent="0.5">
      <c r="A1093"/>
      <c r="B1093"/>
      <c r="C1093"/>
      <c r="D1093"/>
      <c r="E1093"/>
      <c r="F1093"/>
      <c r="G1093"/>
      <c r="H1093"/>
      <c r="I1093"/>
      <c r="J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1:35" s="4" customFormat="1" x14ac:dyDescent="0.5">
      <c r="A1094"/>
      <c r="B1094"/>
      <c r="C1094"/>
      <c r="D1094"/>
      <c r="E1094"/>
      <c r="F1094"/>
      <c r="G1094"/>
      <c r="H1094"/>
      <c r="I1094"/>
      <c r="J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1:35" s="4" customFormat="1" x14ac:dyDescent="0.5">
      <c r="A1095"/>
      <c r="B1095"/>
      <c r="C1095"/>
      <c r="D1095"/>
      <c r="E1095"/>
      <c r="F1095"/>
      <c r="G1095"/>
      <c r="H1095"/>
      <c r="I1095"/>
      <c r="J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1:35" s="4" customFormat="1" x14ac:dyDescent="0.5">
      <c r="A1096"/>
      <c r="B1096"/>
      <c r="C1096"/>
      <c r="D1096"/>
      <c r="E1096"/>
      <c r="F1096"/>
      <c r="G1096"/>
      <c r="H1096"/>
      <c r="I1096"/>
      <c r="J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1:35" s="4" customFormat="1" x14ac:dyDescent="0.5">
      <c r="A1097"/>
      <c r="B1097"/>
      <c r="C1097"/>
      <c r="D1097"/>
      <c r="E1097"/>
      <c r="F1097"/>
      <c r="G1097"/>
      <c r="H1097"/>
      <c r="I1097"/>
      <c r="J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1:35" s="4" customFormat="1" x14ac:dyDescent="0.5">
      <c r="A1098"/>
      <c r="B1098"/>
      <c r="C1098"/>
      <c r="D1098"/>
      <c r="E1098"/>
      <c r="F1098"/>
      <c r="G1098"/>
      <c r="H1098"/>
      <c r="I1098"/>
      <c r="J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1:35" s="4" customFormat="1" x14ac:dyDescent="0.5">
      <c r="A1099"/>
      <c r="B1099"/>
      <c r="C1099"/>
      <c r="D1099"/>
      <c r="E1099"/>
      <c r="F1099"/>
      <c r="G1099"/>
      <c r="H1099"/>
      <c r="I1099"/>
      <c r="J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1:35" s="4" customFormat="1" x14ac:dyDescent="0.5">
      <c r="A1100"/>
      <c r="B1100"/>
      <c r="C1100"/>
      <c r="D1100"/>
      <c r="E1100"/>
      <c r="F1100"/>
      <c r="G1100"/>
      <c r="H1100"/>
      <c r="I1100"/>
      <c r="J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1:35" s="4" customFormat="1" x14ac:dyDescent="0.5">
      <c r="A1101"/>
      <c r="B1101"/>
      <c r="C1101"/>
      <c r="D1101"/>
      <c r="E1101"/>
      <c r="F1101"/>
      <c r="G1101"/>
      <c r="H1101"/>
      <c r="I1101"/>
      <c r="J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1:35" s="4" customFormat="1" x14ac:dyDescent="0.5">
      <c r="A1102"/>
      <c r="B1102"/>
      <c r="C1102"/>
      <c r="D1102"/>
      <c r="E1102"/>
      <c r="F1102"/>
      <c r="G1102"/>
      <c r="H1102"/>
      <c r="I1102"/>
      <c r="J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1:35" s="4" customFormat="1" x14ac:dyDescent="0.5">
      <c r="A1103"/>
      <c r="B1103"/>
      <c r="C1103"/>
      <c r="D1103"/>
      <c r="E1103"/>
      <c r="F1103"/>
      <c r="G1103"/>
      <c r="H1103"/>
      <c r="I1103"/>
      <c r="J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1:35" s="4" customFormat="1" x14ac:dyDescent="0.5">
      <c r="A1104"/>
      <c r="B1104"/>
      <c r="C1104"/>
      <c r="D1104"/>
      <c r="E1104"/>
      <c r="F1104"/>
      <c r="G1104"/>
      <c r="H1104"/>
      <c r="I1104"/>
      <c r="J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1:35" s="4" customFormat="1" x14ac:dyDescent="0.5">
      <c r="A1105"/>
      <c r="B1105"/>
      <c r="C1105"/>
      <c r="D1105"/>
      <c r="E1105"/>
      <c r="F1105"/>
      <c r="G1105"/>
      <c r="H1105"/>
      <c r="I1105"/>
      <c r="J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1:35" s="4" customFormat="1" x14ac:dyDescent="0.5">
      <c r="A1106"/>
      <c r="B1106"/>
      <c r="C1106"/>
      <c r="D1106"/>
      <c r="E1106"/>
      <c r="F1106"/>
      <c r="G1106"/>
      <c r="H1106"/>
      <c r="I1106"/>
      <c r="J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1:35" s="4" customFormat="1" x14ac:dyDescent="0.5">
      <c r="A1107"/>
      <c r="B1107"/>
      <c r="C1107"/>
      <c r="D1107"/>
      <c r="E1107"/>
      <c r="F1107"/>
      <c r="G1107"/>
      <c r="H1107"/>
      <c r="I1107"/>
      <c r="J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1:35" s="4" customFormat="1" x14ac:dyDescent="0.5">
      <c r="A1108"/>
      <c r="B1108"/>
      <c r="C1108"/>
      <c r="D1108"/>
      <c r="E1108"/>
      <c r="F1108"/>
      <c r="G1108"/>
      <c r="H1108"/>
      <c r="I1108"/>
      <c r="J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1:35" s="4" customFormat="1" x14ac:dyDescent="0.5">
      <c r="A1109"/>
      <c r="B1109"/>
      <c r="C1109"/>
      <c r="D1109"/>
      <c r="E1109"/>
      <c r="F1109"/>
      <c r="G1109"/>
      <c r="H1109"/>
      <c r="I1109"/>
      <c r="J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1:35" s="4" customFormat="1" x14ac:dyDescent="0.5">
      <c r="A1110"/>
      <c r="B1110"/>
      <c r="C1110"/>
      <c r="D1110"/>
      <c r="E1110"/>
      <c r="F1110"/>
      <c r="G1110"/>
      <c r="H1110"/>
      <c r="I1110"/>
      <c r="J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1:35" s="4" customFormat="1" x14ac:dyDescent="0.5">
      <c r="A1111"/>
      <c r="B1111"/>
      <c r="C1111"/>
      <c r="D1111"/>
      <c r="E1111"/>
      <c r="F1111"/>
      <c r="G1111"/>
      <c r="H1111"/>
      <c r="I1111"/>
      <c r="J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1:35" s="4" customFormat="1" x14ac:dyDescent="0.5">
      <c r="A1112"/>
      <c r="B1112"/>
      <c r="C1112"/>
      <c r="D1112"/>
      <c r="E1112"/>
      <c r="F1112"/>
      <c r="G1112"/>
      <c r="H1112"/>
      <c r="I1112"/>
      <c r="J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1:35" s="4" customFormat="1" x14ac:dyDescent="0.5">
      <c r="A1113"/>
      <c r="B1113"/>
      <c r="C1113"/>
      <c r="D1113"/>
      <c r="E1113"/>
      <c r="F1113"/>
      <c r="G1113"/>
      <c r="H1113"/>
      <c r="I1113"/>
      <c r="J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1:35" s="4" customFormat="1" x14ac:dyDescent="0.5">
      <c r="A1114"/>
      <c r="B1114"/>
      <c r="C1114"/>
      <c r="D1114"/>
      <c r="E1114"/>
      <c r="F1114"/>
      <c r="G1114"/>
      <c r="H1114"/>
      <c r="I1114"/>
      <c r="J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1:35" s="4" customFormat="1" x14ac:dyDescent="0.5">
      <c r="A1115"/>
      <c r="B1115"/>
      <c r="C1115"/>
      <c r="D1115"/>
      <c r="E1115"/>
      <c r="F1115"/>
      <c r="G1115"/>
      <c r="H1115"/>
      <c r="I1115"/>
      <c r="J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1:35" s="4" customFormat="1" x14ac:dyDescent="0.5">
      <c r="A1116"/>
      <c r="B1116"/>
      <c r="C1116"/>
      <c r="D1116"/>
      <c r="E1116"/>
      <c r="F1116"/>
      <c r="G1116"/>
      <c r="H1116"/>
      <c r="I1116"/>
      <c r="J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1:35" s="4" customFormat="1" x14ac:dyDescent="0.5">
      <c r="A1117"/>
      <c r="B1117"/>
      <c r="C1117"/>
      <c r="D1117"/>
      <c r="E1117"/>
      <c r="F1117"/>
      <c r="G1117"/>
      <c r="H1117"/>
      <c r="I1117"/>
      <c r="J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1:35" s="4" customFormat="1" x14ac:dyDescent="0.5">
      <c r="A1118"/>
      <c r="B1118"/>
      <c r="C1118"/>
      <c r="D1118"/>
      <c r="E1118"/>
      <c r="F1118"/>
      <c r="G1118"/>
      <c r="H1118"/>
      <c r="I1118"/>
      <c r="J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1:35" s="4" customFormat="1" x14ac:dyDescent="0.5">
      <c r="A1119"/>
      <c r="B1119"/>
      <c r="C1119"/>
      <c r="D1119"/>
      <c r="E1119"/>
      <c r="F1119"/>
      <c r="G1119"/>
      <c r="H1119"/>
      <c r="I1119"/>
      <c r="J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1:35" s="4" customFormat="1" x14ac:dyDescent="0.5">
      <c r="A1120"/>
      <c r="B1120"/>
      <c r="C1120"/>
      <c r="D1120"/>
      <c r="E1120"/>
      <c r="F1120"/>
      <c r="G1120"/>
      <c r="H1120"/>
      <c r="I1120"/>
      <c r="J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1:35" s="4" customFormat="1" x14ac:dyDescent="0.5">
      <c r="A1121"/>
      <c r="B1121"/>
      <c r="C1121"/>
      <c r="D1121"/>
      <c r="E1121"/>
      <c r="F1121"/>
      <c r="G1121"/>
      <c r="H1121"/>
      <c r="I1121"/>
      <c r="J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1:35" s="4" customFormat="1" x14ac:dyDescent="0.5">
      <c r="A1122"/>
      <c r="B1122"/>
      <c r="C1122"/>
      <c r="D1122"/>
      <c r="E1122"/>
      <c r="F1122"/>
      <c r="G1122"/>
      <c r="H1122"/>
      <c r="I1122"/>
      <c r="J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1:35" s="4" customFormat="1" x14ac:dyDescent="0.5">
      <c r="A1123"/>
      <c r="B1123"/>
      <c r="C1123"/>
      <c r="D1123"/>
      <c r="E1123"/>
      <c r="F1123"/>
      <c r="G1123"/>
      <c r="H1123"/>
      <c r="I1123"/>
      <c r="J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1:35" s="4" customFormat="1" x14ac:dyDescent="0.5">
      <c r="A1124"/>
      <c r="B1124"/>
      <c r="C1124"/>
      <c r="D1124"/>
      <c r="E1124"/>
      <c r="F1124"/>
      <c r="G1124"/>
      <c r="H1124"/>
      <c r="I1124"/>
      <c r="J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1:35" s="4" customFormat="1" x14ac:dyDescent="0.5">
      <c r="A1125"/>
      <c r="B1125"/>
      <c r="C1125"/>
      <c r="D1125"/>
      <c r="E1125"/>
      <c r="F1125"/>
      <c r="G1125"/>
      <c r="H1125"/>
      <c r="I1125"/>
      <c r="J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1:35" s="4" customFormat="1" x14ac:dyDescent="0.5">
      <c r="A1126"/>
      <c r="B1126"/>
      <c r="C1126"/>
      <c r="D1126"/>
      <c r="E1126"/>
      <c r="F1126"/>
      <c r="G1126"/>
      <c r="H1126"/>
      <c r="I1126"/>
      <c r="J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1:35" s="4" customFormat="1" x14ac:dyDescent="0.5">
      <c r="A1127"/>
      <c r="B1127"/>
      <c r="C1127"/>
      <c r="D1127"/>
      <c r="E1127"/>
      <c r="F1127"/>
      <c r="G1127"/>
      <c r="H1127"/>
      <c r="I1127"/>
      <c r="J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1:35" s="4" customFormat="1" x14ac:dyDescent="0.5">
      <c r="A1128"/>
      <c r="B1128"/>
      <c r="C1128"/>
      <c r="D1128"/>
      <c r="E1128"/>
      <c r="F1128"/>
      <c r="G1128"/>
      <c r="H1128"/>
      <c r="I1128"/>
      <c r="J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1:35" s="4" customFormat="1" x14ac:dyDescent="0.5">
      <c r="A1129"/>
      <c r="B1129"/>
      <c r="C1129"/>
      <c r="D1129"/>
      <c r="E1129"/>
      <c r="F1129"/>
      <c r="G1129"/>
      <c r="H1129"/>
      <c r="I1129"/>
      <c r="J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1:35" s="4" customFormat="1" x14ac:dyDescent="0.5">
      <c r="A1130"/>
      <c r="B1130"/>
      <c r="C1130"/>
      <c r="D1130"/>
      <c r="E1130"/>
      <c r="F1130"/>
      <c r="G1130"/>
      <c r="H1130"/>
      <c r="I1130"/>
      <c r="J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1:35" s="4" customFormat="1" x14ac:dyDescent="0.5">
      <c r="A1131"/>
      <c r="B1131"/>
      <c r="C1131"/>
      <c r="D1131"/>
      <c r="E1131"/>
      <c r="F1131"/>
      <c r="G1131"/>
      <c r="H1131"/>
      <c r="I1131"/>
      <c r="J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1:35" s="4" customFormat="1" x14ac:dyDescent="0.5">
      <c r="A1132"/>
      <c r="B1132"/>
      <c r="C1132"/>
      <c r="D1132"/>
      <c r="E1132"/>
      <c r="F1132"/>
      <c r="G1132"/>
      <c r="H1132"/>
      <c r="I1132"/>
      <c r="J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1:35" s="4" customFormat="1" x14ac:dyDescent="0.5">
      <c r="A1133"/>
      <c r="B1133"/>
      <c r="C1133"/>
      <c r="D1133"/>
      <c r="E1133"/>
      <c r="F1133"/>
      <c r="G1133"/>
      <c r="H1133"/>
      <c r="I1133"/>
      <c r="J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1:35" s="4" customFormat="1" x14ac:dyDescent="0.5">
      <c r="A1134"/>
      <c r="B1134"/>
      <c r="C1134"/>
      <c r="D1134"/>
      <c r="E1134"/>
      <c r="F1134"/>
      <c r="G1134"/>
      <c r="H1134"/>
      <c r="I1134"/>
      <c r="J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1:35" s="4" customFormat="1" x14ac:dyDescent="0.5">
      <c r="A1135"/>
      <c r="B1135"/>
      <c r="C1135"/>
      <c r="D1135"/>
      <c r="E1135"/>
      <c r="F1135"/>
      <c r="G1135"/>
      <c r="H1135"/>
      <c r="I1135"/>
      <c r="J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1:35" s="4" customFormat="1" x14ac:dyDescent="0.5">
      <c r="A1136"/>
      <c r="B1136"/>
      <c r="C1136"/>
      <c r="D1136"/>
      <c r="E1136"/>
      <c r="F1136"/>
      <c r="G1136"/>
      <c r="H1136"/>
      <c r="I1136"/>
      <c r="J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1:35" s="4" customFormat="1" x14ac:dyDescent="0.5">
      <c r="A1137"/>
      <c r="B1137"/>
      <c r="C1137"/>
      <c r="D1137"/>
      <c r="E1137"/>
      <c r="F1137"/>
      <c r="G1137"/>
      <c r="H1137"/>
      <c r="I1137"/>
      <c r="J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1:35" s="4" customFormat="1" x14ac:dyDescent="0.5">
      <c r="A1138"/>
      <c r="B1138"/>
      <c r="C1138"/>
      <c r="D1138"/>
      <c r="E1138"/>
      <c r="F1138"/>
      <c r="G1138"/>
      <c r="H1138"/>
      <c r="I1138"/>
      <c r="J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1:35" s="4" customFormat="1" x14ac:dyDescent="0.5">
      <c r="A1139"/>
      <c r="B1139"/>
      <c r="C1139"/>
      <c r="D1139"/>
      <c r="E1139"/>
      <c r="F1139"/>
      <c r="G1139"/>
      <c r="H1139"/>
      <c r="I1139"/>
      <c r="J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1:35" s="4" customFormat="1" x14ac:dyDescent="0.5">
      <c r="A1140"/>
      <c r="B1140"/>
      <c r="C1140"/>
      <c r="D1140"/>
      <c r="E1140"/>
      <c r="F1140"/>
      <c r="G1140"/>
      <c r="H1140"/>
      <c r="I1140"/>
      <c r="J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1:35" s="4" customFormat="1" x14ac:dyDescent="0.5">
      <c r="A1141"/>
      <c r="B1141"/>
      <c r="C1141"/>
      <c r="D1141"/>
      <c r="E1141"/>
      <c r="F1141"/>
      <c r="G1141"/>
      <c r="H1141"/>
      <c r="I1141"/>
      <c r="J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1:35" s="4" customFormat="1" x14ac:dyDescent="0.5">
      <c r="A1142"/>
      <c r="B1142"/>
      <c r="C1142"/>
      <c r="D1142"/>
      <c r="E1142"/>
      <c r="F1142"/>
      <c r="G1142"/>
      <c r="H1142"/>
      <c r="I1142"/>
      <c r="J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1:35" s="4" customFormat="1" x14ac:dyDescent="0.5">
      <c r="A1143"/>
      <c r="B1143"/>
      <c r="C1143"/>
      <c r="D1143"/>
      <c r="E1143"/>
      <c r="F1143"/>
      <c r="G1143"/>
      <c r="H1143"/>
      <c r="I1143"/>
      <c r="J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  <row r="1144" spans="1:35" s="4" customFormat="1" x14ac:dyDescent="0.5">
      <c r="A1144"/>
      <c r="B1144"/>
      <c r="C1144"/>
      <c r="D1144"/>
      <c r="E1144"/>
      <c r="F1144"/>
      <c r="G1144"/>
      <c r="H1144"/>
      <c r="I1144"/>
      <c r="J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</row>
    <row r="1145" spans="1:35" s="4" customFormat="1" x14ac:dyDescent="0.5">
      <c r="A1145"/>
      <c r="B1145"/>
      <c r="C1145"/>
      <c r="D1145"/>
      <c r="E1145"/>
      <c r="F1145"/>
      <c r="G1145"/>
      <c r="H1145"/>
      <c r="I1145"/>
      <c r="J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</row>
    <row r="1146" spans="1:35" s="4" customFormat="1" x14ac:dyDescent="0.5">
      <c r="A1146"/>
      <c r="B1146"/>
      <c r="C1146"/>
      <c r="D1146"/>
      <c r="E1146"/>
      <c r="F1146"/>
      <c r="G1146"/>
      <c r="H1146"/>
      <c r="I1146"/>
      <c r="J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</row>
    <row r="1147" spans="1:35" s="4" customFormat="1" x14ac:dyDescent="0.5">
      <c r="A1147"/>
      <c r="B1147"/>
      <c r="C1147"/>
      <c r="D1147"/>
      <c r="E1147"/>
      <c r="F1147"/>
      <c r="G1147"/>
      <c r="H1147"/>
      <c r="I1147"/>
      <c r="J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</row>
    <row r="1148" spans="1:35" s="4" customFormat="1" x14ac:dyDescent="0.5">
      <c r="A1148"/>
      <c r="B1148"/>
      <c r="C1148"/>
      <c r="D1148"/>
      <c r="E1148"/>
      <c r="F1148"/>
      <c r="G1148"/>
      <c r="H1148"/>
      <c r="I1148"/>
      <c r="J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</row>
    <row r="1149" spans="1:35" s="4" customFormat="1" x14ac:dyDescent="0.5">
      <c r="A1149"/>
      <c r="B1149"/>
      <c r="C1149"/>
      <c r="D1149"/>
      <c r="E1149"/>
      <c r="F1149"/>
      <c r="G1149"/>
      <c r="H1149"/>
      <c r="I1149"/>
      <c r="J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</row>
    <row r="1150" spans="1:35" s="4" customFormat="1" x14ac:dyDescent="0.5">
      <c r="A1150"/>
      <c r="B1150"/>
      <c r="C1150"/>
      <c r="D1150"/>
      <c r="E1150"/>
      <c r="F1150"/>
      <c r="G1150"/>
      <c r="H1150"/>
      <c r="I1150"/>
      <c r="J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</row>
    <row r="1151" spans="1:35" s="4" customFormat="1" x14ac:dyDescent="0.5">
      <c r="A1151"/>
      <c r="B1151"/>
      <c r="C1151"/>
      <c r="D1151"/>
      <c r="E1151"/>
      <c r="F1151"/>
      <c r="G1151"/>
      <c r="H1151"/>
      <c r="I1151"/>
      <c r="J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</row>
    <row r="1152" spans="1:35" s="4" customFormat="1" x14ac:dyDescent="0.5">
      <c r="A1152"/>
      <c r="B1152"/>
      <c r="C1152"/>
      <c r="D1152"/>
      <c r="E1152"/>
      <c r="F1152"/>
      <c r="G1152"/>
      <c r="H1152"/>
      <c r="I1152"/>
      <c r="J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</row>
    <row r="1153" spans="1:35" s="4" customFormat="1" x14ac:dyDescent="0.5">
      <c r="A1153"/>
      <c r="B1153"/>
      <c r="C1153"/>
      <c r="D1153"/>
      <c r="E1153"/>
      <c r="F1153"/>
      <c r="G1153"/>
      <c r="H1153"/>
      <c r="I1153"/>
      <c r="J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</row>
    <row r="1154" spans="1:35" s="4" customFormat="1" x14ac:dyDescent="0.5">
      <c r="A1154"/>
      <c r="B1154"/>
      <c r="C1154"/>
      <c r="D1154"/>
      <c r="E1154"/>
      <c r="F1154"/>
      <c r="G1154"/>
      <c r="H1154"/>
      <c r="I1154"/>
      <c r="J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</row>
    <row r="1155" spans="1:35" s="4" customFormat="1" x14ac:dyDescent="0.5">
      <c r="A1155"/>
      <c r="B1155"/>
      <c r="C1155"/>
      <c r="D1155"/>
      <c r="E1155"/>
      <c r="F1155"/>
      <c r="G1155"/>
      <c r="H1155"/>
      <c r="I1155"/>
      <c r="J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</row>
    <row r="1156" spans="1:35" s="4" customFormat="1" x14ac:dyDescent="0.5">
      <c r="A1156"/>
      <c r="B1156"/>
      <c r="C1156"/>
      <c r="D1156"/>
      <c r="E1156"/>
      <c r="F1156"/>
      <c r="G1156"/>
      <c r="H1156"/>
      <c r="I1156"/>
      <c r="J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</row>
    <row r="1157" spans="1:35" s="4" customFormat="1" x14ac:dyDescent="0.5">
      <c r="A1157"/>
      <c r="B1157"/>
      <c r="C1157"/>
      <c r="D1157"/>
      <c r="E1157"/>
      <c r="F1157"/>
      <c r="G1157"/>
      <c r="H1157"/>
      <c r="I1157"/>
      <c r="J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</row>
    <row r="1158" spans="1:35" s="4" customFormat="1" x14ac:dyDescent="0.5">
      <c r="A1158"/>
      <c r="B1158"/>
      <c r="C1158"/>
      <c r="D1158"/>
      <c r="E1158"/>
      <c r="F1158"/>
      <c r="G1158"/>
      <c r="H1158"/>
      <c r="I1158"/>
      <c r="J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</row>
    <row r="1159" spans="1:35" s="4" customFormat="1" x14ac:dyDescent="0.5">
      <c r="A1159"/>
      <c r="B1159"/>
      <c r="C1159"/>
      <c r="D1159"/>
      <c r="E1159"/>
      <c r="F1159"/>
      <c r="G1159"/>
      <c r="H1159"/>
      <c r="I1159"/>
      <c r="J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</row>
    <row r="1160" spans="1:35" s="4" customFormat="1" x14ac:dyDescent="0.5">
      <c r="A1160"/>
      <c r="B1160"/>
      <c r="C1160"/>
      <c r="D1160"/>
      <c r="E1160"/>
      <c r="F1160"/>
      <c r="G1160"/>
      <c r="H1160"/>
      <c r="I1160"/>
      <c r="J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</row>
    <row r="1161" spans="1:35" s="4" customFormat="1" x14ac:dyDescent="0.5">
      <c r="A1161"/>
      <c r="B1161"/>
      <c r="C1161"/>
      <c r="D1161"/>
      <c r="E1161"/>
      <c r="F1161"/>
      <c r="G1161"/>
      <c r="H1161"/>
      <c r="I1161"/>
      <c r="J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</row>
    <row r="1162" spans="1:35" s="4" customFormat="1" x14ac:dyDescent="0.5">
      <c r="A1162"/>
      <c r="B1162"/>
      <c r="C1162"/>
      <c r="D1162"/>
      <c r="E1162"/>
      <c r="F1162"/>
      <c r="G1162"/>
      <c r="H1162"/>
      <c r="I1162"/>
      <c r="J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</row>
    <row r="1163" spans="1:35" s="4" customFormat="1" x14ac:dyDescent="0.5">
      <c r="A1163"/>
      <c r="B1163"/>
      <c r="C1163"/>
      <c r="D1163"/>
      <c r="E1163"/>
      <c r="F1163"/>
      <c r="G1163"/>
      <c r="H1163"/>
      <c r="I1163"/>
      <c r="J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</row>
    <row r="1164" spans="1:35" s="4" customFormat="1" x14ac:dyDescent="0.5">
      <c r="A1164"/>
      <c r="B1164"/>
      <c r="C1164"/>
      <c r="D1164"/>
      <c r="E1164"/>
      <c r="F1164"/>
      <c r="G1164"/>
      <c r="H1164"/>
      <c r="I1164"/>
      <c r="J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</row>
    <row r="1165" spans="1:35" s="4" customFormat="1" x14ac:dyDescent="0.5">
      <c r="A1165"/>
      <c r="B1165"/>
      <c r="C1165"/>
      <c r="D1165"/>
      <c r="E1165"/>
      <c r="F1165"/>
      <c r="G1165"/>
      <c r="H1165"/>
      <c r="I1165"/>
      <c r="J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</row>
    <row r="1166" spans="1:35" s="4" customFormat="1" x14ac:dyDescent="0.5">
      <c r="A1166"/>
      <c r="B1166"/>
      <c r="C1166"/>
      <c r="D1166"/>
      <c r="E1166"/>
      <c r="F1166"/>
      <c r="G1166"/>
      <c r="H1166"/>
      <c r="I1166"/>
      <c r="J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</row>
    <row r="1167" spans="1:35" s="4" customFormat="1" x14ac:dyDescent="0.5">
      <c r="A1167"/>
      <c r="B1167"/>
      <c r="C1167"/>
      <c r="D1167"/>
      <c r="E1167"/>
      <c r="F1167"/>
      <c r="G1167"/>
      <c r="H1167"/>
      <c r="I1167"/>
      <c r="J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</row>
    <row r="1168" spans="1:35" s="4" customFormat="1" x14ac:dyDescent="0.5">
      <c r="A1168"/>
      <c r="B1168"/>
      <c r="C1168"/>
      <c r="D1168"/>
      <c r="E1168"/>
      <c r="F1168"/>
      <c r="G1168"/>
      <c r="H1168"/>
      <c r="I1168"/>
      <c r="J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</row>
    <row r="1169" spans="1:35" s="4" customFormat="1" x14ac:dyDescent="0.5">
      <c r="A1169"/>
      <c r="B1169"/>
      <c r="C1169"/>
      <c r="D1169"/>
      <c r="E1169"/>
      <c r="F1169"/>
      <c r="G1169"/>
      <c r="H1169"/>
      <c r="I1169"/>
      <c r="J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</row>
    <row r="1170" spans="1:35" s="4" customFormat="1" x14ac:dyDescent="0.5">
      <c r="A1170"/>
      <c r="B1170"/>
      <c r="C1170"/>
      <c r="D1170"/>
      <c r="E1170"/>
      <c r="F1170"/>
      <c r="G1170"/>
      <c r="H1170"/>
      <c r="I1170"/>
      <c r="J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</row>
    <row r="1171" spans="1:35" s="4" customFormat="1" x14ac:dyDescent="0.5">
      <c r="A1171"/>
      <c r="B1171"/>
      <c r="C1171"/>
      <c r="D1171"/>
      <c r="E1171"/>
      <c r="F1171"/>
      <c r="G1171"/>
      <c r="H1171"/>
      <c r="I1171"/>
      <c r="J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</row>
    <row r="1172" spans="1:35" s="4" customFormat="1" x14ac:dyDescent="0.5">
      <c r="A1172"/>
      <c r="B1172"/>
      <c r="C1172"/>
      <c r="D1172"/>
      <c r="E1172"/>
      <c r="F1172"/>
      <c r="G1172"/>
      <c r="H1172"/>
      <c r="I1172"/>
      <c r="J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</row>
    <row r="1173" spans="1:35" s="4" customFormat="1" x14ac:dyDescent="0.5">
      <c r="A1173"/>
      <c r="B1173"/>
      <c r="C1173"/>
      <c r="D1173"/>
      <c r="E1173"/>
      <c r="F1173"/>
      <c r="G1173"/>
      <c r="H1173"/>
      <c r="I1173"/>
      <c r="J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</row>
    <row r="1174" spans="1:35" s="4" customFormat="1" x14ac:dyDescent="0.5">
      <c r="A1174"/>
      <c r="B1174"/>
      <c r="C1174"/>
      <c r="D1174"/>
      <c r="E1174"/>
      <c r="F1174"/>
      <c r="G1174"/>
      <c r="H1174"/>
      <c r="I1174"/>
      <c r="J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</row>
    <row r="1175" spans="1:35" s="4" customFormat="1" x14ac:dyDescent="0.5">
      <c r="A1175"/>
      <c r="B1175"/>
      <c r="C1175"/>
      <c r="D1175"/>
      <c r="E1175"/>
      <c r="F1175"/>
      <c r="G1175"/>
      <c r="H1175"/>
      <c r="I1175"/>
      <c r="J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</row>
    <row r="1176" spans="1:35" s="4" customFormat="1" x14ac:dyDescent="0.5">
      <c r="A1176"/>
      <c r="B1176"/>
      <c r="C1176"/>
      <c r="D1176"/>
      <c r="E1176"/>
      <c r="F1176"/>
      <c r="G1176"/>
      <c r="H1176"/>
      <c r="I1176"/>
      <c r="J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</row>
    <row r="1177" spans="1:35" s="4" customFormat="1" x14ac:dyDescent="0.5">
      <c r="A1177"/>
      <c r="B1177"/>
      <c r="C1177"/>
      <c r="D1177"/>
      <c r="E1177"/>
      <c r="F1177"/>
      <c r="G1177"/>
      <c r="H1177"/>
      <c r="I1177"/>
      <c r="J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</row>
    <row r="1178" spans="1:35" s="4" customFormat="1" x14ac:dyDescent="0.5">
      <c r="A1178"/>
      <c r="B1178"/>
      <c r="C1178"/>
      <c r="D1178"/>
      <c r="E1178"/>
      <c r="F1178"/>
      <c r="G1178"/>
      <c r="H1178"/>
      <c r="I1178"/>
      <c r="J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</row>
    <row r="1179" spans="1:35" s="4" customFormat="1" x14ac:dyDescent="0.5">
      <c r="A1179"/>
      <c r="B1179"/>
      <c r="C1179"/>
      <c r="D1179"/>
      <c r="E1179"/>
      <c r="F1179"/>
      <c r="G1179"/>
      <c r="H1179"/>
      <c r="I1179"/>
      <c r="J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</row>
    <row r="1180" spans="1:35" s="4" customFormat="1" x14ac:dyDescent="0.5">
      <c r="A1180"/>
      <c r="B1180"/>
      <c r="C1180"/>
      <c r="D1180"/>
      <c r="E1180"/>
      <c r="F1180"/>
      <c r="G1180"/>
      <c r="H1180"/>
      <c r="I1180"/>
      <c r="J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</row>
    <row r="1181" spans="1:35" s="4" customFormat="1" x14ac:dyDescent="0.5">
      <c r="A1181"/>
      <c r="B1181"/>
      <c r="C1181"/>
      <c r="D1181"/>
      <c r="E1181"/>
      <c r="F1181"/>
      <c r="G1181"/>
      <c r="H1181"/>
      <c r="I1181"/>
      <c r="J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</row>
    <row r="1182" spans="1:35" s="4" customFormat="1" x14ac:dyDescent="0.5">
      <c r="A1182"/>
      <c r="B1182"/>
      <c r="C1182"/>
      <c r="D1182"/>
      <c r="E1182"/>
      <c r="F1182"/>
      <c r="G1182"/>
      <c r="H1182"/>
      <c r="I1182"/>
      <c r="J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</row>
    <row r="1183" spans="1:35" s="4" customFormat="1" x14ac:dyDescent="0.5">
      <c r="A1183"/>
      <c r="B1183"/>
      <c r="C1183"/>
      <c r="D1183"/>
      <c r="E1183"/>
      <c r="F1183"/>
      <c r="G1183"/>
      <c r="H1183"/>
      <c r="I1183"/>
      <c r="J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</row>
    <row r="1184" spans="1:35" s="4" customFormat="1" x14ac:dyDescent="0.5">
      <c r="A1184"/>
      <c r="B1184"/>
      <c r="C1184"/>
      <c r="D1184"/>
      <c r="E1184"/>
      <c r="F1184"/>
      <c r="G1184"/>
      <c r="H1184"/>
      <c r="I1184"/>
      <c r="J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</row>
    <row r="1185" spans="1:35" s="4" customFormat="1" x14ac:dyDescent="0.5">
      <c r="A1185"/>
      <c r="B1185"/>
      <c r="C1185"/>
      <c r="D1185"/>
      <c r="E1185"/>
      <c r="F1185"/>
      <c r="G1185"/>
      <c r="H1185"/>
      <c r="I1185"/>
      <c r="J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</row>
    <row r="1186" spans="1:35" s="4" customFormat="1" x14ac:dyDescent="0.5">
      <c r="A1186"/>
      <c r="B1186"/>
      <c r="C1186"/>
      <c r="D1186"/>
      <c r="E1186"/>
      <c r="F1186"/>
      <c r="G1186"/>
      <c r="H1186"/>
      <c r="I1186"/>
      <c r="J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</row>
    <row r="1187" spans="1:35" s="4" customFormat="1" x14ac:dyDescent="0.5">
      <c r="A1187"/>
      <c r="B1187"/>
      <c r="C1187"/>
      <c r="D1187"/>
      <c r="E1187"/>
      <c r="F1187"/>
      <c r="G1187"/>
      <c r="H1187"/>
      <c r="I1187"/>
      <c r="J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</row>
    <row r="1188" spans="1:35" s="4" customFormat="1" x14ac:dyDescent="0.5">
      <c r="A1188"/>
      <c r="B1188"/>
      <c r="C1188"/>
      <c r="D1188"/>
      <c r="E1188"/>
      <c r="F1188"/>
      <c r="G1188"/>
      <c r="H1188"/>
      <c r="I1188"/>
      <c r="J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</row>
    <row r="1189" spans="1:35" s="4" customFormat="1" x14ac:dyDescent="0.5">
      <c r="A1189"/>
      <c r="B1189"/>
      <c r="C1189"/>
      <c r="D1189"/>
      <c r="E1189"/>
      <c r="F1189"/>
      <c r="G1189"/>
      <c r="H1189"/>
      <c r="I1189"/>
      <c r="J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</row>
    <row r="1190" spans="1:35" s="4" customFormat="1" x14ac:dyDescent="0.5">
      <c r="A1190"/>
      <c r="B1190"/>
      <c r="C1190"/>
      <c r="D1190"/>
      <c r="E1190"/>
      <c r="F1190"/>
      <c r="G1190"/>
      <c r="H1190"/>
      <c r="I1190"/>
      <c r="J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</row>
    <row r="1191" spans="1:35" s="4" customFormat="1" x14ac:dyDescent="0.5">
      <c r="A1191"/>
      <c r="B1191"/>
      <c r="C1191"/>
      <c r="D1191"/>
      <c r="E1191"/>
      <c r="F1191"/>
      <c r="G1191"/>
      <c r="H1191"/>
      <c r="I1191"/>
      <c r="J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</row>
    <row r="1192" spans="1:35" s="4" customFormat="1" x14ac:dyDescent="0.5">
      <c r="A1192"/>
      <c r="B1192"/>
      <c r="C1192"/>
      <c r="D1192"/>
      <c r="E1192"/>
      <c r="F1192"/>
      <c r="G1192"/>
      <c r="H1192"/>
      <c r="I1192"/>
      <c r="J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</row>
    <row r="1193" spans="1:35" s="4" customFormat="1" x14ac:dyDescent="0.5">
      <c r="A1193"/>
      <c r="B1193"/>
      <c r="C1193"/>
      <c r="D1193"/>
      <c r="E1193"/>
      <c r="F1193"/>
      <c r="G1193"/>
      <c r="H1193"/>
      <c r="I1193"/>
      <c r="J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</row>
    <row r="1194" spans="1:35" s="4" customFormat="1" x14ac:dyDescent="0.5">
      <c r="A1194"/>
      <c r="B1194"/>
      <c r="C1194"/>
      <c r="D1194"/>
      <c r="E1194"/>
      <c r="F1194"/>
      <c r="G1194"/>
      <c r="H1194"/>
      <c r="I1194"/>
      <c r="J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</row>
    <row r="1195" spans="1:35" s="4" customFormat="1" x14ac:dyDescent="0.5">
      <c r="A1195"/>
      <c r="B1195"/>
      <c r="C1195"/>
      <c r="D1195"/>
      <c r="E1195"/>
      <c r="F1195"/>
      <c r="G1195"/>
      <c r="H1195"/>
      <c r="I1195"/>
      <c r="J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</row>
    <row r="1196" spans="1:35" s="4" customFormat="1" x14ac:dyDescent="0.5">
      <c r="A1196"/>
      <c r="B1196"/>
      <c r="C1196"/>
      <c r="D1196"/>
      <c r="E1196"/>
      <c r="F1196"/>
      <c r="G1196"/>
      <c r="H1196"/>
      <c r="I1196"/>
      <c r="J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</row>
    <row r="1197" spans="1:35" s="4" customFormat="1" x14ac:dyDescent="0.5">
      <c r="A1197"/>
      <c r="B1197"/>
      <c r="C1197"/>
      <c r="D1197"/>
      <c r="E1197"/>
      <c r="F1197"/>
      <c r="G1197"/>
      <c r="H1197"/>
      <c r="I1197"/>
      <c r="J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</row>
    <row r="1198" spans="1:35" s="4" customFormat="1" x14ac:dyDescent="0.5">
      <c r="A1198"/>
      <c r="B1198"/>
      <c r="C1198"/>
      <c r="D1198"/>
      <c r="E1198"/>
      <c r="F1198"/>
      <c r="G1198"/>
      <c r="H1198"/>
      <c r="I1198"/>
      <c r="J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</row>
    <row r="1199" spans="1:35" s="4" customFormat="1" x14ac:dyDescent="0.5">
      <c r="A1199"/>
      <c r="B1199"/>
      <c r="C1199"/>
      <c r="D1199"/>
      <c r="E1199"/>
      <c r="F1199"/>
      <c r="G1199"/>
      <c r="H1199"/>
      <c r="I1199"/>
      <c r="J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</row>
    <row r="1200" spans="1:35" s="4" customFormat="1" x14ac:dyDescent="0.5">
      <c r="A1200"/>
      <c r="B1200"/>
      <c r="C1200"/>
      <c r="D1200"/>
      <c r="E1200"/>
      <c r="F1200"/>
      <c r="G1200"/>
      <c r="H1200"/>
      <c r="I1200"/>
      <c r="J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</row>
    <row r="1201" spans="1:35" s="4" customFormat="1" x14ac:dyDescent="0.5">
      <c r="A1201"/>
      <c r="B1201"/>
      <c r="C1201"/>
      <c r="D1201"/>
      <c r="E1201"/>
      <c r="F1201"/>
      <c r="G1201"/>
      <c r="H1201"/>
      <c r="I1201"/>
      <c r="J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</row>
    <row r="1202" spans="1:35" s="4" customFormat="1" x14ac:dyDescent="0.5">
      <c r="A1202"/>
      <c r="B1202"/>
      <c r="C1202"/>
      <c r="D1202"/>
      <c r="E1202"/>
      <c r="F1202"/>
      <c r="G1202"/>
      <c r="H1202"/>
      <c r="I1202"/>
      <c r="J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</row>
    <row r="1203" spans="1:35" s="4" customFormat="1" x14ac:dyDescent="0.5">
      <c r="A1203"/>
      <c r="B1203"/>
      <c r="C1203"/>
      <c r="D1203"/>
      <c r="E1203"/>
      <c r="F1203"/>
      <c r="G1203"/>
      <c r="H1203"/>
      <c r="I1203"/>
      <c r="J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</row>
    <row r="1204" spans="1:35" s="4" customFormat="1" x14ac:dyDescent="0.5">
      <c r="A1204"/>
      <c r="B1204"/>
      <c r="C1204"/>
      <c r="D1204"/>
      <c r="E1204"/>
      <c r="F1204"/>
      <c r="G1204"/>
      <c r="H1204"/>
      <c r="I1204"/>
      <c r="J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</row>
    <row r="1205" spans="1:35" s="4" customFormat="1" x14ac:dyDescent="0.5">
      <c r="A1205"/>
      <c r="B1205"/>
      <c r="C1205"/>
      <c r="D1205"/>
      <c r="E1205"/>
      <c r="F1205"/>
      <c r="G1205"/>
      <c r="H1205"/>
      <c r="I1205"/>
      <c r="J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</row>
    <row r="1206" spans="1:35" s="4" customFormat="1" x14ac:dyDescent="0.5">
      <c r="A1206"/>
      <c r="B1206"/>
      <c r="C1206"/>
      <c r="D1206"/>
      <c r="E1206"/>
      <c r="F1206"/>
      <c r="G1206"/>
      <c r="H1206"/>
      <c r="I1206"/>
      <c r="J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</row>
    <row r="1207" spans="1:35" s="4" customFormat="1" x14ac:dyDescent="0.5">
      <c r="A1207"/>
      <c r="B1207"/>
      <c r="C1207"/>
      <c r="D1207"/>
      <c r="E1207"/>
      <c r="F1207"/>
      <c r="G1207"/>
      <c r="H1207"/>
      <c r="I1207"/>
      <c r="J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</row>
    <row r="1208" spans="1:35" s="4" customFormat="1" x14ac:dyDescent="0.5">
      <c r="A1208"/>
      <c r="B1208"/>
      <c r="C1208"/>
      <c r="D1208"/>
      <c r="E1208"/>
      <c r="F1208"/>
      <c r="G1208"/>
      <c r="H1208"/>
      <c r="I1208"/>
      <c r="J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</row>
    <row r="1209" spans="1:35" s="4" customFormat="1" x14ac:dyDescent="0.5">
      <c r="A1209"/>
      <c r="B1209"/>
      <c r="C1209"/>
      <c r="D1209"/>
      <c r="E1209"/>
      <c r="F1209"/>
      <c r="G1209"/>
      <c r="H1209"/>
      <c r="I1209"/>
      <c r="J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</row>
    <row r="1210" spans="1:35" s="4" customFormat="1" x14ac:dyDescent="0.5">
      <c r="A1210"/>
      <c r="B1210"/>
      <c r="C1210"/>
      <c r="D1210"/>
      <c r="E1210"/>
      <c r="F1210"/>
      <c r="G1210"/>
      <c r="H1210"/>
      <c r="I1210"/>
      <c r="J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</row>
    <row r="1211" spans="1:35" s="4" customFormat="1" x14ac:dyDescent="0.5">
      <c r="A1211"/>
      <c r="B1211"/>
      <c r="C1211"/>
      <c r="D1211"/>
      <c r="E1211"/>
      <c r="F1211"/>
      <c r="G1211"/>
      <c r="H1211"/>
      <c r="I1211"/>
      <c r="J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</row>
    <row r="1212" spans="1:35" s="4" customFormat="1" x14ac:dyDescent="0.5">
      <c r="A1212"/>
      <c r="B1212"/>
      <c r="C1212"/>
      <c r="D1212"/>
      <c r="E1212"/>
      <c r="F1212"/>
      <c r="G1212"/>
      <c r="H1212"/>
      <c r="I1212"/>
      <c r="J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</row>
    <row r="1213" spans="1:35" s="4" customFormat="1" x14ac:dyDescent="0.5">
      <c r="A1213"/>
      <c r="B1213"/>
      <c r="C1213"/>
      <c r="D1213"/>
      <c r="E1213"/>
      <c r="F1213"/>
      <c r="G1213"/>
      <c r="H1213"/>
      <c r="I1213"/>
      <c r="J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</row>
    <row r="1214" spans="1:35" s="4" customFormat="1" x14ac:dyDescent="0.5">
      <c r="A1214"/>
      <c r="B1214"/>
      <c r="C1214"/>
      <c r="D1214"/>
      <c r="E1214"/>
      <c r="F1214"/>
      <c r="G1214"/>
      <c r="H1214"/>
      <c r="I1214"/>
      <c r="J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</row>
    <row r="1215" spans="1:35" s="4" customFormat="1" x14ac:dyDescent="0.5">
      <c r="A1215"/>
      <c r="B1215"/>
      <c r="C1215"/>
      <c r="D1215"/>
      <c r="E1215"/>
      <c r="F1215"/>
      <c r="G1215"/>
      <c r="H1215"/>
      <c r="I1215"/>
      <c r="J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</row>
    <row r="1216" spans="1:35" s="4" customFormat="1" x14ac:dyDescent="0.5">
      <c r="A1216"/>
      <c r="B1216"/>
      <c r="C1216"/>
      <c r="D1216"/>
      <c r="E1216"/>
      <c r="F1216"/>
      <c r="G1216"/>
      <c r="H1216"/>
      <c r="I1216"/>
      <c r="J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</row>
    <row r="1217" spans="1:35" s="4" customFormat="1" x14ac:dyDescent="0.5">
      <c r="A1217"/>
      <c r="B1217"/>
      <c r="C1217"/>
      <c r="D1217"/>
      <c r="E1217"/>
      <c r="F1217"/>
      <c r="G1217"/>
      <c r="H1217"/>
      <c r="I1217"/>
      <c r="J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</row>
    <row r="1218" spans="1:35" s="4" customFormat="1" x14ac:dyDescent="0.5">
      <c r="A1218"/>
      <c r="B1218"/>
      <c r="C1218"/>
      <c r="D1218"/>
      <c r="E1218"/>
      <c r="F1218"/>
      <c r="G1218"/>
      <c r="H1218"/>
      <c r="I1218"/>
      <c r="J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</row>
    <row r="1219" spans="1:35" s="4" customFormat="1" x14ac:dyDescent="0.5">
      <c r="A1219"/>
      <c r="B1219"/>
      <c r="C1219"/>
      <c r="D1219"/>
      <c r="E1219"/>
      <c r="F1219"/>
      <c r="G1219"/>
      <c r="H1219"/>
      <c r="I1219"/>
      <c r="J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</row>
    <row r="1220" spans="1:35" s="4" customFormat="1" x14ac:dyDescent="0.5">
      <c r="A1220"/>
      <c r="B1220"/>
      <c r="C1220"/>
      <c r="D1220"/>
      <c r="E1220"/>
      <c r="F1220"/>
      <c r="G1220"/>
      <c r="H1220"/>
      <c r="I1220"/>
      <c r="J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</row>
    <row r="1221" spans="1:35" s="4" customFormat="1" x14ac:dyDescent="0.5">
      <c r="A1221"/>
      <c r="B1221"/>
      <c r="C1221"/>
      <c r="D1221"/>
      <c r="E1221"/>
      <c r="F1221"/>
      <c r="G1221"/>
      <c r="H1221"/>
      <c r="I1221"/>
      <c r="J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</row>
    <row r="1222" spans="1:35" s="4" customFormat="1" x14ac:dyDescent="0.5">
      <c r="A1222"/>
      <c r="B1222"/>
      <c r="C1222"/>
      <c r="D1222"/>
      <c r="E1222"/>
      <c r="F1222"/>
      <c r="G1222"/>
      <c r="H1222"/>
      <c r="I1222"/>
      <c r="J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</row>
    <row r="1223" spans="1:35" s="4" customFormat="1" x14ac:dyDescent="0.5">
      <c r="A1223"/>
      <c r="B1223"/>
      <c r="C1223"/>
      <c r="D1223"/>
      <c r="E1223"/>
      <c r="F1223"/>
      <c r="G1223"/>
      <c r="H1223"/>
      <c r="I1223"/>
      <c r="J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</row>
    <row r="1224" spans="1:35" s="4" customFormat="1" x14ac:dyDescent="0.5">
      <c r="A1224"/>
      <c r="B1224"/>
      <c r="C1224"/>
      <c r="D1224"/>
      <c r="E1224"/>
      <c r="F1224"/>
      <c r="G1224"/>
      <c r="H1224"/>
      <c r="I1224"/>
      <c r="J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</row>
    <row r="1225" spans="1:35" s="4" customFormat="1" x14ac:dyDescent="0.5">
      <c r="A1225"/>
      <c r="B1225"/>
      <c r="C1225"/>
      <c r="D1225"/>
      <c r="E1225"/>
      <c r="F1225"/>
      <c r="G1225"/>
      <c r="H1225"/>
      <c r="I1225"/>
      <c r="J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</row>
    <row r="1226" spans="1:35" s="4" customFormat="1" x14ac:dyDescent="0.5">
      <c r="A1226"/>
      <c r="B1226"/>
      <c r="C1226"/>
      <c r="D1226"/>
      <c r="E1226"/>
      <c r="F1226"/>
      <c r="G1226"/>
      <c r="H1226"/>
      <c r="I1226"/>
      <c r="J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</row>
    <row r="1227" spans="1:35" s="4" customFormat="1" x14ac:dyDescent="0.5">
      <c r="A1227"/>
      <c r="B1227"/>
      <c r="C1227"/>
      <c r="D1227"/>
      <c r="E1227"/>
      <c r="F1227"/>
      <c r="G1227"/>
      <c r="H1227"/>
      <c r="I1227"/>
      <c r="J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</row>
    <row r="1228" spans="1:35" s="4" customFormat="1" x14ac:dyDescent="0.5">
      <c r="A1228"/>
      <c r="B1228"/>
      <c r="C1228"/>
      <c r="D1228"/>
      <c r="E1228"/>
      <c r="F1228"/>
      <c r="G1228"/>
      <c r="H1228"/>
      <c r="I1228"/>
      <c r="J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</row>
    <row r="1229" spans="1:35" s="4" customFormat="1" x14ac:dyDescent="0.5">
      <c r="A1229"/>
      <c r="B1229"/>
      <c r="C1229"/>
      <c r="D1229"/>
      <c r="E1229"/>
      <c r="F1229"/>
      <c r="G1229"/>
      <c r="H1229"/>
      <c r="I1229"/>
      <c r="J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</row>
    <row r="1230" spans="1:35" s="4" customFormat="1" x14ac:dyDescent="0.5">
      <c r="A1230"/>
      <c r="B1230"/>
      <c r="C1230"/>
      <c r="D1230"/>
      <c r="E1230"/>
      <c r="F1230"/>
      <c r="G1230"/>
      <c r="H1230"/>
      <c r="I1230"/>
      <c r="J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</row>
    <row r="1231" spans="1:35" s="4" customFormat="1" x14ac:dyDescent="0.5">
      <c r="A1231"/>
      <c r="B1231"/>
      <c r="C1231"/>
      <c r="D1231"/>
      <c r="E1231"/>
      <c r="F1231"/>
      <c r="G1231"/>
      <c r="H1231"/>
      <c r="I1231"/>
      <c r="J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</row>
    <row r="1232" spans="1:35" s="4" customFormat="1" x14ac:dyDescent="0.5">
      <c r="A1232"/>
      <c r="B1232"/>
      <c r="C1232"/>
      <c r="D1232"/>
      <c r="E1232"/>
      <c r="F1232"/>
      <c r="G1232"/>
      <c r="H1232"/>
      <c r="I1232"/>
      <c r="J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</row>
    <row r="1233" spans="1:35" s="4" customFormat="1" x14ac:dyDescent="0.5">
      <c r="A1233"/>
      <c r="B1233"/>
      <c r="C1233"/>
      <c r="D1233"/>
      <c r="E1233"/>
      <c r="F1233"/>
      <c r="G1233"/>
      <c r="H1233"/>
      <c r="I1233"/>
      <c r="J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</row>
    <row r="1234" spans="1:35" s="4" customFormat="1" x14ac:dyDescent="0.5">
      <c r="A1234"/>
      <c r="B1234"/>
      <c r="C1234"/>
      <c r="D1234"/>
      <c r="E1234"/>
      <c r="F1234"/>
      <c r="G1234"/>
      <c r="H1234"/>
      <c r="I1234"/>
      <c r="J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</row>
    <row r="1235" spans="1:35" s="4" customFormat="1" x14ac:dyDescent="0.5">
      <c r="A1235"/>
      <c r="B1235"/>
      <c r="C1235"/>
      <c r="D1235"/>
      <c r="E1235"/>
      <c r="F1235"/>
      <c r="G1235"/>
      <c r="H1235"/>
      <c r="I1235"/>
      <c r="J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</row>
    <row r="1236" spans="1:35" s="4" customFormat="1" x14ac:dyDescent="0.5">
      <c r="A1236"/>
      <c r="B1236"/>
      <c r="C1236"/>
      <c r="D1236"/>
      <c r="E1236"/>
      <c r="F1236"/>
      <c r="G1236"/>
      <c r="H1236"/>
      <c r="I1236"/>
      <c r="J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</row>
    <row r="1237" spans="1:35" s="4" customFormat="1" x14ac:dyDescent="0.5">
      <c r="A1237"/>
      <c r="B1237"/>
      <c r="C1237"/>
      <c r="D1237"/>
      <c r="E1237"/>
      <c r="F1237"/>
      <c r="G1237"/>
      <c r="H1237"/>
      <c r="I1237"/>
      <c r="J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</row>
    <row r="1238" spans="1:35" s="4" customFormat="1" x14ac:dyDescent="0.5">
      <c r="A1238"/>
      <c r="B1238"/>
      <c r="C1238"/>
      <c r="D1238"/>
      <c r="E1238"/>
      <c r="F1238"/>
      <c r="G1238"/>
      <c r="H1238"/>
      <c r="I1238"/>
      <c r="J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</row>
    <row r="1239" spans="1:35" s="4" customFormat="1" x14ac:dyDescent="0.5">
      <c r="A1239"/>
      <c r="B1239"/>
      <c r="C1239"/>
      <c r="D1239"/>
      <c r="E1239"/>
      <c r="F1239"/>
      <c r="G1239"/>
      <c r="H1239"/>
      <c r="I1239"/>
      <c r="J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</row>
    <row r="1240" spans="1:35" s="4" customFormat="1" x14ac:dyDescent="0.5">
      <c r="A1240"/>
      <c r="B1240"/>
      <c r="C1240"/>
      <c r="D1240"/>
      <c r="E1240"/>
      <c r="F1240"/>
      <c r="G1240"/>
      <c r="H1240"/>
      <c r="I1240"/>
      <c r="J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</row>
    <row r="1241" spans="1:35" s="4" customFormat="1" x14ac:dyDescent="0.5">
      <c r="A1241"/>
      <c r="B1241"/>
      <c r="C1241"/>
      <c r="D1241"/>
      <c r="E1241"/>
      <c r="F1241"/>
      <c r="G1241"/>
      <c r="H1241"/>
      <c r="I1241"/>
      <c r="J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</row>
    <row r="1242" spans="1:35" s="4" customFormat="1" x14ac:dyDescent="0.5">
      <c r="A1242"/>
      <c r="B1242"/>
      <c r="C1242"/>
      <c r="D1242"/>
      <c r="E1242"/>
      <c r="F1242"/>
      <c r="G1242"/>
      <c r="H1242"/>
      <c r="I1242"/>
      <c r="J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</row>
    <row r="1243" spans="1:35" s="4" customFormat="1" x14ac:dyDescent="0.5">
      <c r="A1243"/>
      <c r="B1243"/>
      <c r="C1243"/>
      <c r="D1243"/>
      <c r="E1243"/>
      <c r="F1243"/>
      <c r="G1243"/>
      <c r="H1243"/>
      <c r="I1243"/>
      <c r="J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</row>
    <row r="1244" spans="1:35" s="4" customFormat="1" x14ac:dyDescent="0.5">
      <c r="A1244"/>
      <c r="B1244"/>
      <c r="C1244"/>
      <c r="D1244"/>
      <c r="E1244"/>
      <c r="F1244"/>
      <c r="G1244"/>
      <c r="H1244"/>
      <c r="I1244"/>
      <c r="J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</row>
    <row r="1245" spans="1:35" s="4" customFormat="1" x14ac:dyDescent="0.5">
      <c r="A1245"/>
      <c r="B1245"/>
      <c r="C1245"/>
      <c r="D1245"/>
      <c r="E1245"/>
      <c r="F1245"/>
      <c r="G1245"/>
      <c r="H1245"/>
      <c r="I1245"/>
      <c r="J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</row>
    <row r="1246" spans="1:35" s="4" customFormat="1" x14ac:dyDescent="0.5">
      <c r="A1246"/>
      <c r="B1246"/>
      <c r="C1246"/>
      <c r="D1246"/>
      <c r="E1246"/>
      <c r="F1246"/>
      <c r="G1246"/>
      <c r="H1246"/>
      <c r="I1246"/>
      <c r="J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</row>
    <row r="1247" spans="1:35" s="4" customFormat="1" x14ac:dyDescent="0.5">
      <c r="A1247"/>
      <c r="B1247"/>
      <c r="C1247"/>
      <c r="D1247"/>
      <c r="E1247"/>
      <c r="F1247"/>
      <c r="G1247"/>
      <c r="H1247"/>
      <c r="I1247"/>
      <c r="J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</row>
    <row r="1248" spans="1:35" s="4" customFormat="1" x14ac:dyDescent="0.5">
      <c r="A1248"/>
      <c r="B1248"/>
      <c r="C1248"/>
      <c r="D1248"/>
      <c r="E1248"/>
      <c r="F1248"/>
      <c r="G1248"/>
      <c r="H1248"/>
      <c r="I1248"/>
      <c r="J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</row>
    <row r="1249" spans="1:35" s="4" customFormat="1" x14ac:dyDescent="0.5">
      <c r="A1249"/>
      <c r="B1249"/>
      <c r="C1249"/>
      <c r="D1249"/>
      <c r="E1249"/>
      <c r="F1249"/>
      <c r="G1249"/>
      <c r="H1249"/>
      <c r="I1249"/>
      <c r="J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</row>
    <row r="1250" spans="1:35" s="4" customFormat="1" x14ac:dyDescent="0.5">
      <c r="A1250"/>
      <c r="B1250"/>
      <c r="C1250"/>
      <c r="D1250"/>
      <c r="E1250"/>
      <c r="F1250"/>
      <c r="G1250"/>
      <c r="H1250"/>
      <c r="I1250"/>
      <c r="J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</row>
    <row r="1251" spans="1:35" s="4" customFormat="1" x14ac:dyDescent="0.5">
      <c r="A1251"/>
      <c r="B1251"/>
      <c r="C1251"/>
      <c r="D1251"/>
      <c r="E1251"/>
      <c r="F1251"/>
      <c r="G1251"/>
      <c r="H1251"/>
      <c r="I1251"/>
      <c r="J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</row>
    <row r="1252" spans="1:35" s="4" customFormat="1" x14ac:dyDescent="0.5">
      <c r="A1252"/>
      <c r="B1252"/>
      <c r="C1252"/>
      <c r="D1252"/>
      <c r="E1252"/>
      <c r="F1252"/>
      <c r="G1252"/>
      <c r="H1252"/>
      <c r="I1252"/>
      <c r="J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</row>
    <row r="1253" spans="1:35" s="4" customFormat="1" x14ac:dyDescent="0.5">
      <c r="A1253"/>
      <c r="B1253"/>
      <c r="C1253"/>
      <c r="D1253"/>
      <c r="E1253"/>
      <c r="F1253"/>
      <c r="G1253"/>
      <c r="H1253"/>
      <c r="I1253"/>
      <c r="J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</row>
    <row r="1254" spans="1:35" s="4" customFormat="1" x14ac:dyDescent="0.5">
      <c r="A1254"/>
      <c r="B1254"/>
      <c r="C1254"/>
      <c r="D1254"/>
      <c r="E1254"/>
      <c r="F1254"/>
      <c r="G1254"/>
      <c r="H1254"/>
      <c r="I1254"/>
      <c r="J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</row>
    <row r="1255" spans="1:35" s="4" customFormat="1" x14ac:dyDescent="0.5">
      <c r="A1255"/>
      <c r="B1255"/>
      <c r="C1255"/>
      <c r="D1255"/>
      <c r="E1255"/>
      <c r="F1255"/>
      <c r="G1255"/>
      <c r="H1255"/>
      <c r="I1255"/>
      <c r="J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</row>
    <row r="1256" spans="1:35" s="4" customFormat="1" x14ac:dyDescent="0.5">
      <c r="A1256"/>
      <c r="B1256"/>
      <c r="C1256"/>
      <c r="D1256"/>
      <c r="E1256"/>
      <c r="F1256"/>
      <c r="G1256"/>
      <c r="H1256"/>
      <c r="I1256"/>
      <c r="J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</row>
    <row r="1257" spans="1:35" s="4" customFormat="1" x14ac:dyDescent="0.5">
      <c r="A1257"/>
      <c r="B1257"/>
      <c r="C1257"/>
      <c r="D1257"/>
      <c r="E1257"/>
      <c r="F1257"/>
      <c r="G1257"/>
      <c r="H1257"/>
      <c r="I1257"/>
      <c r="J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</row>
    <row r="1258" spans="1:35" s="4" customFormat="1" x14ac:dyDescent="0.5">
      <c r="A1258"/>
      <c r="B1258"/>
      <c r="C1258"/>
      <c r="D1258"/>
      <c r="E1258"/>
      <c r="F1258"/>
      <c r="G1258"/>
      <c r="H1258"/>
      <c r="I1258"/>
      <c r="J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</row>
    <row r="1259" spans="1:35" s="4" customFormat="1" x14ac:dyDescent="0.5">
      <c r="A1259"/>
      <c r="B1259"/>
      <c r="C1259"/>
      <c r="D1259"/>
      <c r="E1259"/>
      <c r="F1259"/>
      <c r="G1259"/>
      <c r="H1259"/>
      <c r="I1259"/>
      <c r="J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</row>
    <row r="1260" spans="1:35" s="4" customFormat="1" x14ac:dyDescent="0.5">
      <c r="A1260"/>
      <c r="B1260"/>
      <c r="C1260"/>
      <c r="D1260"/>
      <c r="E1260"/>
      <c r="F1260"/>
      <c r="G1260"/>
      <c r="H1260"/>
      <c r="I1260"/>
      <c r="J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</row>
    <row r="1261" spans="1:35" s="4" customFormat="1" x14ac:dyDescent="0.5">
      <c r="A1261"/>
      <c r="B1261"/>
      <c r="C1261"/>
      <c r="D1261"/>
      <c r="E1261"/>
      <c r="F1261"/>
      <c r="G1261"/>
      <c r="H1261"/>
      <c r="I1261"/>
      <c r="J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</row>
    <row r="1262" spans="1:35" s="4" customFormat="1" x14ac:dyDescent="0.5">
      <c r="A1262"/>
      <c r="B1262"/>
      <c r="C1262"/>
      <c r="D1262"/>
      <c r="E1262"/>
      <c r="F1262"/>
      <c r="G1262"/>
      <c r="H1262"/>
      <c r="I1262"/>
      <c r="J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</row>
    <row r="1263" spans="1:35" s="4" customFormat="1" x14ac:dyDescent="0.5">
      <c r="A1263"/>
      <c r="B1263"/>
      <c r="C1263"/>
      <c r="D1263"/>
      <c r="E1263"/>
      <c r="F1263"/>
      <c r="G1263"/>
      <c r="H1263"/>
      <c r="I1263"/>
      <c r="J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</row>
    <row r="1264" spans="1:35" s="4" customFormat="1" x14ac:dyDescent="0.5">
      <c r="A1264"/>
      <c r="B1264"/>
      <c r="C1264"/>
      <c r="D1264"/>
      <c r="E1264"/>
      <c r="F1264"/>
      <c r="G1264"/>
      <c r="H1264"/>
      <c r="I1264"/>
      <c r="J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</row>
    <row r="1265" spans="1:35" s="4" customFormat="1" x14ac:dyDescent="0.5">
      <c r="A1265"/>
      <c r="B1265"/>
      <c r="C1265"/>
      <c r="D1265"/>
      <c r="E1265"/>
      <c r="F1265"/>
      <c r="G1265"/>
      <c r="H1265"/>
      <c r="I1265"/>
      <c r="J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</row>
    <row r="1266" spans="1:35" s="4" customFormat="1" x14ac:dyDescent="0.5">
      <c r="A1266"/>
      <c r="B1266"/>
      <c r="C1266"/>
      <c r="D1266"/>
      <c r="E1266"/>
      <c r="F1266"/>
      <c r="G1266"/>
      <c r="H1266"/>
      <c r="I1266"/>
      <c r="J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</row>
    <row r="1267" spans="1:35" s="4" customFormat="1" x14ac:dyDescent="0.5">
      <c r="A1267"/>
      <c r="B1267"/>
      <c r="C1267"/>
      <c r="D1267"/>
      <c r="E1267"/>
      <c r="F1267"/>
      <c r="G1267"/>
      <c r="H1267"/>
      <c r="I1267"/>
      <c r="J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</row>
    <row r="1268" spans="1:35" s="4" customFormat="1" x14ac:dyDescent="0.5">
      <c r="A1268"/>
      <c r="B1268"/>
      <c r="C1268"/>
      <c r="D1268"/>
      <c r="E1268"/>
      <c r="F1268"/>
      <c r="G1268"/>
      <c r="H1268"/>
      <c r="I1268"/>
      <c r="J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</row>
    <row r="1269" spans="1:35" s="4" customFormat="1" x14ac:dyDescent="0.5">
      <c r="A1269"/>
      <c r="B1269"/>
      <c r="C1269"/>
      <c r="D1269"/>
      <c r="E1269"/>
      <c r="F1269"/>
      <c r="G1269"/>
      <c r="H1269"/>
      <c r="I1269"/>
      <c r="J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</row>
    <row r="1270" spans="1:35" s="4" customFormat="1" x14ac:dyDescent="0.5">
      <c r="A1270"/>
      <c r="B1270"/>
      <c r="C1270"/>
      <c r="D1270"/>
      <c r="E1270"/>
      <c r="F1270"/>
      <c r="G1270"/>
      <c r="H1270"/>
      <c r="I1270"/>
      <c r="J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</row>
    <row r="1271" spans="1:35" s="4" customFormat="1" x14ac:dyDescent="0.5">
      <c r="A1271"/>
      <c r="B1271"/>
      <c r="C1271"/>
      <c r="D1271"/>
      <c r="E1271"/>
      <c r="F1271"/>
      <c r="G1271"/>
      <c r="H1271"/>
      <c r="I1271"/>
      <c r="J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</row>
    <row r="1272" spans="1:35" s="4" customFormat="1" x14ac:dyDescent="0.5">
      <c r="A1272"/>
      <c r="B1272"/>
      <c r="C1272"/>
      <c r="D1272"/>
      <c r="E1272"/>
      <c r="F1272"/>
      <c r="G1272"/>
      <c r="H1272"/>
      <c r="I1272"/>
      <c r="J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</row>
    <row r="1273" spans="1:35" s="4" customFormat="1" x14ac:dyDescent="0.5">
      <c r="A1273"/>
      <c r="B1273"/>
      <c r="C1273"/>
      <c r="D1273"/>
      <c r="E1273"/>
      <c r="F1273"/>
      <c r="G1273"/>
      <c r="H1273"/>
      <c r="I1273"/>
      <c r="J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</row>
    <row r="1274" spans="1:35" s="4" customFormat="1" x14ac:dyDescent="0.5">
      <c r="A1274"/>
      <c r="B1274"/>
      <c r="C1274"/>
      <c r="D1274"/>
      <c r="E1274"/>
      <c r="F1274"/>
      <c r="G1274"/>
      <c r="H1274"/>
      <c r="I1274"/>
      <c r="J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</row>
    <row r="1275" spans="1:35" s="4" customFormat="1" x14ac:dyDescent="0.5">
      <c r="A1275"/>
      <c r="B1275"/>
      <c r="C1275"/>
      <c r="D1275"/>
      <c r="E1275"/>
      <c r="F1275"/>
      <c r="G1275"/>
      <c r="H1275"/>
      <c r="I1275"/>
      <c r="J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</row>
    <row r="1276" spans="1:35" s="4" customFormat="1" x14ac:dyDescent="0.5">
      <c r="A1276"/>
      <c r="B1276"/>
      <c r="C1276"/>
      <c r="D1276"/>
      <c r="E1276"/>
      <c r="F1276"/>
      <c r="G1276"/>
      <c r="H1276"/>
      <c r="I1276"/>
      <c r="J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</row>
    <row r="1277" spans="1:35" s="4" customFormat="1" x14ac:dyDescent="0.5">
      <c r="A1277"/>
      <c r="B1277"/>
      <c r="C1277"/>
      <c r="D1277"/>
      <c r="E1277"/>
      <c r="F1277"/>
      <c r="G1277"/>
      <c r="H1277"/>
      <c r="I1277"/>
      <c r="J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</row>
    <row r="1278" spans="1:35" s="4" customFormat="1" x14ac:dyDescent="0.5">
      <c r="A1278"/>
      <c r="B1278"/>
      <c r="C1278"/>
      <c r="D1278"/>
      <c r="E1278"/>
      <c r="F1278"/>
      <c r="G1278"/>
      <c r="H1278"/>
      <c r="I1278"/>
      <c r="J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</row>
    <row r="1279" spans="1:35" s="4" customFormat="1" x14ac:dyDescent="0.5">
      <c r="A1279"/>
      <c r="B1279"/>
      <c r="C1279"/>
      <c r="D1279"/>
      <c r="E1279"/>
      <c r="F1279"/>
      <c r="G1279"/>
      <c r="H1279"/>
      <c r="I1279"/>
      <c r="J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</row>
    <row r="1280" spans="1:35" s="4" customFormat="1" x14ac:dyDescent="0.5">
      <c r="A1280"/>
      <c r="B1280"/>
      <c r="C1280"/>
      <c r="D1280"/>
      <c r="E1280"/>
      <c r="F1280"/>
      <c r="G1280"/>
      <c r="H1280"/>
      <c r="I1280"/>
      <c r="J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</row>
    <row r="1281" spans="1:35" s="4" customFormat="1" x14ac:dyDescent="0.5">
      <c r="A1281"/>
      <c r="B1281"/>
      <c r="C1281"/>
      <c r="D1281"/>
      <c r="E1281"/>
      <c r="F1281"/>
      <c r="G1281"/>
      <c r="H1281"/>
      <c r="I1281"/>
      <c r="J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</row>
    <row r="1282" spans="1:35" s="4" customFormat="1" x14ac:dyDescent="0.5">
      <c r="A1282"/>
      <c r="B1282"/>
      <c r="C1282"/>
      <c r="D1282"/>
      <c r="E1282"/>
      <c r="F1282"/>
      <c r="G1282"/>
      <c r="H1282"/>
      <c r="I1282"/>
      <c r="J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</row>
    <row r="1283" spans="1:35" s="4" customFormat="1" x14ac:dyDescent="0.5">
      <c r="A1283"/>
      <c r="B1283"/>
      <c r="C1283"/>
      <c r="D1283"/>
      <c r="E1283"/>
      <c r="F1283"/>
      <c r="G1283"/>
      <c r="H1283"/>
      <c r="I1283"/>
      <c r="J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</row>
    <row r="1284" spans="1:35" s="4" customFormat="1" x14ac:dyDescent="0.5">
      <c r="A1284"/>
      <c r="B1284"/>
      <c r="C1284"/>
      <c r="D1284"/>
      <c r="E1284"/>
      <c r="F1284"/>
      <c r="G1284"/>
      <c r="H1284"/>
      <c r="I1284"/>
      <c r="J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</row>
    <row r="1285" spans="1:35" s="4" customFormat="1" x14ac:dyDescent="0.5">
      <c r="A1285"/>
      <c r="B1285"/>
      <c r="C1285"/>
      <c r="D1285"/>
      <c r="E1285"/>
      <c r="F1285"/>
      <c r="G1285"/>
      <c r="H1285"/>
      <c r="I1285"/>
      <c r="J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</row>
    <row r="1286" spans="1:35" s="4" customFormat="1" x14ac:dyDescent="0.5">
      <c r="A1286"/>
      <c r="B1286"/>
      <c r="C1286"/>
      <c r="D1286"/>
      <c r="E1286"/>
      <c r="F1286"/>
      <c r="G1286"/>
      <c r="H1286"/>
      <c r="I1286"/>
      <c r="J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</row>
    <row r="1287" spans="1:35" s="4" customFormat="1" x14ac:dyDescent="0.5">
      <c r="A1287"/>
      <c r="B1287"/>
      <c r="C1287"/>
      <c r="D1287"/>
      <c r="E1287"/>
      <c r="F1287"/>
      <c r="G1287"/>
      <c r="H1287"/>
      <c r="I1287"/>
      <c r="J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</row>
    <row r="1288" spans="1:35" s="4" customFormat="1" x14ac:dyDescent="0.5">
      <c r="A1288"/>
      <c r="B1288"/>
      <c r="C1288"/>
      <c r="D1288"/>
      <c r="E1288"/>
      <c r="F1288"/>
      <c r="G1288"/>
      <c r="H1288"/>
      <c r="I1288"/>
      <c r="J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</row>
    <row r="1289" spans="1:35" s="4" customFormat="1" x14ac:dyDescent="0.5">
      <c r="A1289"/>
      <c r="B1289"/>
      <c r="C1289"/>
      <c r="D1289"/>
      <c r="E1289"/>
      <c r="F1289"/>
      <c r="G1289"/>
      <c r="H1289"/>
      <c r="I1289"/>
      <c r="J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</row>
    <row r="1290" spans="1:35" s="4" customFormat="1" x14ac:dyDescent="0.5">
      <c r="A1290"/>
      <c r="B1290"/>
      <c r="C1290"/>
      <c r="D1290"/>
      <c r="E1290"/>
      <c r="F1290"/>
      <c r="G1290"/>
      <c r="H1290"/>
      <c r="I1290"/>
      <c r="J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</row>
    <row r="1291" spans="1:35" s="4" customFormat="1" x14ac:dyDescent="0.5">
      <c r="A1291"/>
      <c r="B1291"/>
      <c r="C1291"/>
      <c r="D1291"/>
      <c r="E1291"/>
      <c r="F1291"/>
      <c r="G1291"/>
      <c r="H1291"/>
      <c r="I1291"/>
      <c r="J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</row>
    <row r="1292" spans="1:35" s="4" customFormat="1" x14ac:dyDescent="0.5">
      <c r="A1292"/>
      <c r="B1292"/>
      <c r="C1292"/>
      <c r="D1292"/>
      <c r="E1292"/>
      <c r="F1292"/>
      <c r="G1292"/>
      <c r="H1292"/>
      <c r="I1292"/>
      <c r="J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</row>
    <row r="1293" spans="1:35" s="4" customFormat="1" x14ac:dyDescent="0.5">
      <c r="A1293"/>
      <c r="B1293"/>
      <c r="C1293"/>
      <c r="D1293"/>
      <c r="E1293"/>
      <c r="F1293"/>
      <c r="G1293"/>
      <c r="H1293"/>
      <c r="I1293"/>
      <c r="J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</row>
    <row r="1294" spans="1:35" s="4" customFormat="1" x14ac:dyDescent="0.5">
      <c r="A1294"/>
      <c r="B1294"/>
      <c r="C1294"/>
      <c r="D1294"/>
      <c r="E1294"/>
      <c r="F1294"/>
      <c r="G1294"/>
      <c r="H1294"/>
      <c r="I1294"/>
      <c r="J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</row>
    <row r="1295" spans="1:35" s="4" customFormat="1" x14ac:dyDescent="0.5">
      <c r="A1295"/>
      <c r="B1295"/>
      <c r="C1295"/>
      <c r="D1295"/>
      <c r="E1295"/>
      <c r="F1295"/>
      <c r="G1295"/>
      <c r="H1295"/>
      <c r="I1295"/>
      <c r="J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</row>
    <row r="1296" spans="1:35" s="4" customFormat="1" x14ac:dyDescent="0.5">
      <c r="A1296"/>
      <c r="B1296"/>
      <c r="C1296"/>
      <c r="D1296"/>
      <c r="E1296"/>
      <c r="F1296"/>
      <c r="G1296"/>
      <c r="H1296"/>
      <c r="I1296"/>
      <c r="J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</row>
    <row r="1297" spans="1:35" s="4" customFormat="1" x14ac:dyDescent="0.5">
      <c r="A1297"/>
      <c r="B1297"/>
      <c r="C1297"/>
      <c r="D1297"/>
      <c r="E1297"/>
      <c r="F1297"/>
      <c r="G1297"/>
      <c r="H1297"/>
      <c r="I1297"/>
      <c r="J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</row>
    <row r="1298" spans="1:35" s="4" customFormat="1" x14ac:dyDescent="0.5">
      <c r="A1298"/>
      <c r="B1298"/>
      <c r="C1298"/>
      <c r="D1298"/>
      <c r="E1298"/>
      <c r="F1298"/>
      <c r="G1298"/>
      <c r="H1298"/>
      <c r="I1298"/>
      <c r="J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</row>
    <row r="1299" spans="1:35" s="4" customFormat="1" x14ac:dyDescent="0.5">
      <c r="A1299"/>
      <c r="B1299"/>
      <c r="C1299"/>
      <c r="D1299"/>
      <c r="E1299"/>
      <c r="F1299"/>
      <c r="G1299"/>
      <c r="H1299"/>
      <c r="I1299"/>
      <c r="J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</row>
    <row r="1300" spans="1:35" s="4" customFormat="1" x14ac:dyDescent="0.5">
      <c r="A1300"/>
      <c r="B1300"/>
      <c r="C1300"/>
      <c r="D1300"/>
      <c r="E1300"/>
      <c r="F1300"/>
      <c r="G1300"/>
      <c r="H1300"/>
      <c r="I1300"/>
      <c r="J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</row>
    <row r="1301" spans="1:35" s="4" customFormat="1" x14ac:dyDescent="0.5">
      <c r="A1301"/>
      <c r="B1301"/>
      <c r="C1301"/>
      <c r="D1301"/>
      <c r="E1301"/>
      <c r="F1301"/>
      <c r="G1301"/>
      <c r="H1301"/>
      <c r="I1301"/>
      <c r="J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</row>
    <row r="1302" spans="1:35" s="4" customFormat="1" x14ac:dyDescent="0.5">
      <c r="A1302"/>
      <c r="B1302"/>
      <c r="C1302"/>
      <c r="D1302"/>
      <c r="E1302"/>
      <c r="F1302"/>
      <c r="G1302"/>
      <c r="H1302"/>
      <c r="I1302"/>
      <c r="J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</row>
    <row r="1303" spans="1:35" s="4" customFormat="1" x14ac:dyDescent="0.5">
      <c r="A1303"/>
      <c r="B1303"/>
      <c r="C1303"/>
      <c r="D1303"/>
      <c r="E1303"/>
      <c r="F1303"/>
      <c r="G1303"/>
      <c r="H1303"/>
      <c r="I1303"/>
      <c r="J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</row>
    <row r="1304" spans="1:35" s="4" customFormat="1" x14ac:dyDescent="0.5">
      <c r="A1304"/>
      <c r="B1304"/>
      <c r="C1304"/>
      <c r="D1304"/>
      <c r="E1304"/>
      <c r="F1304"/>
      <c r="G1304"/>
      <c r="H1304"/>
      <c r="I1304"/>
      <c r="J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</row>
    <row r="1305" spans="1:35" s="4" customFormat="1" x14ac:dyDescent="0.5">
      <c r="A1305"/>
      <c r="B1305"/>
      <c r="C1305"/>
      <c r="D1305"/>
      <c r="E1305"/>
      <c r="F1305"/>
      <c r="G1305"/>
      <c r="H1305"/>
      <c r="I1305"/>
      <c r="J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</row>
    <row r="1306" spans="1:35" s="4" customFormat="1" x14ac:dyDescent="0.5">
      <c r="A1306"/>
      <c r="B1306"/>
      <c r="C1306"/>
      <c r="D1306"/>
      <c r="E1306"/>
      <c r="F1306"/>
      <c r="G1306"/>
      <c r="H1306"/>
      <c r="I1306"/>
      <c r="J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</row>
    <row r="1307" spans="1:35" s="4" customFormat="1" x14ac:dyDescent="0.5">
      <c r="A1307"/>
      <c r="B1307"/>
      <c r="C1307"/>
      <c r="D1307"/>
      <c r="E1307"/>
      <c r="F1307"/>
      <c r="G1307"/>
      <c r="H1307"/>
      <c r="I1307"/>
      <c r="J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</row>
    <row r="1308" spans="1:35" s="4" customFormat="1" x14ac:dyDescent="0.5">
      <c r="A1308"/>
      <c r="B1308"/>
      <c r="C1308"/>
      <c r="D1308"/>
      <c r="E1308"/>
      <c r="F1308"/>
      <c r="G1308"/>
      <c r="H1308"/>
      <c r="I1308"/>
      <c r="J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</row>
    <row r="1309" spans="1:35" s="4" customFormat="1" x14ac:dyDescent="0.5">
      <c r="A1309"/>
      <c r="B1309"/>
      <c r="C1309"/>
      <c r="D1309"/>
      <c r="E1309"/>
      <c r="F1309"/>
      <c r="G1309"/>
      <c r="H1309"/>
      <c r="I1309"/>
      <c r="J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</row>
    <row r="1310" spans="1:35" s="4" customFormat="1" x14ac:dyDescent="0.5">
      <c r="A1310"/>
      <c r="B1310"/>
      <c r="C1310"/>
      <c r="D1310"/>
      <c r="E1310"/>
      <c r="F1310"/>
      <c r="G1310"/>
      <c r="H1310"/>
      <c r="I1310"/>
      <c r="J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</row>
    <row r="1311" spans="1:35" s="4" customFormat="1" x14ac:dyDescent="0.5">
      <c r="A1311"/>
      <c r="B1311"/>
      <c r="C1311"/>
      <c r="D1311"/>
      <c r="E1311"/>
      <c r="F1311"/>
      <c r="G1311"/>
      <c r="H1311"/>
      <c r="I1311"/>
      <c r="J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</row>
    <row r="1312" spans="1:35" s="4" customFormat="1" x14ac:dyDescent="0.5">
      <c r="A1312"/>
      <c r="B1312"/>
      <c r="C1312"/>
      <c r="D1312"/>
      <c r="E1312"/>
      <c r="F1312"/>
      <c r="G1312"/>
      <c r="H1312"/>
      <c r="I1312"/>
      <c r="J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</row>
    <row r="1313" spans="1:35" s="4" customFormat="1" x14ac:dyDescent="0.5">
      <c r="A1313"/>
      <c r="B1313"/>
      <c r="C1313"/>
      <c r="D1313"/>
      <c r="E1313"/>
      <c r="F1313"/>
      <c r="G1313"/>
      <c r="H1313"/>
      <c r="I1313"/>
      <c r="J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</row>
    <row r="1314" spans="1:35" s="4" customFormat="1" x14ac:dyDescent="0.5">
      <c r="A1314"/>
      <c r="B1314"/>
      <c r="C1314"/>
      <c r="D1314"/>
      <c r="E1314"/>
      <c r="F1314"/>
      <c r="G1314"/>
      <c r="H1314"/>
      <c r="I1314"/>
      <c r="J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</row>
    <row r="1315" spans="1:35" s="4" customFormat="1" x14ac:dyDescent="0.5">
      <c r="A1315"/>
      <c r="B1315"/>
      <c r="C1315"/>
      <c r="D1315"/>
      <c r="E1315"/>
      <c r="F1315"/>
      <c r="G1315"/>
      <c r="H1315"/>
      <c r="I1315"/>
      <c r="J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</row>
    <row r="1316" spans="1:35" s="4" customFormat="1" x14ac:dyDescent="0.5">
      <c r="A1316"/>
      <c r="B1316"/>
      <c r="C1316"/>
      <c r="D1316"/>
      <c r="E1316"/>
      <c r="F1316"/>
      <c r="G1316"/>
      <c r="H1316"/>
      <c r="I1316"/>
      <c r="J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</row>
    <row r="1317" spans="1:35" s="4" customFormat="1" x14ac:dyDescent="0.5">
      <c r="A1317"/>
      <c r="B1317"/>
      <c r="C1317"/>
      <c r="D1317"/>
      <c r="E1317"/>
      <c r="F1317"/>
      <c r="G1317"/>
      <c r="H1317"/>
      <c r="I1317"/>
      <c r="J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</row>
    <row r="1318" spans="1:35" s="4" customFormat="1" x14ac:dyDescent="0.5">
      <c r="A1318"/>
      <c r="B1318"/>
      <c r="C1318"/>
      <c r="D1318"/>
      <c r="E1318"/>
      <c r="F1318"/>
      <c r="G1318"/>
      <c r="H1318"/>
      <c r="I1318"/>
      <c r="J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</row>
    <row r="1319" spans="1:35" s="4" customFormat="1" x14ac:dyDescent="0.5">
      <c r="A1319"/>
      <c r="B1319"/>
      <c r="C1319"/>
      <c r="D1319"/>
      <c r="E1319"/>
      <c r="F1319"/>
      <c r="G1319"/>
      <c r="H1319"/>
      <c r="I1319"/>
      <c r="J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</row>
    <row r="1320" spans="1:35" s="4" customFormat="1" x14ac:dyDescent="0.5">
      <c r="A1320"/>
      <c r="B1320"/>
      <c r="C1320"/>
      <c r="D1320"/>
      <c r="E1320"/>
      <c r="F1320"/>
      <c r="G1320"/>
      <c r="H1320"/>
      <c r="I1320"/>
      <c r="J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</row>
    <row r="1321" spans="1:35" s="4" customFormat="1" x14ac:dyDescent="0.5">
      <c r="A1321"/>
      <c r="B1321"/>
      <c r="C1321"/>
      <c r="D1321"/>
      <c r="E1321"/>
      <c r="F1321"/>
      <c r="G1321"/>
      <c r="H1321"/>
      <c r="I1321"/>
      <c r="J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</row>
    <row r="1322" spans="1:35" s="4" customFormat="1" x14ac:dyDescent="0.5">
      <c r="A1322"/>
      <c r="B1322"/>
      <c r="C1322"/>
      <c r="D1322"/>
      <c r="E1322"/>
      <c r="F1322"/>
      <c r="G1322"/>
      <c r="H1322"/>
      <c r="I1322"/>
      <c r="J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</row>
    <row r="1323" spans="1:35" s="4" customFormat="1" x14ac:dyDescent="0.5">
      <c r="A1323"/>
      <c r="B1323"/>
      <c r="C1323"/>
      <c r="D1323"/>
      <c r="E1323"/>
      <c r="F1323"/>
      <c r="G1323"/>
      <c r="H1323"/>
      <c r="I1323"/>
      <c r="J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</row>
    <row r="1324" spans="1:35" s="4" customFormat="1" x14ac:dyDescent="0.5">
      <c r="A1324"/>
      <c r="B1324"/>
      <c r="C1324"/>
      <c r="D1324"/>
      <c r="E1324"/>
      <c r="F1324"/>
      <c r="G1324"/>
      <c r="H1324"/>
      <c r="I1324"/>
      <c r="J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</row>
    <row r="1325" spans="1:35" s="4" customFormat="1" x14ac:dyDescent="0.5">
      <c r="A1325"/>
      <c r="B1325"/>
      <c r="C1325"/>
      <c r="D1325"/>
      <c r="E1325"/>
      <c r="F1325"/>
      <c r="G1325"/>
      <c r="H1325"/>
      <c r="I1325"/>
      <c r="J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</row>
    <row r="1326" spans="1:35" s="4" customFormat="1" x14ac:dyDescent="0.5">
      <c r="A1326"/>
      <c r="B1326"/>
      <c r="C1326"/>
      <c r="D1326"/>
      <c r="E1326"/>
      <c r="F1326"/>
      <c r="G1326"/>
      <c r="H1326"/>
      <c r="I1326"/>
      <c r="J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</row>
    <row r="1327" spans="1:35" s="4" customFormat="1" x14ac:dyDescent="0.5">
      <c r="A1327"/>
      <c r="B1327"/>
      <c r="C1327"/>
      <c r="D1327"/>
      <c r="E1327"/>
      <c r="F1327"/>
      <c r="G1327"/>
      <c r="H1327"/>
      <c r="I1327"/>
      <c r="J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</row>
    <row r="1328" spans="1:35" s="4" customFormat="1" x14ac:dyDescent="0.5">
      <c r="A1328"/>
      <c r="B1328"/>
      <c r="C1328"/>
      <c r="D1328"/>
      <c r="E1328"/>
      <c r="F1328"/>
      <c r="G1328"/>
      <c r="H1328"/>
      <c r="I1328"/>
      <c r="J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</row>
    <row r="1329" spans="1:35" s="4" customFormat="1" x14ac:dyDescent="0.5">
      <c r="A1329"/>
      <c r="B1329"/>
      <c r="C1329"/>
      <c r="D1329"/>
      <c r="E1329"/>
      <c r="F1329"/>
      <c r="G1329"/>
      <c r="H1329"/>
      <c r="I1329"/>
      <c r="J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</row>
    <row r="1330" spans="1:35" s="4" customFormat="1" x14ac:dyDescent="0.5">
      <c r="A1330"/>
      <c r="B1330"/>
      <c r="C1330"/>
      <c r="D1330"/>
      <c r="E1330"/>
      <c r="F1330"/>
      <c r="G1330"/>
      <c r="H1330"/>
      <c r="I1330"/>
      <c r="J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</row>
    <row r="1331" spans="1:35" s="4" customFormat="1" x14ac:dyDescent="0.5">
      <c r="A1331"/>
      <c r="B1331"/>
      <c r="C1331"/>
      <c r="D1331"/>
      <c r="E1331"/>
      <c r="F1331"/>
      <c r="G1331"/>
      <c r="H1331"/>
      <c r="I1331"/>
      <c r="J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</row>
    <row r="1332" spans="1:35" s="4" customFormat="1" x14ac:dyDescent="0.5">
      <c r="A1332"/>
      <c r="B1332"/>
      <c r="C1332"/>
      <c r="D1332"/>
      <c r="E1332"/>
      <c r="F1332"/>
      <c r="G1332"/>
      <c r="H1332"/>
      <c r="I1332"/>
      <c r="J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</row>
    <row r="1333" spans="1:35" s="4" customFormat="1" x14ac:dyDescent="0.5">
      <c r="A1333"/>
      <c r="B1333"/>
      <c r="C1333"/>
      <c r="D1333"/>
      <c r="E1333"/>
      <c r="F1333"/>
      <c r="G1333"/>
      <c r="H1333"/>
      <c r="I1333"/>
      <c r="J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</row>
    <row r="1334" spans="1:35" s="4" customFormat="1" x14ac:dyDescent="0.5">
      <c r="A1334"/>
      <c r="B1334"/>
      <c r="C1334"/>
      <c r="D1334"/>
      <c r="E1334"/>
      <c r="F1334"/>
      <c r="G1334"/>
      <c r="H1334"/>
      <c r="I1334"/>
      <c r="J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</row>
    <row r="1335" spans="1:35" s="4" customFormat="1" x14ac:dyDescent="0.5">
      <c r="A1335"/>
      <c r="B1335"/>
      <c r="C1335"/>
      <c r="D1335"/>
      <c r="E1335"/>
      <c r="F1335"/>
      <c r="G1335"/>
      <c r="H1335"/>
      <c r="I1335"/>
      <c r="J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</row>
    <row r="1336" spans="1:35" s="4" customFormat="1" x14ac:dyDescent="0.5">
      <c r="A1336"/>
      <c r="B1336"/>
      <c r="C1336"/>
      <c r="D1336"/>
      <c r="E1336"/>
      <c r="F1336"/>
      <c r="G1336"/>
      <c r="H1336"/>
      <c r="I1336"/>
      <c r="J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</row>
    <row r="1337" spans="1:35" s="4" customFormat="1" x14ac:dyDescent="0.5">
      <c r="A1337"/>
      <c r="B1337"/>
      <c r="C1337"/>
      <c r="D1337"/>
      <c r="E1337"/>
      <c r="F1337"/>
      <c r="G1337"/>
      <c r="H1337"/>
      <c r="I1337"/>
      <c r="J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</row>
    <row r="1338" spans="1:35" s="4" customFormat="1" x14ac:dyDescent="0.5">
      <c r="A1338"/>
      <c r="B1338"/>
      <c r="C1338"/>
      <c r="D1338"/>
      <c r="E1338"/>
      <c r="F1338"/>
      <c r="G1338"/>
      <c r="H1338"/>
      <c r="I1338"/>
      <c r="J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</row>
    <row r="1339" spans="1:35" s="4" customFormat="1" x14ac:dyDescent="0.5">
      <c r="A1339"/>
      <c r="B1339"/>
      <c r="C1339"/>
      <c r="D1339"/>
      <c r="E1339"/>
      <c r="F1339"/>
      <c r="G1339"/>
      <c r="H1339"/>
      <c r="I1339"/>
      <c r="J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</row>
    <row r="1340" spans="1:35" s="4" customFormat="1" x14ac:dyDescent="0.5">
      <c r="A1340"/>
      <c r="B1340"/>
      <c r="C1340"/>
      <c r="D1340"/>
      <c r="E1340"/>
      <c r="F1340"/>
      <c r="G1340"/>
      <c r="H1340"/>
      <c r="I1340"/>
      <c r="J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</row>
    <row r="1341" spans="1:35" s="4" customFormat="1" x14ac:dyDescent="0.5">
      <c r="A1341"/>
      <c r="B1341"/>
      <c r="C1341"/>
      <c r="D1341"/>
      <c r="E1341"/>
      <c r="F1341"/>
      <c r="G1341"/>
      <c r="H1341"/>
      <c r="I1341"/>
      <c r="J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</row>
    <row r="1342" spans="1:35" s="4" customFormat="1" x14ac:dyDescent="0.5">
      <c r="A1342"/>
      <c r="B1342"/>
      <c r="C1342"/>
      <c r="D1342"/>
      <c r="E1342"/>
      <c r="F1342"/>
      <c r="G1342"/>
      <c r="H1342"/>
      <c r="I1342"/>
      <c r="J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</row>
    <row r="1343" spans="1:35" s="4" customFormat="1" x14ac:dyDescent="0.5">
      <c r="A1343"/>
      <c r="B1343"/>
      <c r="C1343"/>
      <c r="D1343"/>
      <c r="E1343"/>
      <c r="F1343"/>
      <c r="G1343"/>
      <c r="H1343"/>
      <c r="I1343"/>
      <c r="J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</row>
    <row r="1344" spans="1:35" s="4" customFormat="1" x14ac:dyDescent="0.5">
      <c r="A1344"/>
      <c r="B1344"/>
      <c r="C1344"/>
      <c r="D1344"/>
      <c r="E1344"/>
      <c r="F1344"/>
      <c r="G1344"/>
      <c r="H1344"/>
      <c r="I1344"/>
      <c r="J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</row>
    <row r="1345" spans="1:35" s="4" customFormat="1" x14ac:dyDescent="0.5">
      <c r="A1345"/>
      <c r="B1345"/>
      <c r="C1345"/>
      <c r="D1345"/>
      <c r="E1345"/>
      <c r="F1345"/>
      <c r="G1345"/>
      <c r="H1345"/>
      <c r="I1345"/>
      <c r="J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</row>
    <row r="1346" spans="1:35" s="4" customFormat="1" x14ac:dyDescent="0.5">
      <c r="A1346"/>
      <c r="B1346"/>
      <c r="C1346"/>
      <c r="D1346"/>
      <c r="E1346"/>
      <c r="F1346"/>
      <c r="G1346"/>
      <c r="H1346"/>
      <c r="I1346"/>
      <c r="J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</row>
    <row r="1347" spans="1:35" s="4" customFormat="1" x14ac:dyDescent="0.5">
      <c r="A1347"/>
      <c r="B1347"/>
      <c r="C1347"/>
      <c r="D1347"/>
      <c r="E1347"/>
      <c r="F1347"/>
      <c r="G1347"/>
      <c r="H1347"/>
      <c r="I1347"/>
      <c r="J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</row>
    <row r="1348" spans="1:35" s="4" customFormat="1" x14ac:dyDescent="0.5">
      <c r="A1348"/>
      <c r="B1348"/>
      <c r="C1348"/>
      <c r="D1348"/>
      <c r="E1348"/>
      <c r="F1348"/>
      <c r="G1348"/>
      <c r="H1348"/>
      <c r="I1348"/>
      <c r="J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</row>
    <row r="1349" spans="1:35" s="4" customFormat="1" x14ac:dyDescent="0.5">
      <c r="A1349"/>
      <c r="B1349"/>
      <c r="C1349"/>
      <c r="D1349"/>
      <c r="E1349"/>
      <c r="F1349"/>
      <c r="G1349"/>
      <c r="H1349"/>
      <c r="I1349"/>
      <c r="J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</row>
    <row r="1350" spans="1:35" s="4" customFormat="1" x14ac:dyDescent="0.5">
      <c r="A1350"/>
      <c r="B1350"/>
      <c r="C1350"/>
      <c r="D1350"/>
      <c r="E1350"/>
      <c r="F1350"/>
      <c r="G1350"/>
      <c r="H1350"/>
      <c r="I1350"/>
      <c r="J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</row>
    <row r="1351" spans="1:35" s="4" customFormat="1" x14ac:dyDescent="0.5">
      <c r="A1351"/>
      <c r="B1351"/>
      <c r="C1351"/>
      <c r="D1351"/>
      <c r="E1351"/>
      <c r="F1351"/>
      <c r="G1351"/>
      <c r="H1351"/>
      <c r="I1351"/>
      <c r="J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</row>
    <row r="1352" spans="1:35" s="4" customFormat="1" x14ac:dyDescent="0.5">
      <c r="A1352"/>
      <c r="B1352"/>
      <c r="C1352"/>
      <c r="D1352"/>
      <c r="E1352"/>
      <c r="F1352"/>
      <c r="G1352"/>
      <c r="H1352"/>
      <c r="I1352"/>
      <c r="J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</row>
    <row r="1353" spans="1:35" s="4" customFormat="1" x14ac:dyDescent="0.5">
      <c r="A1353"/>
      <c r="B1353"/>
      <c r="C1353"/>
      <c r="D1353"/>
      <c r="E1353"/>
      <c r="F1353"/>
      <c r="G1353"/>
      <c r="H1353"/>
      <c r="I1353"/>
      <c r="J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</row>
    <row r="1354" spans="1:35" s="4" customFormat="1" x14ac:dyDescent="0.5">
      <c r="A1354"/>
      <c r="B1354"/>
      <c r="C1354"/>
      <c r="D1354"/>
      <c r="E1354"/>
      <c r="F1354"/>
      <c r="G1354"/>
      <c r="H1354"/>
      <c r="I1354"/>
      <c r="J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</row>
    <row r="1355" spans="1:35" s="4" customFormat="1" x14ac:dyDescent="0.5">
      <c r="A1355"/>
      <c r="B1355"/>
      <c r="C1355"/>
      <c r="D1355"/>
      <c r="E1355"/>
      <c r="F1355"/>
      <c r="G1355"/>
      <c r="H1355"/>
      <c r="I1355"/>
      <c r="J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</row>
    <row r="1356" spans="1:35" s="4" customFormat="1" x14ac:dyDescent="0.5">
      <c r="A1356"/>
      <c r="B1356"/>
      <c r="C1356"/>
      <c r="D1356"/>
      <c r="E1356"/>
      <c r="F1356"/>
      <c r="G1356"/>
      <c r="H1356"/>
      <c r="I1356"/>
      <c r="J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</row>
    <row r="1357" spans="1:35" s="4" customFormat="1" x14ac:dyDescent="0.5">
      <c r="A1357"/>
      <c r="B1357"/>
      <c r="C1357"/>
      <c r="D1357"/>
      <c r="E1357"/>
      <c r="F1357"/>
      <c r="G1357"/>
      <c r="H1357"/>
      <c r="I1357"/>
      <c r="J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</row>
    <row r="1358" spans="1:35" s="4" customFormat="1" x14ac:dyDescent="0.5">
      <c r="A1358"/>
      <c r="B1358"/>
      <c r="C1358"/>
      <c r="D1358"/>
      <c r="E1358"/>
      <c r="F1358"/>
      <c r="G1358"/>
      <c r="H1358"/>
      <c r="I1358"/>
      <c r="J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</row>
    <row r="1359" spans="1:35" s="4" customFormat="1" x14ac:dyDescent="0.5">
      <c r="A1359"/>
      <c r="B1359"/>
      <c r="C1359"/>
      <c r="D1359"/>
      <c r="E1359"/>
      <c r="F1359"/>
      <c r="G1359"/>
      <c r="H1359"/>
      <c r="I1359"/>
      <c r="J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</row>
    <row r="1360" spans="1:35" s="4" customFormat="1" x14ac:dyDescent="0.5">
      <c r="A1360"/>
      <c r="B1360"/>
      <c r="C1360"/>
      <c r="D1360"/>
      <c r="E1360"/>
      <c r="F1360"/>
      <c r="G1360"/>
      <c r="H1360"/>
      <c r="I1360"/>
      <c r="J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</row>
    <row r="1361" spans="1:35" s="4" customFormat="1" x14ac:dyDescent="0.5">
      <c r="A1361"/>
      <c r="B1361"/>
      <c r="C1361"/>
      <c r="D1361"/>
      <c r="E1361"/>
      <c r="F1361"/>
      <c r="G1361"/>
      <c r="H1361"/>
      <c r="I1361"/>
      <c r="J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</row>
    <row r="1362" spans="1:35" s="4" customFormat="1" x14ac:dyDescent="0.5">
      <c r="A1362"/>
      <c r="B1362"/>
      <c r="C1362"/>
      <c r="D1362"/>
      <c r="E1362"/>
      <c r="F1362"/>
      <c r="G1362"/>
      <c r="H1362"/>
      <c r="I1362"/>
      <c r="J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</row>
    <row r="1363" spans="1:35" s="4" customFormat="1" x14ac:dyDescent="0.5">
      <c r="A1363"/>
      <c r="B1363"/>
      <c r="C1363"/>
      <c r="D1363"/>
      <c r="E1363"/>
      <c r="F1363"/>
      <c r="G1363"/>
      <c r="H1363"/>
      <c r="I1363"/>
      <c r="J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</row>
    <row r="1364" spans="1:35" s="4" customFormat="1" x14ac:dyDescent="0.5">
      <c r="A1364"/>
      <c r="B1364"/>
      <c r="C1364"/>
      <c r="D1364"/>
      <c r="E1364"/>
      <c r="F1364"/>
      <c r="G1364"/>
      <c r="H1364"/>
      <c r="I1364"/>
      <c r="J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</row>
    <row r="1365" spans="1:35" s="4" customFormat="1" x14ac:dyDescent="0.5">
      <c r="A1365"/>
      <c r="B1365"/>
      <c r="C1365"/>
      <c r="D1365"/>
      <c r="E1365"/>
      <c r="F1365"/>
      <c r="G1365"/>
      <c r="H1365"/>
      <c r="I1365"/>
      <c r="J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</row>
    <row r="1366" spans="1:35" s="4" customFormat="1" x14ac:dyDescent="0.5">
      <c r="A1366"/>
      <c r="B1366"/>
      <c r="C1366"/>
      <c r="D1366"/>
      <c r="E1366"/>
      <c r="F1366"/>
      <c r="G1366"/>
      <c r="H1366"/>
      <c r="I1366"/>
      <c r="J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</row>
    <row r="1367" spans="1:35" s="4" customFormat="1" x14ac:dyDescent="0.5">
      <c r="A1367"/>
      <c r="B1367"/>
      <c r="C1367"/>
      <c r="D1367"/>
      <c r="E1367"/>
      <c r="F1367"/>
      <c r="G1367"/>
      <c r="H1367"/>
      <c r="I1367"/>
      <c r="J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</row>
    <row r="1368" spans="1:35" s="4" customFormat="1" x14ac:dyDescent="0.5">
      <c r="A1368"/>
      <c r="B1368"/>
      <c r="C1368"/>
      <c r="D1368"/>
      <c r="E1368"/>
      <c r="F1368"/>
      <c r="G1368"/>
      <c r="H1368"/>
      <c r="I1368"/>
      <c r="J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</row>
    <row r="1369" spans="1:35" s="4" customFormat="1" x14ac:dyDescent="0.5">
      <c r="A1369"/>
      <c r="B1369"/>
      <c r="C1369"/>
      <c r="D1369"/>
      <c r="E1369"/>
      <c r="F1369"/>
      <c r="G1369"/>
      <c r="H1369"/>
      <c r="I1369"/>
      <c r="J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</row>
    <row r="1370" spans="1:35" s="4" customFormat="1" x14ac:dyDescent="0.5">
      <c r="A1370"/>
      <c r="B1370"/>
      <c r="C1370"/>
      <c r="D1370"/>
      <c r="E1370"/>
      <c r="F1370"/>
      <c r="G1370"/>
      <c r="H1370"/>
      <c r="I1370"/>
      <c r="J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</row>
    <row r="1371" spans="1:35" s="4" customFormat="1" x14ac:dyDescent="0.5">
      <c r="A1371"/>
      <c r="B1371"/>
      <c r="C1371"/>
      <c r="D1371"/>
      <c r="E1371"/>
      <c r="F1371"/>
      <c r="G1371"/>
      <c r="H1371"/>
      <c r="I1371"/>
      <c r="J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</row>
    <row r="1372" spans="1:35" s="4" customFormat="1" x14ac:dyDescent="0.5">
      <c r="A1372"/>
      <c r="B1372"/>
      <c r="C1372"/>
      <c r="D1372"/>
      <c r="E1372"/>
      <c r="F1372"/>
      <c r="G1372"/>
      <c r="H1372"/>
      <c r="I1372"/>
      <c r="J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</row>
    <row r="1373" spans="1:35" s="4" customFormat="1" x14ac:dyDescent="0.5">
      <c r="A1373"/>
      <c r="B1373"/>
      <c r="C1373"/>
      <c r="D1373"/>
      <c r="E1373"/>
      <c r="F1373"/>
      <c r="G1373"/>
      <c r="H1373"/>
      <c r="I1373"/>
      <c r="J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</row>
    <row r="1374" spans="1:35" s="4" customFormat="1" x14ac:dyDescent="0.5">
      <c r="A1374"/>
      <c r="B1374"/>
      <c r="C1374"/>
      <c r="D1374"/>
      <c r="E1374"/>
      <c r="F1374"/>
      <c r="G1374"/>
      <c r="H1374"/>
      <c r="I1374"/>
      <c r="J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</row>
    <row r="1375" spans="1:35" s="4" customFormat="1" x14ac:dyDescent="0.5">
      <c r="A1375"/>
      <c r="B1375"/>
      <c r="C1375"/>
      <c r="D1375"/>
      <c r="E1375"/>
      <c r="F1375"/>
      <c r="G1375"/>
      <c r="H1375"/>
      <c r="I1375"/>
      <c r="J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</row>
    <row r="1376" spans="1:35" s="4" customFormat="1" x14ac:dyDescent="0.5">
      <c r="A1376"/>
      <c r="B1376"/>
      <c r="C1376"/>
      <c r="D1376"/>
      <c r="E1376"/>
      <c r="F1376"/>
      <c r="G1376"/>
      <c r="H1376"/>
      <c r="I1376"/>
      <c r="J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</row>
    <row r="1377" spans="1:35" s="4" customFormat="1" x14ac:dyDescent="0.5">
      <c r="A1377"/>
      <c r="B1377"/>
      <c r="C1377"/>
      <c r="D1377"/>
      <c r="E1377"/>
      <c r="F1377"/>
      <c r="G1377"/>
      <c r="H1377"/>
      <c r="I1377"/>
      <c r="J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</row>
    <row r="1378" spans="1:35" s="4" customFormat="1" x14ac:dyDescent="0.5">
      <c r="A1378"/>
      <c r="B1378"/>
      <c r="C1378"/>
      <c r="D1378"/>
      <c r="E1378"/>
      <c r="F1378"/>
      <c r="G1378"/>
      <c r="H1378"/>
      <c r="I1378"/>
      <c r="J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</row>
    <row r="1379" spans="1:35" s="4" customFormat="1" x14ac:dyDescent="0.5">
      <c r="A1379"/>
      <c r="B1379"/>
      <c r="C1379"/>
      <c r="D1379"/>
      <c r="E1379"/>
      <c r="F1379"/>
      <c r="G1379"/>
      <c r="H1379"/>
      <c r="I1379"/>
      <c r="J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</row>
    <row r="1380" spans="1:35" s="4" customFormat="1" x14ac:dyDescent="0.5">
      <c r="A1380"/>
      <c r="B1380"/>
      <c r="C1380"/>
      <c r="D1380"/>
      <c r="E1380"/>
      <c r="F1380"/>
      <c r="G1380"/>
      <c r="H1380"/>
      <c r="I1380"/>
      <c r="J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</row>
    <row r="1381" spans="1:35" s="4" customFormat="1" x14ac:dyDescent="0.5">
      <c r="A1381"/>
      <c r="B1381"/>
      <c r="C1381"/>
      <c r="D1381"/>
      <c r="E1381"/>
      <c r="F1381"/>
      <c r="G1381"/>
      <c r="H1381"/>
      <c r="I1381"/>
      <c r="J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</row>
    <row r="1382" spans="1:35" s="4" customFormat="1" x14ac:dyDescent="0.5">
      <c r="A1382"/>
      <c r="B1382"/>
      <c r="C1382"/>
      <c r="D1382"/>
      <c r="E1382"/>
      <c r="F1382"/>
      <c r="G1382"/>
      <c r="H1382"/>
      <c r="I1382"/>
      <c r="J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</row>
    <row r="1383" spans="1:35" s="4" customFormat="1" x14ac:dyDescent="0.5">
      <c r="A1383"/>
      <c r="B1383"/>
      <c r="C1383"/>
      <c r="D1383"/>
      <c r="E1383"/>
      <c r="F1383"/>
      <c r="G1383"/>
      <c r="H1383"/>
      <c r="I1383"/>
      <c r="J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</row>
    <row r="1384" spans="1:35" s="4" customFormat="1" x14ac:dyDescent="0.5">
      <c r="A1384"/>
      <c r="B1384"/>
      <c r="C1384"/>
      <c r="D1384"/>
      <c r="E1384"/>
      <c r="F1384"/>
      <c r="G1384"/>
      <c r="H1384"/>
      <c r="I1384"/>
      <c r="J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</row>
    <row r="1385" spans="1:35" s="4" customFormat="1" x14ac:dyDescent="0.5">
      <c r="A1385"/>
      <c r="B1385"/>
      <c r="C1385"/>
      <c r="D1385"/>
      <c r="E1385"/>
      <c r="F1385"/>
      <c r="G1385"/>
      <c r="H1385"/>
      <c r="I1385"/>
      <c r="J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</row>
    <row r="1386" spans="1:35" s="4" customFormat="1" x14ac:dyDescent="0.5">
      <c r="A1386"/>
      <c r="B1386"/>
      <c r="C1386"/>
      <c r="D1386"/>
      <c r="E1386"/>
      <c r="F1386"/>
      <c r="G1386"/>
      <c r="H1386"/>
      <c r="I1386"/>
      <c r="J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</row>
    <row r="1387" spans="1:35" s="4" customFormat="1" x14ac:dyDescent="0.5">
      <c r="A1387"/>
      <c r="B1387"/>
      <c r="C1387"/>
      <c r="D1387"/>
      <c r="E1387"/>
      <c r="F1387"/>
      <c r="G1387"/>
      <c r="H1387"/>
      <c r="I1387"/>
      <c r="J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</row>
    <row r="1388" spans="1:35" s="4" customFormat="1" x14ac:dyDescent="0.5">
      <c r="A1388"/>
      <c r="B1388"/>
      <c r="C1388"/>
      <c r="D1388"/>
      <c r="E1388"/>
      <c r="F1388"/>
      <c r="G1388"/>
      <c r="H1388"/>
      <c r="I1388"/>
      <c r="J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</row>
    <row r="1389" spans="1:35" s="4" customFormat="1" x14ac:dyDescent="0.5">
      <c r="A1389"/>
      <c r="B1389"/>
      <c r="C1389"/>
      <c r="D1389"/>
      <c r="E1389"/>
      <c r="F1389"/>
      <c r="G1389"/>
      <c r="H1389"/>
      <c r="I1389"/>
      <c r="J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</row>
    <row r="1390" spans="1:35" s="4" customFormat="1" x14ac:dyDescent="0.5">
      <c r="A1390"/>
      <c r="B1390"/>
      <c r="C1390"/>
      <c r="D1390"/>
      <c r="E1390"/>
      <c r="F1390"/>
      <c r="G1390"/>
      <c r="H1390"/>
      <c r="I1390"/>
      <c r="J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</row>
    <row r="1391" spans="1:35" s="4" customFormat="1" x14ac:dyDescent="0.5">
      <c r="A1391"/>
      <c r="B1391"/>
      <c r="C1391"/>
      <c r="D1391"/>
      <c r="E1391"/>
      <c r="F1391"/>
      <c r="G1391"/>
      <c r="H1391"/>
      <c r="I1391"/>
      <c r="J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</row>
    <row r="1392" spans="1:35" s="4" customFormat="1" x14ac:dyDescent="0.5">
      <c r="A1392"/>
      <c r="B1392"/>
      <c r="C1392"/>
      <c r="D1392"/>
      <c r="E1392"/>
      <c r="F1392"/>
      <c r="G1392"/>
      <c r="H1392"/>
      <c r="I1392"/>
      <c r="J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</row>
    <row r="1393" spans="1:35" s="4" customFormat="1" x14ac:dyDescent="0.5">
      <c r="A1393"/>
      <c r="B1393"/>
      <c r="C1393"/>
      <c r="D1393"/>
      <c r="E1393"/>
      <c r="F1393"/>
      <c r="G1393"/>
      <c r="H1393"/>
      <c r="I1393"/>
      <c r="J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</row>
    <row r="1394" spans="1:35" s="4" customFormat="1" x14ac:dyDescent="0.5">
      <c r="A1394"/>
      <c r="B1394"/>
      <c r="C1394"/>
      <c r="D1394"/>
      <c r="E1394"/>
      <c r="F1394"/>
      <c r="G1394"/>
      <c r="H1394"/>
      <c r="I1394"/>
      <c r="J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</row>
    <row r="1395" spans="1:35" s="4" customFormat="1" x14ac:dyDescent="0.5">
      <c r="A1395"/>
      <c r="B1395"/>
      <c r="C1395"/>
      <c r="D1395"/>
      <c r="E1395"/>
      <c r="F1395"/>
      <c r="G1395"/>
      <c r="H1395"/>
      <c r="I1395"/>
      <c r="J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</row>
    <row r="1396" spans="1:35" s="4" customFormat="1" x14ac:dyDescent="0.5">
      <c r="A1396"/>
      <c r="B1396"/>
      <c r="C1396"/>
      <c r="D1396"/>
      <c r="E1396"/>
      <c r="F1396"/>
      <c r="G1396"/>
      <c r="H1396"/>
      <c r="I1396"/>
      <c r="J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</row>
    <row r="1397" spans="1:35" s="4" customFormat="1" x14ac:dyDescent="0.5">
      <c r="A1397"/>
      <c r="B1397"/>
      <c r="C1397"/>
      <c r="D1397"/>
      <c r="E1397"/>
      <c r="F1397"/>
      <c r="G1397"/>
      <c r="H1397"/>
      <c r="I1397"/>
      <c r="J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</row>
    <row r="1398" spans="1:35" s="4" customFormat="1" x14ac:dyDescent="0.5">
      <c r="A1398"/>
      <c r="B1398"/>
      <c r="C1398"/>
      <c r="D1398"/>
      <c r="E1398"/>
      <c r="F1398"/>
      <c r="G1398"/>
      <c r="H1398"/>
      <c r="I1398"/>
      <c r="J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</row>
    <row r="1399" spans="1:35" s="4" customFormat="1" x14ac:dyDescent="0.5">
      <c r="A1399"/>
      <c r="B1399"/>
      <c r="C1399"/>
      <c r="D1399"/>
      <c r="E1399"/>
      <c r="F1399"/>
      <c r="G1399"/>
      <c r="H1399"/>
      <c r="I1399"/>
      <c r="J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</row>
    <row r="1400" spans="1:35" s="4" customFormat="1" x14ac:dyDescent="0.5">
      <c r="A1400"/>
      <c r="B1400"/>
      <c r="C1400"/>
      <c r="D1400"/>
      <c r="E1400"/>
      <c r="F1400"/>
      <c r="G1400"/>
      <c r="H1400"/>
      <c r="I1400"/>
      <c r="J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</row>
    <row r="1401" spans="1:35" s="4" customFormat="1" x14ac:dyDescent="0.5">
      <c r="A1401"/>
      <c r="B1401"/>
      <c r="C1401"/>
      <c r="D1401"/>
      <c r="E1401"/>
      <c r="F1401"/>
      <c r="G1401"/>
      <c r="H1401"/>
      <c r="I1401"/>
      <c r="J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</row>
    <row r="1402" spans="1:35" s="4" customFormat="1" x14ac:dyDescent="0.5">
      <c r="A1402"/>
      <c r="B1402"/>
      <c r="C1402"/>
      <c r="D1402"/>
      <c r="E1402"/>
      <c r="F1402"/>
      <c r="G1402"/>
      <c r="H1402"/>
      <c r="I1402"/>
      <c r="J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</row>
    <row r="1403" spans="1:35" s="4" customFormat="1" x14ac:dyDescent="0.5">
      <c r="A1403"/>
      <c r="B1403"/>
      <c r="C1403"/>
      <c r="D1403"/>
      <c r="E1403"/>
      <c r="F1403"/>
      <c r="G1403"/>
      <c r="H1403"/>
      <c r="I1403"/>
      <c r="J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</row>
    <row r="1404" spans="1:35" s="4" customFormat="1" x14ac:dyDescent="0.5">
      <c r="A1404"/>
      <c r="B1404"/>
      <c r="C1404"/>
      <c r="D1404"/>
      <c r="E1404"/>
      <c r="F1404"/>
      <c r="G1404"/>
      <c r="H1404"/>
      <c r="I1404"/>
      <c r="J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</row>
    <row r="1405" spans="1:35" s="4" customFormat="1" x14ac:dyDescent="0.5">
      <c r="A1405"/>
      <c r="B1405"/>
      <c r="C1405"/>
      <c r="D1405"/>
      <c r="E1405"/>
      <c r="F1405"/>
      <c r="G1405"/>
      <c r="H1405"/>
      <c r="I1405"/>
      <c r="J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</row>
    <row r="1406" spans="1:35" s="4" customFormat="1" x14ac:dyDescent="0.5">
      <c r="A1406"/>
      <c r="B1406"/>
      <c r="C1406"/>
      <c r="D1406"/>
      <c r="E1406"/>
      <c r="F1406"/>
      <c r="G1406"/>
      <c r="H1406"/>
      <c r="I1406"/>
      <c r="J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</row>
    <row r="1407" spans="1:35" s="4" customFormat="1" x14ac:dyDescent="0.5">
      <c r="A1407"/>
      <c r="B1407"/>
      <c r="C1407"/>
      <c r="D1407"/>
      <c r="E1407"/>
      <c r="F1407"/>
      <c r="G1407"/>
      <c r="H1407"/>
      <c r="I1407"/>
      <c r="J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</row>
    <row r="1408" spans="1:35" s="4" customFormat="1" x14ac:dyDescent="0.5">
      <c r="A1408"/>
      <c r="B1408"/>
      <c r="C1408"/>
      <c r="D1408"/>
      <c r="E1408"/>
      <c r="F1408"/>
      <c r="G1408"/>
      <c r="H1408"/>
      <c r="I1408"/>
      <c r="J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</row>
    <row r="1409" spans="1:35" s="4" customFormat="1" x14ac:dyDescent="0.5">
      <c r="A1409"/>
      <c r="B1409"/>
      <c r="C1409"/>
      <c r="D1409"/>
      <c r="E1409"/>
      <c r="F1409"/>
      <c r="G1409"/>
      <c r="H1409"/>
      <c r="I1409"/>
      <c r="J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</row>
    <row r="1410" spans="1:35" s="4" customFormat="1" x14ac:dyDescent="0.5">
      <c r="A1410"/>
      <c r="B1410"/>
      <c r="C1410"/>
      <c r="D1410"/>
      <c r="E1410"/>
      <c r="F1410"/>
      <c r="G1410"/>
      <c r="H1410"/>
      <c r="I1410"/>
      <c r="J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</row>
    <row r="1411" spans="1:35" s="4" customFormat="1" x14ac:dyDescent="0.5">
      <c r="A1411"/>
      <c r="B1411"/>
      <c r="C1411"/>
      <c r="D1411"/>
      <c r="E1411"/>
      <c r="F1411"/>
      <c r="G1411"/>
      <c r="H1411"/>
      <c r="I1411"/>
      <c r="J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</row>
    <row r="1412" spans="1:35" s="4" customFormat="1" x14ac:dyDescent="0.5">
      <c r="A1412"/>
      <c r="B1412"/>
      <c r="C1412"/>
      <c r="D1412"/>
      <c r="E1412"/>
      <c r="F1412"/>
      <c r="G1412"/>
      <c r="H1412"/>
      <c r="I1412"/>
      <c r="J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</row>
    <row r="1413" spans="1:35" s="4" customFormat="1" x14ac:dyDescent="0.5">
      <c r="A1413"/>
      <c r="B1413"/>
      <c r="C1413"/>
      <c r="D1413"/>
      <c r="E1413"/>
      <c r="F1413"/>
      <c r="G1413"/>
      <c r="H1413"/>
      <c r="I1413"/>
      <c r="J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</row>
    <row r="1414" spans="1:35" s="4" customFormat="1" x14ac:dyDescent="0.5">
      <c r="A1414"/>
      <c r="B1414"/>
      <c r="C1414"/>
      <c r="D1414"/>
      <c r="E1414"/>
      <c r="F1414"/>
      <c r="G1414"/>
      <c r="H1414"/>
      <c r="I1414"/>
      <c r="J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</row>
    <row r="1415" spans="1:35" s="4" customFormat="1" x14ac:dyDescent="0.5">
      <c r="A1415"/>
      <c r="B1415"/>
      <c r="C1415"/>
      <c r="D1415"/>
      <c r="E1415"/>
      <c r="F1415"/>
      <c r="G1415"/>
      <c r="H1415"/>
      <c r="I1415"/>
      <c r="J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</row>
    <row r="1416" spans="1:35" s="4" customFormat="1" x14ac:dyDescent="0.5">
      <c r="A1416"/>
      <c r="B1416"/>
      <c r="C1416"/>
      <c r="D1416"/>
      <c r="E1416"/>
      <c r="F1416"/>
      <c r="G1416"/>
      <c r="H1416"/>
      <c r="I1416"/>
      <c r="J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</row>
    <row r="1417" spans="1:35" s="4" customFormat="1" x14ac:dyDescent="0.5">
      <c r="A1417"/>
      <c r="B1417"/>
      <c r="C1417"/>
      <c r="D1417"/>
      <c r="E1417"/>
      <c r="F1417"/>
      <c r="G1417"/>
      <c r="H1417"/>
      <c r="I1417"/>
      <c r="J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</row>
    <row r="1418" spans="1:35" s="4" customFormat="1" x14ac:dyDescent="0.5">
      <c r="A1418"/>
      <c r="B1418"/>
      <c r="C1418"/>
      <c r="D1418"/>
      <c r="E1418"/>
      <c r="F1418"/>
      <c r="G1418"/>
      <c r="H1418"/>
      <c r="I1418"/>
      <c r="J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</row>
    <row r="1419" spans="1:35" s="4" customFormat="1" x14ac:dyDescent="0.5">
      <c r="A1419"/>
      <c r="B1419"/>
      <c r="C1419"/>
      <c r="D1419"/>
      <c r="E1419"/>
      <c r="F1419"/>
      <c r="G1419"/>
      <c r="H1419"/>
      <c r="I1419"/>
      <c r="J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</row>
    <row r="1420" spans="1:35" s="4" customFormat="1" x14ac:dyDescent="0.5">
      <c r="A1420"/>
      <c r="B1420"/>
      <c r="C1420"/>
      <c r="D1420"/>
      <c r="E1420"/>
      <c r="F1420"/>
      <c r="G1420"/>
      <c r="H1420"/>
      <c r="I1420"/>
      <c r="J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</row>
    <row r="1421" spans="1:35" s="4" customFormat="1" x14ac:dyDescent="0.5">
      <c r="A1421"/>
      <c r="B1421"/>
      <c r="C1421"/>
      <c r="D1421"/>
      <c r="E1421"/>
      <c r="F1421"/>
      <c r="G1421"/>
      <c r="H1421"/>
      <c r="I1421"/>
      <c r="J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</row>
    <row r="1422" spans="1:35" s="4" customFormat="1" x14ac:dyDescent="0.5">
      <c r="A1422"/>
      <c r="B1422"/>
      <c r="C1422"/>
      <c r="D1422"/>
      <c r="E1422"/>
      <c r="F1422"/>
      <c r="G1422"/>
      <c r="H1422"/>
      <c r="I1422"/>
      <c r="J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</row>
    <row r="1423" spans="1:35" s="4" customFormat="1" x14ac:dyDescent="0.5">
      <c r="A1423"/>
      <c r="B1423"/>
      <c r="C1423"/>
      <c r="D1423"/>
      <c r="E1423"/>
      <c r="F1423"/>
      <c r="G1423"/>
      <c r="H1423"/>
      <c r="I1423"/>
      <c r="J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</row>
    <row r="1424" spans="1:35" s="4" customFormat="1" x14ac:dyDescent="0.5">
      <c r="A1424"/>
      <c r="B1424"/>
      <c r="C1424"/>
      <c r="D1424"/>
      <c r="E1424"/>
      <c r="F1424"/>
      <c r="G1424"/>
      <c r="H1424"/>
      <c r="I1424"/>
      <c r="J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</row>
    <row r="1425" spans="1:35" s="4" customFormat="1" x14ac:dyDescent="0.5">
      <c r="A1425"/>
      <c r="B1425"/>
      <c r="C1425"/>
      <c r="D1425"/>
      <c r="E1425"/>
      <c r="F1425"/>
      <c r="G1425"/>
      <c r="H1425"/>
      <c r="I1425"/>
      <c r="J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</row>
    <row r="1426" spans="1:35" s="4" customFormat="1" x14ac:dyDescent="0.5">
      <c r="A1426"/>
      <c r="B1426"/>
      <c r="C1426"/>
      <c r="D1426"/>
      <c r="E1426"/>
      <c r="F1426"/>
      <c r="G1426"/>
      <c r="H1426"/>
      <c r="I1426"/>
      <c r="J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</row>
    <row r="1427" spans="1:35" s="4" customFormat="1" x14ac:dyDescent="0.5">
      <c r="A1427"/>
      <c r="B1427"/>
      <c r="C1427"/>
      <c r="D1427"/>
      <c r="E1427"/>
      <c r="F1427"/>
      <c r="G1427"/>
      <c r="H1427"/>
      <c r="I1427"/>
      <c r="J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</row>
    <row r="1428" spans="1:35" s="4" customFormat="1" x14ac:dyDescent="0.5">
      <c r="A1428"/>
      <c r="B1428"/>
      <c r="C1428"/>
      <c r="D1428"/>
      <c r="E1428"/>
      <c r="F1428"/>
      <c r="G1428"/>
      <c r="H1428"/>
      <c r="I1428"/>
      <c r="J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</row>
    <row r="1429" spans="1:35" s="4" customFormat="1" x14ac:dyDescent="0.5">
      <c r="A1429"/>
      <c r="B1429"/>
      <c r="C1429"/>
      <c r="D1429"/>
      <c r="E1429"/>
      <c r="F1429"/>
      <c r="G1429"/>
      <c r="H1429"/>
      <c r="I1429"/>
      <c r="J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</row>
    <row r="1430" spans="1:35" s="4" customFormat="1" x14ac:dyDescent="0.5">
      <c r="A1430"/>
      <c r="B1430"/>
      <c r="C1430"/>
      <c r="D1430"/>
      <c r="E1430"/>
      <c r="F1430"/>
      <c r="G1430"/>
      <c r="H1430"/>
      <c r="I1430"/>
      <c r="J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</row>
    <row r="1431" spans="1:35" s="4" customFormat="1" x14ac:dyDescent="0.5">
      <c r="A1431"/>
      <c r="B1431"/>
      <c r="C1431"/>
      <c r="D1431"/>
      <c r="E1431"/>
      <c r="F1431"/>
      <c r="G1431"/>
      <c r="H1431"/>
      <c r="I1431"/>
      <c r="J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</row>
    <row r="1432" spans="1:35" s="4" customFormat="1" x14ac:dyDescent="0.5">
      <c r="A1432"/>
      <c r="B1432"/>
      <c r="C1432"/>
      <c r="D1432"/>
      <c r="E1432"/>
      <c r="F1432"/>
      <c r="G1432"/>
      <c r="H1432"/>
      <c r="I1432"/>
      <c r="J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</row>
    <row r="1433" spans="1:35" s="4" customFormat="1" x14ac:dyDescent="0.5">
      <c r="A1433"/>
      <c r="B1433"/>
      <c r="C1433"/>
      <c r="D1433"/>
      <c r="E1433"/>
      <c r="F1433"/>
      <c r="G1433"/>
      <c r="H1433"/>
      <c r="I1433"/>
      <c r="J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</row>
    <row r="1434" spans="1:35" s="4" customFormat="1" x14ac:dyDescent="0.5">
      <c r="A1434"/>
      <c r="B1434"/>
      <c r="C1434"/>
      <c r="D1434"/>
      <c r="E1434"/>
      <c r="F1434"/>
      <c r="G1434"/>
      <c r="H1434"/>
      <c r="I1434"/>
      <c r="J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</row>
    <row r="1435" spans="1:35" s="4" customFormat="1" x14ac:dyDescent="0.5">
      <c r="A1435"/>
      <c r="B1435"/>
      <c r="C1435"/>
      <c r="D1435"/>
      <c r="E1435"/>
      <c r="F1435"/>
      <c r="G1435"/>
      <c r="H1435"/>
      <c r="I1435"/>
      <c r="J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</row>
    <row r="1436" spans="1:35" s="4" customFormat="1" x14ac:dyDescent="0.5">
      <c r="A1436"/>
      <c r="B1436"/>
      <c r="C1436"/>
      <c r="D1436"/>
      <c r="E1436"/>
      <c r="F1436"/>
      <c r="G1436"/>
      <c r="H1436"/>
      <c r="I1436"/>
      <c r="J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</row>
    <row r="1437" spans="1:35" s="4" customFormat="1" x14ac:dyDescent="0.5">
      <c r="A1437"/>
      <c r="B1437"/>
      <c r="C1437"/>
      <c r="D1437"/>
      <c r="E1437"/>
      <c r="F1437"/>
      <c r="G1437"/>
      <c r="H1437"/>
      <c r="I1437"/>
      <c r="J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</row>
    <row r="1438" spans="1:35" s="4" customFormat="1" x14ac:dyDescent="0.5">
      <c r="A1438"/>
      <c r="B1438"/>
      <c r="C1438"/>
      <c r="D1438"/>
      <c r="E1438"/>
      <c r="F1438"/>
      <c r="G1438"/>
      <c r="H1438"/>
      <c r="I1438"/>
      <c r="J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</row>
    <row r="1439" spans="1:35" s="4" customFormat="1" x14ac:dyDescent="0.5">
      <c r="A1439"/>
      <c r="B1439"/>
      <c r="C1439"/>
      <c r="D1439"/>
      <c r="E1439"/>
      <c r="F1439"/>
      <c r="G1439"/>
      <c r="H1439"/>
      <c r="I1439"/>
      <c r="J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</row>
    <row r="1440" spans="1:35" s="4" customFormat="1" x14ac:dyDescent="0.5">
      <c r="A1440"/>
      <c r="B1440"/>
      <c r="C1440"/>
      <c r="D1440"/>
      <c r="E1440"/>
      <c r="F1440"/>
      <c r="G1440"/>
      <c r="H1440"/>
      <c r="I1440"/>
      <c r="J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</row>
    <row r="1441" spans="1:35" s="4" customFormat="1" x14ac:dyDescent="0.5">
      <c r="A1441"/>
      <c r="B1441"/>
      <c r="C1441"/>
      <c r="D1441"/>
      <c r="E1441"/>
      <c r="F1441"/>
      <c r="G1441"/>
      <c r="H1441"/>
      <c r="I1441"/>
      <c r="J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</row>
    <row r="1442" spans="1:35" s="4" customFormat="1" x14ac:dyDescent="0.5">
      <c r="A1442"/>
      <c r="B1442"/>
      <c r="C1442"/>
      <c r="D1442"/>
      <c r="E1442"/>
      <c r="F1442"/>
      <c r="G1442"/>
      <c r="H1442"/>
      <c r="I1442"/>
      <c r="J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</row>
    <row r="1443" spans="1:35" s="4" customFormat="1" x14ac:dyDescent="0.5">
      <c r="A1443"/>
      <c r="B1443"/>
      <c r="C1443"/>
      <c r="D1443"/>
      <c r="E1443"/>
      <c r="F1443"/>
      <c r="G1443"/>
      <c r="H1443"/>
      <c r="I1443"/>
      <c r="J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</row>
    <row r="1444" spans="1:35" s="4" customFormat="1" x14ac:dyDescent="0.5">
      <c r="A1444"/>
      <c r="B1444"/>
      <c r="C1444"/>
      <c r="D1444"/>
      <c r="E1444"/>
      <c r="F1444"/>
      <c r="G1444"/>
      <c r="H1444"/>
      <c r="I1444"/>
      <c r="J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</row>
    <row r="1445" spans="1:35" s="4" customFormat="1" x14ac:dyDescent="0.5">
      <c r="A1445"/>
      <c r="B1445"/>
      <c r="C1445"/>
      <c r="D1445"/>
      <c r="E1445"/>
      <c r="F1445"/>
      <c r="G1445"/>
      <c r="H1445"/>
      <c r="I1445"/>
      <c r="J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</row>
    <row r="1446" spans="1:35" s="4" customFormat="1" x14ac:dyDescent="0.5">
      <c r="A1446"/>
      <c r="B1446"/>
      <c r="C1446"/>
      <c r="D1446"/>
      <c r="E1446"/>
      <c r="F1446"/>
      <c r="G1446"/>
      <c r="H1446"/>
      <c r="I1446"/>
      <c r="J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</row>
    <row r="1447" spans="1:35" s="4" customFormat="1" x14ac:dyDescent="0.5">
      <c r="A1447"/>
      <c r="B1447"/>
      <c r="C1447"/>
      <c r="D1447"/>
      <c r="E1447"/>
      <c r="F1447"/>
      <c r="G1447"/>
      <c r="H1447"/>
      <c r="I1447"/>
      <c r="J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</row>
    <row r="1448" spans="1:35" s="4" customFormat="1" x14ac:dyDescent="0.5">
      <c r="A1448"/>
      <c r="B1448"/>
      <c r="C1448"/>
      <c r="D1448"/>
      <c r="E1448"/>
      <c r="F1448"/>
      <c r="G1448"/>
      <c r="H1448"/>
      <c r="I1448"/>
      <c r="J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</row>
    <row r="1449" spans="1:35" s="4" customFormat="1" x14ac:dyDescent="0.5">
      <c r="A1449"/>
      <c r="B1449"/>
      <c r="C1449"/>
      <c r="D1449"/>
      <c r="E1449"/>
      <c r="F1449"/>
      <c r="G1449"/>
      <c r="H1449"/>
      <c r="I1449"/>
      <c r="J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</row>
    <row r="1450" spans="1:35" s="4" customFormat="1" x14ac:dyDescent="0.5">
      <c r="A1450"/>
      <c r="B1450"/>
      <c r="C1450"/>
      <c r="D1450"/>
      <c r="E1450"/>
      <c r="F1450"/>
      <c r="G1450"/>
      <c r="H1450"/>
      <c r="I1450"/>
      <c r="J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</row>
    <row r="1451" spans="1:35" s="4" customFormat="1" x14ac:dyDescent="0.5">
      <c r="A1451"/>
      <c r="B1451"/>
      <c r="C1451"/>
      <c r="D1451"/>
      <c r="E1451"/>
      <c r="F1451"/>
      <c r="G1451"/>
      <c r="H1451"/>
      <c r="I1451"/>
      <c r="J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</row>
    <row r="1452" spans="1:35" s="4" customFormat="1" x14ac:dyDescent="0.5">
      <c r="A1452"/>
      <c r="B1452"/>
      <c r="C1452"/>
      <c r="D1452"/>
      <c r="E1452"/>
      <c r="F1452"/>
      <c r="G1452"/>
      <c r="H1452"/>
      <c r="I1452"/>
      <c r="J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</row>
    <row r="1453" spans="1:35" s="4" customFormat="1" x14ac:dyDescent="0.5">
      <c r="A1453"/>
      <c r="B1453"/>
      <c r="C1453"/>
      <c r="D1453"/>
      <c r="E1453"/>
      <c r="F1453"/>
      <c r="G1453"/>
      <c r="H1453"/>
      <c r="I1453"/>
      <c r="J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</row>
    <row r="1454" spans="1:35" s="4" customFormat="1" x14ac:dyDescent="0.5">
      <c r="A1454"/>
      <c r="B1454"/>
      <c r="C1454"/>
      <c r="D1454"/>
      <c r="E1454"/>
      <c r="F1454"/>
      <c r="G1454"/>
      <c r="H1454"/>
      <c r="I1454"/>
      <c r="J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</row>
    <row r="1455" spans="1:35" s="4" customFormat="1" x14ac:dyDescent="0.5">
      <c r="A1455"/>
      <c r="B1455"/>
      <c r="C1455"/>
      <c r="D1455"/>
      <c r="E1455"/>
      <c r="F1455"/>
      <c r="G1455"/>
      <c r="H1455"/>
      <c r="I1455"/>
      <c r="J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</row>
    <row r="1456" spans="1:35" s="4" customFormat="1" x14ac:dyDescent="0.5">
      <c r="A1456"/>
      <c r="B1456"/>
      <c r="C1456"/>
      <c r="D1456"/>
      <c r="E1456"/>
      <c r="F1456"/>
      <c r="G1456"/>
      <c r="H1456"/>
      <c r="I1456"/>
      <c r="J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</row>
    <row r="1457" spans="1:35" s="4" customFormat="1" x14ac:dyDescent="0.5">
      <c r="A1457"/>
      <c r="B1457"/>
      <c r="C1457"/>
      <c r="D1457"/>
      <c r="E1457"/>
      <c r="F1457"/>
      <c r="G1457"/>
      <c r="H1457"/>
      <c r="I1457"/>
      <c r="J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</row>
    <row r="1458" spans="1:35" s="4" customFormat="1" x14ac:dyDescent="0.5">
      <c r="A1458"/>
      <c r="B1458"/>
      <c r="C1458"/>
      <c r="D1458"/>
      <c r="E1458"/>
      <c r="F1458"/>
      <c r="G1458"/>
      <c r="H1458"/>
      <c r="I1458"/>
      <c r="J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</row>
    <row r="1459" spans="1:35" s="4" customFormat="1" x14ac:dyDescent="0.5">
      <c r="A1459"/>
      <c r="B1459"/>
      <c r="C1459"/>
      <c r="D1459"/>
      <c r="E1459"/>
      <c r="F1459"/>
      <c r="G1459"/>
      <c r="H1459"/>
      <c r="I1459"/>
      <c r="J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</row>
    <row r="1460" spans="1:35" s="4" customFormat="1" x14ac:dyDescent="0.5">
      <c r="A1460"/>
      <c r="B1460"/>
      <c r="C1460"/>
      <c r="D1460"/>
      <c r="E1460"/>
      <c r="F1460"/>
      <c r="G1460"/>
      <c r="H1460"/>
      <c r="I1460"/>
      <c r="J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</row>
    <row r="1461" spans="1:35" s="4" customFormat="1" x14ac:dyDescent="0.5">
      <c r="A1461"/>
      <c r="B1461"/>
      <c r="C1461"/>
      <c r="D1461"/>
      <c r="E1461"/>
      <c r="F1461"/>
      <c r="G1461"/>
      <c r="H1461"/>
      <c r="I1461"/>
      <c r="J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</row>
    <row r="1462" spans="1:35" s="4" customFormat="1" x14ac:dyDescent="0.5">
      <c r="A1462"/>
      <c r="B1462"/>
      <c r="C1462"/>
      <c r="D1462"/>
      <c r="E1462"/>
      <c r="F1462"/>
      <c r="G1462"/>
      <c r="H1462"/>
      <c r="I1462"/>
      <c r="J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</row>
    <row r="1463" spans="1:35" s="4" customFormat="1" x14ac:dyDescent="0.5">
      <c r="A1463"/>
      <c r="B1463"/>
      <c r="C1463"/>
      <c r="D1463"/>
      <c r="E1463"/>
      <c r="F1463"/>
      <c r="G1463"/>
      <c r="H1463"/>
      <c r="I1463"/>
      <c r="J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</row>
    <row r="1464" spans="1:35" s="4" customFormat="1" x14ac:dyDescent="0.5">
      <c r="A1464"/>
      <c r="B1464"/>
      <c r="C1464"/>
      <c r="D1464"/>
      <c r="E1464"/>
      <c r="F1464"/>
      <c r="G1464"/>
      <c r="H1464"/>
      <c r="I1464"/>
      <c r="J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</row>
    <row r="1465" spans="1:35" s="4" customFormat="1" x14ac:dyDescent="0.5">
      <c r="A1465"/>
      <c r="B1465"/>
      <c r="C1465"/>
      <c r="D1465"/>
      <c r="E1465"/>
      <c r="F1465"/>
      <c r="G1465"/>
      <c r="H1465"/>
      <c r="I1465"/>
      <c r="J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</row>
    <row r="1466" spans="1:35" s="4" customFormat="1" x14ac:dyDescent="0.5">
      <c r="A1466"/>
      <c r="B1466"/>
      <c r="C1466"/>
      <c r="D1466"/>
      <c r="E1466"/>
      <c r="F1466"/>
      <c r="G1466"/>
      <c r="H1466"/>
      <c r="I1466"/>
      <c r="J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</row>
    <row r="1467" spans="1:35" s="4" customFormat="1" x14ac:dyDescent="0.5">
      <c r="A1467"/>
      <c r="B1467"/>
      <c r="C1467"/>
      <c r="D1467"/>
      <c r="E1467"/>
      <c r="F1467"/>
      <c r="G1467"/>
      <c r="H1467"/>
      <c r="I1467"/>
      <c r="J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</row>
    <row r="1468" spans="1:35" s="4" customFormat="1" x14ac:dyDescent="0.5">
      <c r="A1468"/>
      <c r="B1468"/>
      <c r="C1468"/>
      <c r="D1468"/>
      <c r="E1468"/>
      <c r="F1468"/>
      <c r="G1468"/>
      <c r="H1468"/>
      <c r="I1468"/>
      <c r="J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</row>
    <row r="1469" spans="1:35" s="4" customFormat="1" x14ac:dyDescent="0.5">
      <c r="A1469"/>
      <c r="B1469"/>
      <c r="C1469"/>
      <c r="D1469"/>
      <c r="E1469"/>
      <c r="F1469"/>
      <c r="G1469"/>
      <c r="H1469"/>
      <c r="I1469"/>
      <c r="J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</row>
    <row r="1470" spans="1:35" s="4" customFormat="1" x14ac:dyDescent="0.5">
      <c r="A1470"/>
      <c r="B1470"/>
      <c r="C1470"/>
      <c r="D1470"/>
      <c r="E1470"/>
      <c r="F1470"/>
      <c r="G1470"/>
      <c r="H1470"/>
      <c r="I1470"/>
      <c r="J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</row>
    <row r="1471" spans="1:35" s="4" customFormat="1" x14ac:dyDescent="0.5">
      <c r="A1471"/>
      <c r="B1471"/>
      <c r="C1471"/>
      <c r="D1471"/>
      <c r="E1471"/>
      <c r="F1471"/>
      <c r="G1471"/>
      <c r="H1471"/>
      <c r="I1471"/>
      <c r="J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</row>
    <row r="1472" spans="1:35" s="4" customFormat="1" x14ac:dyDescent="0.5">
      <c r="A1472"/>
      <c r="B1472"/>
      <c r="C1472"/>
      <c r="D1472"/>
      <c r="E1472"/>
      <c r="F1472"/>
      <c r="G1472"/>
      <c r="H1472"/>
      <c r="I1472"/>
      <c r="J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</row>
    <row r="1473" spans="1:35" s="4" customFormat="1" x14ac:dyDescent="0.5">
      <c r="A1473"/>
      <c r="B1473"/>
      <c r="C1473"/>
      <c r="D1473"/>
      <c r="E1473"/>
      <c r="F1473"/>
      <c r="G1473"/>
      <c r="H1473"/>
      <c r="I1473"/>
      <c r="J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</row>
    <row r="1474" spans="1:35" s="4" customFormat="1" x14ac:dyDescent="0.5">
      <c r="A1474"/>
      <c r="B1474"/>
      <c r="C1474"/>
      <c r="D1474"/>
      <c r="E1474"/>
      <c r="F1474"/>
      <c r="G1474"/>
      <c r="H1474"/>
      <c r="I1474"/>
      <c r="J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</row>
    <row r="1475" spans="1:35" s="4" customFormat="1" x14ac:dyDescent="0.5">
      <c r="A1475"/>
      <c r="B1475"/>
      <c r="C1475"/>
      <c r="D1475"/>
      <c r="E1475"/>
      <c r="F1475"/>
      <c r="G1475"/>
      <c r="H1475"/>
      <c r="I1475"/>
      <c r="J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</row>
    <row r="1476" spans="1:35" s="4" customFormat="1" x14ac:dyDescent="0.5">
      <c r="A1476"/>
      <c r="B1476"/>
      <c r="C1476"/>
      <c r="D1476"/>
      <c r="E1476"/>
      <c r="F1476"/>
      <c r="G1476"/>
      <c r="H1476"/>
      <c r="I1476"/>
      <c r="J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</row>
    <row r="1477" spans="1:35" s="4" customFormat="1" x14ac:dyDescent="0.5">
      <c r="A1477"/>
      <c r="B1477"/>
      <c r="C1477"/>
      <c r="D1477"/>
      <c r="E1477"/>
      <c r="F1477"/>
      <c r="G1477"/>
      <c r="H1477"/>
      <c r="I1477"/>
      <c r="J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</row>
    <row r="1478" spans="1:35" s="4" customFormat="1" x14ac:dyDescent="0.5">
      <c r="A1478"/>
      <c r="B1478"/>
      <c r="C1478"/>
      <c r="D1478"/>
      <c r="E1478"/>
      <c r="F1478"/>
      <c r="G1478"/>
      <c r="H1478"/>
      <c r="I1478"/>
      <c r="J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</row>
    <row r="1479" spans="1:35" s="4" customFormat="1" x14ac:dyDescent="0.5">
      <c r="A1479"/>
      <c r="B1479"/>
      <c r="C1479"/>
      <c r="D1479"/>
      <c r="E1479"/>
      <c r="F1479"/>
      <c r="G1479"/>
      <c r="H1479"/>
      <c r="I1479"/>
      <c r="J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</row>
    <row r="1480" spans="1:35" s="4" customFormat="1" x14ac:dyDescent="0.5">
      <c r="A1480"/>
      <c r="B1480"/>
      <c r="C1480"/>
      <c r="D1480"/>
      <c r="E1480"/>
      <c r="F1480"/>
      <c r="G1480"/>
      <c r="H1480"/>
      <c r="I1480"/>
      <c r="J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</row>
    <row r="1481" spans="1:35" s="4" customFormat="1" x14ac:dyDescent="0.5">
      <c r="A1481"/>
      <c r="B1481"/>
      <c r="C1481"/>
      <c r="D1481"/>
      <c r="E1481"/>
      <c r="F1481"/>
      <c r="G1481"/>
      <c r="H1481"/>
      <c r="I1481"/>
      <c r="J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</row>
    <row r="1482" spans="1:35" s="4" customFormat="1" x14ac:dyDescent="0.5">
      <c r="A1482"/>
      <c r="B1482"/>
      <c r="C1482"/>
      <c r="D1482"/>
      <c r="E1482"/>
      <c r="F1482"/>
      <c r="G1482"/>
      <c r="H1482"/>
      <c r="I1482"/>
      <c r="J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</row>
    <row r="1483" spans="1:35" s="4" customFormat="1" x14ac:dyDescent="0.5">
      <c r="A1483"/>
      <c r="B1483"/>
      <c r="C1483"/>
      <c r="D1483"/>
      <c r="E1483"/>
      <c r="F1483"/>
      <c r="G1483"/>
      <c r="H1483"/>
      <c r="I1483"/>
      <c r="J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</row>
    <row r="1484" spans="1:35" s="4" customFormat="1" x14ac:dyDescent="0.5">
      <c r="A1484"/>
      <c r="B1484"/>
      <c r="C1484"/>
      <c r="D1484"/>
      <c r="E1484"/>
      <c r="F1484"/>
      <c r="G1484"/>
      <c r="H1484"/>
      <c r="I1484"/>
      <c r="J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</row>
    <row r="1485" spans="1:35" s="4" customFormat="1" x14ac:dyDescent="0.5">
      <c r="A1485"/>
      <c r="B1485"/>
      <c r="C1485"/>
      <c r="D1485"/>
      <c r="E1485"/>
      <c r="F1485"/>
      <c r="G1485"/>
      <c r="H1485"/>
      <c r="I1485"/>
      <c r="J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</row>
    <row r="1486" spans="1:35" s="4" customFormat="1" x14ac:dyDescent="0.5">
      <c r="A1486"/>
      <c r="B1486"/>
      <c r="C1486"/>
      <c r="D1486"/>
      <c r="E1486"/>
      <c r="F1486"/>
      <c r="G1486"/>
      <c r="H1486"/>
      <c r="I1486"/>
      <c r="J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</row>
    <row r="1487" spans="1:35" s="4" customFormat="1" x14ac:dyDescent="0.5">
      <c r="A1487"/>
      <c r="B1487"/>
      <c r="C1487"/>
      <c r="D1487"/>
      <c r="E1487"/>
      <c r="F1487"/>
      <c r="G1487"/>
      <c r="H1487"/>
      <c r="I1487"/>
      <c r="J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</row>
    <row r="1488" spans="1:35" s="4" customFormat="1" x14ac:dyDescent="0.5">
      <c r="A1488"/>
      <c r="B1488"/>
      <c r="C1488"/>
      <c r="D1488"/>
      <c r="E1488"/>
      <c r="F1488"/>
      <c r="G1488"/>
      <c r="H1488"/>
      <c r="I1488"/>
      <c r="J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</row>
    <row r="1489" spans="1:35" s="4" customFormat="1" x14ac:dyDescent="0.5">
      <c r="A1489"/>
      <c r="B1489"/>
      <c r="C1489"/>
      <c r="D1489"/>
      <c r="E1489"/>
      <c r="F1489"/>
      <c r="G1489"/>
      <c r="H1489"/>
      <c r="I1489"/>
      <c r="J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</row>
    <row r="1490" spans="1:35" s="4" customFormat="1" x14ac:dyDescent="0.5">
      <c r="A1490"/>
      <c r="B1490"/>
      <c r="C1490"/>
      <c r="D1490"/>
      <c r="E1490"/>
      <c r="F1490"/>
      <c r="G1490"/>
      <c r="H1490"/>
      <c r="I1490"/>
      <c r="J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</row>
    <row r="1491" spans="1:35" s="4" customFormat="1" x14ac:dyDescent="0.5">
      <c r="A1491"/>
      <c r="B1491"/>
      <c r="C1491"/>
      <c r="D1491"/>
      <c r="E1491"/>
      <c r="F1491"/>
      <c r="G1491"/>
      <c r="H1491"/>
      <c r="I1491"/>
      <c r="J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</row>
    <row r="1492" spans="1:35" s="4" customFormat="1" x14ac:dyDescent="0.5">
      <c r="A1492"/>
      <c r="B1492"/>
      <c r="C1492"/>
      <c r="D1492"/>
      <c r="E1492"/>
      <c r="F1492"/>
      <c r="G1492"/>
      <c r="H1492"/>
      <c r="I1492"/>
      <c r="J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</row>
    <row r="1493" spans="1:35" s="4" customFormat="1" x14ac:dyDescent="0.5">
      <c r="A1493"/>
      <c r="B1493"/>
      <c r="C1493"/>
      <c r="D1493"/>
      <c r="E1493"/>
      <c r="F1493"/>
      <c r="G1493"/>
      <c r="H1493"/>
      <c r="I1493"/>
      <c r="J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</row>
    <row r="1494" spans="1:35" s="4" customFormat="1" x14ac:dyDescent="0.5">
      <c r="A1494"/>
      <c r="B1494"/>
      <c r="C1494"/>
      <c r="D1494"/>
      <c r="E1494"/>
      <c r="F1494"/>
      <c r="G1494"/>
      <c r="H1494"/>
      <c r="I1494"/>
      <c r="J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</row>
    <row r="1495" spans="1:35" s="4" customFormat="1" x14ac:dyDescent="0.5">
      <c r="A1495"/>
      <c r="B1495"/>
      <c r="C1495"/>
      <c r="D1495"/>
      <c r="E1495"/>
      <c r="F1495"/>
      <c r="G1495"/>
      <c r="H1495"/>
      <c r="I1495"/>
      <c r="J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</row>
    <row r="1496" spans="1:35" s="4" customFormat="1" x14ac:dyDescent="0.5">
      <c r="A1496"/>
      <c r="B1496"/>
      <c r="C1496"/>
      <c r="D1496"/>
      <c r="E1496"/>
      <c r="F1496"/>
      <c r="G1496"/>
      <c r="H1496"/>
      <c r="I1496"/>
      <c r="J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</row>
    <row r="1497" spans="1:35" s="4" customFormat="1" x14ac:dyDescent="0.5">
      <c r="A1497"/>
      <c r="B1497"/>
      <c r="C1497"/>
      <c r="D1497"/>
      <c r="E1497"/>
      <c r="F1497"/>
      <c r="G1497"/>
      <c r="H1497"/>
      <c r="I1497"/>
      <c r="J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</row>
    <row r="1498" spans="1:35" s="4" customFormat="1" x14ac:dyDescent="0.5">
      <c r="A1498"/>
      <c r="B1498"/>
      <c r="C1498"/>
      <c r="D1498"/>
      <c r="E1498"/>
      <c r="F1498"/>
      <c r="G1498"/>
      <c r="H1498"/>
      <c r="I1498"/>
      <c r="J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</row>
    <row r="1499" spans="1:35" s="4" customFormat="1" x14ac:dyDescent="0.5">
      <c r="A1499"/>
      <c r="B1499"/>
      <c r="C1499"/>
      <c r="D1499"/>
      <c r="E1499"/>
      <c r="F1499"/>
      <c r="G1499"/>
      <c r="H1499"/>
      <c r="I1499"/>
      <c r="J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</row>
    <row r="1500" spans="1:35" s="4" customFormat="1" x14ac:dyDescent="0.5">
      <c r="A1500"/>
      <c r="B1500"/>
      <c r="C1500"/>
      <c r="D1500"/>
      <c r="E1500"/>
      <c r="F1500"/>
      <c r="G1500"/>
      <c r="H1500"/>
      <c r="I1500"/>
      <c r="J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</row>
    <row r="1501" spans="1:35" s="4" customFormat="1" x14ac:dyDescent="0.5">
      <c r="A1501"/>
      <c r="B1501"/>
      <c r="C1501"/>
      <c r="D1501"/>
      <c r="E1501"/>
      <c r="F1501"/>
      <c r="G1501"/>
      <c r="H1501"/>
      <c r="I1501"/>
      <c r="J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</row>
    <row r="1502" spans="1:35" s="4" customFormat="1" x14ac:dyDescent="0.5">
      <c r="A1502"/>
      <c r="B1502"/>
      <c r="C1502"/>
      <c r="D1502"/>
      <c r="E1502"/>
      <c r="F1502"/>
      <c r="G1502"/>
      <c r="H1502"/>
      <c r="I1502"/>
      <c r="J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</row>
    <row r="1503" spans="1:35" s="4" customFormat="1" x14ac:dyDescent="0.5">
      <c r="A1503"/>
      <c r="B1503"/>
      <c r="C1503"/>
      <c r="D1503"/>
      <c r="E1503"/>
      <c r="F1503"/>
      <c r="G1503"/>
      <c r="H1503"/>
      <c r="I1503"/>
      <c r="J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</row>
    <row r="1504" spans="1:35" s="4" customFormat="1" x14ac:dyDescent="0.5">
      <c r="A1504"/>
      <c r="B1504"/>
      <c r="C1504"/>
      <c r="D1504"/>
      <c r="E1504"/>
      <c r="F1504"/>
      <c r="G1504"/>
      <c r="H1504"/>
      <c r="I1504"/>
      <c r="J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</row>
    <row r="1505" spans="1:35" s="4" customFormat="1" x14ac:dyDescent="0.5">
      <c r="A1505"/>
      <c r="B1505"/>
      <c r="C1505"/>
      <c r="D1505"/>
      <c r="E1505"/>
      <c r="F1505"/>
      <c r="G1505"/>
      <c r="H1505"/>
      <c r="I1505"/>
      <c r="J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</row>
    <row r="1506" spans="1:35" s="4" customFormat="1" x14ac:dyDescent="0.5">
      <c r="A1506"/>
      <c r="B1506"/>
      <c r="C1506"/>
      <c r="D1506"/>
      <c r="E1506"/>
      <c r="F1506"/>
      <c r="G1506"/>
      <c r="H1506"/>
      <c r="I1506"/>
      <c r="J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</row>
    <row r="1507" spans="1:35" s="4" customFormat="1" x14ac:dyDescent="0.5">
      <c r="A1507"/>
      <c r="B1507"/>
      <c r="C1507"/>
      <c r="D1507"/>
      <c r="E1507"/>
      <c r="F1507"/>
      <c r="G1507"/>
      <c r="H1507"/>
      <c r="I1507"/>
      <c r="J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</row>
    <row r="1508" spans="1:35" s="4" customFormat="1" x14ac:dyDescent="0.5">
      <c r="A1508"/>
      <c r="B1508"/>
      <c r="C1508"/>
      <c r="D1508"/>
      <c r="E1508"/>
      <c r="F1508"/>
      <c r="G1508"/>
      <c r="H1508"/>
      <c r="I1508"/>
      <c r="J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</row>
    <row r="1509" spans="1:35" s="4" customFormat="1" x14ac:dyDescent="0.5">
      <c r="A1509"/>
      <c r="B1509"/>
      <c r="C1509"/>
      <c r="D1509"/>
      <c r="E1509"/>
      <c r="F1509"/>
      <c r="G1509"/>
      <c r="H1509"/>
      <c r="I1509"/>
      <c r="J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</row>
    <row r="1510" spans="1:35" s="4" customFormat="1" x14ac:dyDescent="0.5">
      <c r="A1510"/>
      <c r="B1510"/>
      <c r="C1510"/>
      <c r="D1510"/>
      <c r="E1510"/>
      <c r="F1510"/>
      <c r="G1510"/>
      <c r="H1510"/>
      <c r="I1510"/>
      <c r="J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</row>
    <row r="1511" spans="1:35" s="4" customFormat="1" x14ac:dyDescent="0.5">
      <c r="A1511"/>
      <c r="B1511"/>
      <c r="C1511"/>
      <c r="D1511"/>
      <c r="E1511"/>
      <c r="F1511"/>
      <c r="G1511"/>
      <c r="H1511"/>
      <c r="I1511"/>
      <c r="J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</row>
    <row r="1512" spans="1:35" s="4" customFormat="1" x14ac:dyDescent="0.5">
      <c r="A1512"/>
      <c r="B1512"/>
      <c r="C1512"/>
      <c r="D1512"/>
      <c r="E1512"/>
      <c r="F1512"/>
      <c r="G1512"/>
      <c r="H1512"/>
      <c r="I1512"/>
      <c r="J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</row>
    <row r="1513" spans="1:35" s="4" customFormat="1" x14ac:dyDescent="0.5">
      <c r="A1513"/>
      <c r="B1513"/>
      <c r="C1513"/>
      <c r="D1513"/>
      <c r="E1513"/>
      <c r="F1513"/>
      <c r="G1513"/>
      <c r="H1513"/>
      <c r="I1513"/>
      <c r="J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</row>
    <row r="1514" spans="1:35" s="4" customFormat="1" x14ac:dyDescent="0.5">
      <c r="A1514"/>
      <c r="B1514"/>
      <c r="C1514"/>
      <c r="D1514"/>
      <c r="E1514"/>
      <c r="F1514"/>
      <c r="G1514"/>
      <c r="H1514"/>
      <c r="I1514"/>
      <c r="J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</row>
    <row r="1515" spans="1:35" s="4" customFormat="1" x14ac:dyDescent="0.5">
      <c r="A1515"/>
      <c r="B1515"/>
      <c r="C1515"/>
      <c r="D1515"/>
      <c r="E1515"/>
      <c r="F1515"/>
      <c r="G1515"/>
      <c r="H1515"/>
      <c r="I1515"/>
      <c r="J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</row>
    <row r="1516" spans="1:35" s="4" customFormat="1" x14ac:dyDescent="0.5">
      <c r="A1516"/>
      <c r="B1516"/>
      <c r="C1516"/>
      <c r="D1516"/>
      <c r="E1516"/>
      <c r="F1516"/>
      <c r="G1516"/>
      <c r="H1516"/>
      <c r="I1516"/>
      <c r="J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</row>
    <row r="1517" spans="1:35" s="4" customFormat="1" x14ac:dyDescent="0.5">
      <c r="A1517"/>
      <c r="B1517"/>
      <c r="C1517"/>
      <c r="D1517"/>
      <c r="E1517"/>
      <c r="F1517"/>
      <c r="G1517"/>
      <c r="H1517"/>
      <c r="I1517"/>
      <c r="J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</row>
    <row r="1518" spans="1:35" s="4" customFormat="1" x14ac:dyDescent="0.5">
      <c r="A1518"/>
      <c r="B1518"/>
      <c r="C1518"/>
      <c r="D1518"/>
      <c r="E1518"/>
      <c r="F1518"/>
      <c r="G1518"/>
      <c r="H1518"/>
      <c r="I1518"/>
      <c r="J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</row>
    <row r="1519" spans="1:35" s="4" customFormat="1" x14ac:dyDescent="0.5">
      <c r="A1519"/>
      <c r="B1519"/>
      <c r="C1519"/>
      <c r="D1519"/>
      <c r="E1519"/>
      <c r="F1519"/>
      <c r="G1519"/>
      <c r="H1519"/>
      <c r="I1519"/>
      <c r="J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</row>
    <row r="1520" spans="1:35" s="4" customFormat="1" x14ac:dyDescent="0.5">
      <c r="A1520"/>
      <c r="B1520"/>
      <c r="C1520"/>
      <c r="D1520"/>
      <c r="E1520"/>
      <c r="F1520"/>
      <c r="G1520"/>
      <c r="H1520"/>
      <c r="I1520"/>
      <c r="J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</row>
    <row r="1521" spans="1:35" s="4" customFormat="1" x14ac:dyDescent="0.5">
      <c r="A1521"/>
      <c r="B1521"/>
      <c r="C1521"/>
      <c r="D1521"/>
      <c r="E1521"/>
      <c r="F1521"/>
      <c r="G1521"/>
      <c r="H1521"/>
      <c r="I1521"/>
      <c r="J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</row>
    <row r="1522" spans="1:35" s="4" customFormat="1" x14ac:dyDescent="0.5">
      <c r="A1522"/>
      <c r="B1522"/>
      <c r="C1522"/>
      <c r="D1522"/>
      <c r="E1522"/>
      <c r="F1522"/>
      <c r="G1522"/>
      <c r="H1522"/>
      <c r="I1522"/>
      <c r="J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</row>
    <row r="1523" spans="1:35" s="4" customFormat="1" x14ac:dyDescent="0.5">
      <c r="A1523"/>
      <c r="B1523"/>
      <c r="C1523"/>
      <c r="D1523"/>
      <c r="E1523"/>
      <c r="F1523"/>
      <c r="G1523"/>
      <c r="H1523"/>
      <c r="I1523"/>
      <c r="J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</row>
    <row r="1524" spans="1:35" s="4" customFormat="1" x14ac:dyDescent="0.5">
      <c r="A1524"/>
      <c r="B1524"/>
      <c r="C1524"/>
      <c r="D1524"/>
      <c r="E1524"/>
      <c r="F1524"/>
      <c r="G1524"/>
      <c r="H1524"/>
      <c r="I1524"/>
      <c r="J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</row>
    <row r="1525" spans="1:35" s="4" customFormat="1" x14ac:dyDescent="0.5">
      <c r="A1525"/>
      <c r="B1525"/>
      <c r="C1525"/>
      <c r="D1525"/>
      <c r="E1525"/>
      <c r="F1525"/>
      <c r="G1525"/>
      <c r="H1525"/>
      <c r="I1525"/>
      <c r="J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</row>
    <row r="1526" spans="1:35" s="4" customFormat="1" x14ac:dyDescent="0.5">
      <c r="A1526"/>
      <c r="B1526"/>
      <c r="C1526"/>
      <c r="D1526"/>
      <c r="E1526"/>
      <c r="F1526"/>
      <c r="G1526"/>
      <c r="H1526"/>
      <c r="I1526"/>
      <c r="J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</row>
    <row r="1527" spans="1:35" s="4" customFormat="1" x14ac:dyDescent="0.5">
      <c r="A1527"/>
      <c r="B1527"/>
      <c r="C1527"/>
      <c r="D1527"/>
      <c r="E1527"/>
      <c r="F1527"/>
      <c r="G1527"/>
      <c r="H1527"/>
      <c r="I1527"/>
      <c r="J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</row>
    <row r="1528" spans="1:35" s="4" customFormat="1" x14ac:dyDescent="0.5">
      <c r="A1528"/>
      <c r="B1528"/>
      <c r="C1528"/>
      <c r="D1528"/>
      <c r="E1528"/>
      <c r="F1528"/>
      <c r="G1528"/>
      <c r="H1528"/>
      <c r="I1528"/>
      <c r="J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</row>
    <row r="1529" spans="1:35" s="4" customFormat="1" x14ac:dyDescent="0.5">
      <c r="A1529"/>
      <c r="B1529"/>
      <c r="C1529"/>
      <c r="D1529"/>
      <c r="E1529"/>
      <c r="F1529"/>
      <c r="G1529"/>
      <c r="H1529"/>
      <c r="I1529"/>
      <c r="J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</row>
    <row r="1530" spans="1:35" s="4" customFormat="1" x14ac:dyDescent="0.5">
      <c r="A1530"/>
      <c r="B1530"/>
      <c r="C1530"/>
      <c r="D1530"/>
      <c r="E1530"/>
      <c r="F1530"/>
      <c r="G1530"/>
      <c r="H1530"/>
      <c r="I1530"/>
      <c r="J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</row>
    <row r="1531" spans="1:35" s="4" customFormat="1" x14ac:dyDescent="0.5">
      <c r="A1531"/>
      <c r="B1531"/>
      <c r="C1531"/>
      <c r="D1531"/>
      <c r="E1531"/>
      <c r="F1531"/>
      <c r="G1531"/>
      <c r="H1531"/>
      <c r="I1531"/>
      <c r="J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</row>
    <row r="1532" spans="1:35" s="4" customFormat="1" x14ac:dyDescent="0.5">
      <c r="A1532"/>
      <c r="B1532"/>
      <c r="C1532"/>
      <c r="D1532"/>
      <c r="E1532"/>
      <c r="F1532"/>
      <c r="G1532"/>
      <c r="H1532"/>
      <c r="I1532"/>
      <c r="J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</row>
    <row r="1533" spans="1:35" s="4" customFormat="1" x14ac:dyDescent="0.5">
      <c r="A1533"/>
      <c r="B1533"/>
      <c r="C1533"/>
      <c r="D1533"/>
      <c r="E1533"/>
      <c r="F1533"/>
      <c r="G1533"/>
      <c r="H1533"/>
      <c r="I1533"/>
      <c r="J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</row>
    <row r="1534" spans="1:35" s="4" customFormat="1" x14ac:dyDescent="0.5">
      <c r="A1534"/>
      <c r="B1534"/>
      <c r="C1534"/>
      <c r="D1534"/>
      <c r="E1534"/>
      <c r="F1534"/>
      <c r="G1534"/>
      <c r="H1534"/>
      <c r="I1534"/>
      <c r="J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</row>
    <row r="1535" spans="1:35" s="4" customFormat="1" x14ac:dyDescent="0.5">
      <c r="A1535"/>
      <c r="B1535"/>
      <c r="C1535"/>
      <c r="D1535"/>
      <c r="E1535"/>
      <c r="F1535"/>
      <c r="G1535"/>
      <c r="H1535"/>
      <c r="I1535"/>
      <c r="J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</row>
    <row r="1536" spans="1:35" s="4" customFormat="1" x14ac:dyDescent="0.5">
      <c r="A1536"/>
      <c r="B1536"/>
      <c r="C1536"/>
      <c r="D1536"/>
      <c r="E1536"/>
      <c r="F1536"/>
      <c r="G1536"/>
      <c r="H1536"/>
      <c r="I1536"/>
      <c r="J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</row>
    <row r="1537" spans="1:35" s="4" customFormat="1" x14ac:dyDescent="0.5">
      <c r="A1537"/>
      <c r="B1537"/>
      <c r="C1537"/>
      <c r="D1537"/>
      <c r="E1537"/>
      <c r="F1537"/>
      <c r="G1537"/>
      <c r="H1537"/>
      <c r="I1537"/>
      <c r="J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</row>
    <row r="1538" spans="1:35" s="4" customFormat="1" x14ac:dyDescent="0.5">
      <c r="A1538"/>
      <c r="B1538"/>
      <c r="C1538"/>
      <c r="D1538"/>
      <c r="E1538"/>
      <c r="F1538"/>
      <c r="G1538"/>
      <c r="H1538"/>
      <c r="I1538"/>
      <c r="J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</row>
    <row r="1539" spans="1:35" s="4" customFormat="1" x14ac:dyDescent="0.5">
      <c r="A1539"/>
      <c r="B1539"/>
      <c r="C1539"/>
      <c r="D1539"/>
      <c r="E1539"/>
      <c r="F1539"/>
      <c r="G1539"/>
      <c r="H1539"/>
      <c r="I1539"/>
      <c r="J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</row>
    <row r="1540" spans="1:35" s="4" customFormat="1" x14ac:dyDescent="0.5">
      <c r="A1540"/>
      <c r="B1540"/>
      <c r="C1540"/>
      <c r="D1540"/>
      <c r="E1540"/>
      <c r="F1540"/>
      <c r="G1540"/>
      <c r="H1540"/>
      <c r="I1540"/>
      <c r="J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</row>
    <row r="1541" spans="1:35" s="4" customFormat="1" x14ac:dyDescent="0.5">
      <c r="A1541"/>
      <c r="B1541"/>
      <c r="C1541"/>
      <c r="D1541"/>
      <c r="E1541"/>
      <c r="F1541"/>
      <c r="G1541"/>
      <c r="H1541"/>
      <c r="I1541"/>
      <c r="J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</row>
    <row r="1542" spans="1:35" s="4" customFormat="1" x14ac:dyDescent="0.5">
      <c r="A1542"/>
      <c r="B1542"/>
      <c r="C1542"/>
      <c r="D1542"/>
      <c r="E1542"/>
      <c r="F1542"/>
      <c r="G1542"/>
      <c r="H1542"/>
      <c r="I1542"/>
      <c r="J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</row>
    <row r="1543" spans="1:35" s="4" customFormat="1" x14ac:dyDescent="0.5">
      <c r="A1543"/>
      <c r="B1543"/>
      <c r="C1543"/>
      <c r="D1543"/>
      <c r="E1543"/>
      <c r="F1543"/>
      <c r="G1543"/>
      <c r="H1543"/>
      <c r="I1543"/>
      <c r="J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</row>
    <row r="1544" spans="1:35" s="4" customFormat="1" x14ac:dyDescent="0.5">
      <c r="A1544"/>
      <c r="B1544"/>
      <c r="C1544"/>
      <c r="D1544"/>
      <c r="E1544"/>
      <c r="F1544"/>
      <c r="G1544"/>
      <c r="H1544"/>
      <c r="I1544"/>
      <c r="J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</row>
    <row r="1545" spans="1:35" s="4" customFormat="1" x14ac:dyDescent="0.5">
      <c r="A1545"/>
      <c r="B1545"/>
      <c r="C1545"/>
      <c r="D1545"/>
      <c r="E1545"/>
      <c r="F1545"/>
      <c r="G1545"/>
      <c r="H1545"/>
      <c r="I1545"/>
      <c r="J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</row>
    <row r="1546" spans="1:35" s="4" customFormat="1" x14ac:dyDescent="0.5">
      <c r="A1546"/>
      <c r="B1546"/>
      <c r="C1546"/>
      <c r="D1546"/>
      <c r="E1546"/>
      <c r="F1546"/>
      <c r="G1546"/>
      <c r="H1546"/>
      <c r="I1546"/>
      <c r="J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</row>
    <row r="1547" spans="1:35" s="4" customFormat="1" x14ac:dyDescent="0.5">
      <c r="A1547"/>
      <c r="B1547"/>
      <c r="C1547"/>
      <c r="D1547"/>
      <c r="E1547"/>
      <c r="F1547"/>
      <c r="G1547"/>
      <c r="H1547"/>
      <c r="I1547"/>
      <c r="J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</row>
    <row r="1548" spans="1:35" s="4" customFormat="1" x14ac:dyDescent="0.5">
      <c r="A1548"/>
      <c r="B1548"/>
      <c r="C1548"/>
      <c r="D1548"/>
      <c r="E1548"/>
      <c r="F1548"/>
      <c r="G1548"/>
      <c r="H1548"/>
      <c r="I1548"/>
      <c r="J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</row>
    <row r="1549" spans="1:35" s="4" customFormat="1" x14ac:dyDescent="0.5">
      <c r="A1549"/>
      <c r="B1549"/>
      <c r="C1549"/>
      <c r="D1549"/>
      <c r="E1549"/>
      <c r="F1549"/>
      <c r="G1549"/>
      <c r="H1549"/>
      <c r="I1549"/>
      <c r="J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</row>
    <row r="1550" spans="1:35" s="4" customFormat="1" x14ac:dyDescent="0.5">
      <c r="A1550"/>
      <c r="B1550"/>
      <c r="C1550"/>
      <c r="D1550"/>
      <c r="E1550"/>
      <c r="F1550"/>
      <c r="G1550"/>
      <c r="H1550"/>
      <c r="I1550"/>
      <c r="J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</row>
    <row r="1551" spans="1:35" s="4" customFormat="1" x14ac:dyDescent="0.5">
      <c r="A1551"/>
      <c r="B1551"/>
      <c r="C1551"/>
      <c r="D1551"/>
      <c r="E1551"/>
      <c r="F1551"/>
      <c r="G1551"/>
      <c r="H1551"/>
      <c r="I1551"/>
      <c r="J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</row>
    <row r="1552" spans="1:35" s="4" customFormat="1" x14ac:dyDescent="0.5">
      <c r="A1552"/>
      <c r="B1552"/>
      <c r="C1552"/>
      <c r="D1552"/>
      <c r="E1552"/>
      <c r="F1552"/>
      <c r="G1552"/>
      <c r="H1552"/>
      <c r="I1552"/>
      <c r="J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</row>
    <row r="1553" spans="1:35" s="4" customFormat="1" x14ac:dyDescent="0.5">
      <c r="A1553"/>
      <c r="B1553"/>
      <c r="C1553"/>
      <c r="D1553"/>
      <c r="E1553"/>
      <c r="F1553"/>
      <c r="G1553"/>
      <c r="H1553"/>
      <c r="I1553"/>
      <c r="J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</row>
    <row r="1554" spans="1:35" s="4" customFormat="1" x14ac:dyDescent="0.5">
      <c r="A1554"/>
      <c r="B1554"/>
      <c r="C1554"/>
      <c r="D1554"/>
      <c r="E1554"/>
      <c r="F1554"/>
      <c r="G1554"/>
      <c r="H1554"/>
      <c r="I1554"/>
      <c r="J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</row>
    <row r="1555" spans="1:35" s="4" customFormat="1" x14ac:dyDescent="0.5">
      <c r="A1555"/>
      <c r="B1555"/>
      <c r="C1555"/>
      <c r="D1555"/>
      <c r="E1555"/>
      <c r="F1555"/>
      <c r="G1555"/>
      <c r="H1555"/>
      <c r="I1555"/>
      <c r="J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</row>
    <row r="1556" spans="1:35" s="4" customFormat="1" x14ac:dyDescent="0.5">
      <c r="A1556"/>
      <c r="B1556"/>
      <c r="C1556"/>
      <c r="D1556"/>
      <c r="E1556"/>
      <c r="F1556"/>
      <c r="G1556"/>
      <c r="H1556"/>
      <c r="I1556"/>
      <c r="J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</row>
    <row r="1557" spans="1:35" s="4" customFormat="1" x14ac:dyDescent="0.5">
      <c r="A1557"/>
      <c r="B1557"/>
      <c r="C1557"/>
      <c r="D1557"/>
      <c r="E1557"/>
      <c r="F1557"/>
      <c r="G1557"/>
      <c r="H1557"/>
      <c r="I1557"/>
      <c r="J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</row>
    <row r="1558" spans="1:35" s="4" customFormat="1" x14ac:dyDescent="0.5">
      <c r="A1558"/>
      <c r="B1558"/>
      <c r="C1558"/>
      <c r="D1558"/>
      <c r="E1558"/>
      <c r="F1558"/>
      <c r="G1558"/>
      <c r="H1558"/>
      <c r="I1558"/>
      <c r="J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</row>
    <row r="1559" spans="1:35" s="4" customFormat="1" x14ac:dyDescent="0.5">
      <c r="A1559"/>
      <c r="B1559"/>
      <c r="C1559"/>
      <c r="D1559"/>
      <c r="E1559"/>
      <c r="F1559"/>
      <c r="G1559"/>
      <c r="H1559"/>
      <c r="I1559"/>
      <c r="J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</row>
    <row r="1560" spans="1:35" s="4" customFormat="1" x14ac:dyDescent="0.5">
      <c r="A1560"/>
      <c r="B1560"/>
      <c r="C1560"/>
      <c r="D1560"/>
      <c r="E1560"/>
      <c r="F1560"/>
      <c r="G1560"/>
      <c r="H1560"/>
      <c r="I1560"/>
      <c r="J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</row>
    <row r="1561" spans="1:35" s="4" customFormat="1" x14ac:dyDescent="0.5">
      <c r="A1561"/>
      <c r="B1561"/>
      <c r="C1561"/>
      <c r="D1561"/>
      <c r="E1561"/>
      <c r="F1561"/>
      <c r="G1561"/>
      <c r="H1561"/>
      <c r="I1561"/>
      <c r="J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</row>
    <row r="1562" spans="1:35" s="4" customFormat="1" x14ac:dyDescent="0.5">
      <c r="A1562"/>
      <c r="B1562"/>
      <c r="C1562"/>
      <c r="D1562"/>
      <c r="E1562"/>
      <c r="F1562"/>
      <c r="G1562"/>
      <c r="H1562"/>
      <c r="I1562"/>
      <c r="J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</row>
    <row r="1563" spans="1:35" s="4" customFormat="1" x14ac:dyDescent="0.5">
      <c r="A1563"/>
      <c r="B1563"/>
      <c r="C1563"/>
      <c r="D1563"/>
      <c r="E1563"/>
      <c r="F1563"/>
      <c r="G1563"/>
      <c r="H1563"/>
      <c r="I1563"/>
      <c r="J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</row>
    <row r="1564" spans="1:35" s="4" customFormat="1" x14ac:dyDescent="0.5">
      <c r="A1564"/>
      <c r="B1564"/>
      <c r="C1564"/>
      <c r="D1564"/>
      <c r="E1564"/>
      <c r="F1564"/>
      <c r="G1564"/>
      <c r="H1564"/>
      <c r="I1564"/>
      <c r="J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</row>
    <row r="1565" spans="1:35" s="4" customFormat="1" x14ac:dyDescent="0.5">
      <c r="A1565"/>
      <c r="B1565"/>
      <c r="C1565"/>
      <c r="D1565"/>
      <c r="E1565"/>
      <c r="F1565"/>
      <c r="G1565"/>
      <c r="H1565"/>
      <c r="I1565"/>
      <c r="J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</row>
    <row r="1566" spans="1:35" s="4" customFormat="1" x14ac:dyDescent="0.5">
      <c r="A1566"/>
      <c r="B1566"/>
      <c r="C1566"/>
      <c r="D1566"/>
      <c r="E1566"/>
      <c r="F1566"/>
      <c r="G1566"/>
      <c r="H1566"/>
      <c r="I1566"/>
      <c r="J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</row>
    <row r="1567" spans="1:35" s="4" customFormat="1" x14ac:dyDescent="0.5">
      <c r="A1567"/>
      <c r="B1567"/>
      <c r="C1567"/>
      <c r="D1567"/>
      <c r="E1567"/>
      <c r="F1567"/>
      <c r="G1567"/>
      <c r="H1567"/>
      <c r="I1567"/>
      <c r="J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</row>
    <row r="1568" spans="1:35" s="4" customFormat="1" x14ac:dyDescent="0.5">
      <c r="A1568"/>
      <c r="B1568"/>
      <c r="C1568"/>
      <c r="D1568"/>
      <c r="E1568"/>
      <c r="F1568"/>
      <c r="G1568"/>
      <c r="H1568"/>
      <c r="I1568"/>
      <c r="J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</row>
    <row r="1569" spans="1:35" s="4" customFormat="1" x14ac:dyDescent="0.5">
      <c r="A1569"/>
      <c r="B1569"/>
      <c r="C1569"/>
      <c r="D1569"/>
      <c r="E1569"/>
      <c r="F1569"/>
      <c r="G1569"/>
      <c r="H1569"/>
      <c r="I1569"/>
      <c r="J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</row>
    <row r="1570" spans="1:35" s="4" customFormat="1" x14ac:dyDescent="0.5">
      <c r="A1570"/>
      <c r="B1570"/>
      <c r="C1570"/>
      <c r="D1570"/>
      <c r="E1570"/>
      <c r="F1570"/>
      <c r="G1570"/>
      <c r="H1570"/>
      <c r="I1570"/>
      <c r="J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</row>
    <row r="1571" spans="1:35" s="4" customFormat="1" x14ac:dyDescent="0.5">
      <c r="A1571"/>
      <c r="B1571"/>
      <c r="C1571"/>
      <c r="D1571"/>
      <c r="E1571"/>
      <c r="F1571"/>
      <c r="G1571"/>
      <c r="H1571"/>
      <c r="I1571"/>
      <c r="J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</row>
    <row r="1572" spans="1:35" s="4" customFormat="1" x14ac:dyDescent="0.5">
      <c r="A1572"/>
      <c r="B1572"/>
      <c r="C1572"/>
      <c r="D1572"/>
      <c r="E1572"/>
      <c r="F1572"/>
      <c r="G1572"/>
      <c r="H1572"/>
      <c r="I1572"/>
      <c r="J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</row>
    <row r="1573" spans="1:35" s="4" customFormat="1" x14ac:dyDescent="0.5">
      <c r="A1573"/>
      <c r="B1573"/>
      <c r="C1573"/>
      <c r="D1573"/>
      <c r="E1573"/>
      <c r="F1573"/>
      <c r="G1573"/>
      <c r="H1573"/>
      <c r="I1573"/>
      <c r="J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</row>
    <row r="1574" spans="1:35" s="4" customFormat="1" x14ac:dyDescent="0.5">
      <c r="A1574"/>
      <c r="B1574"/>
      <c r="C1574"/>
      <c r="D1574"/>
      <c r="E1574"/>
      <c r="F1574"/>
      <c r="G1574"/>
      <c r="H1574"/>
      <c r="I1574"/>
      <c r="J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</row>
    <row r="1575" spans="1:35" s="4" customFormat="1" x14ac:dyDescent="0.5">
      <c r="A1575"/>
      <c r="B1575"/>
      <c r="C1575"/>
      <c r="D1575"/>
      <c r="E1575"/>
      <c r="F1575"/>
      <c r="G1575"/>
      <c r="H1575"/>
      <c r="I1575"/>
      <c r="J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</row>
    <row r="1576" spans="1:35" s="4" customFormat="1" x14ac:dyDescent="0.5">
      <c r="A1576"/>
      <c r="B1576"/>
      <c r="C1576"/>
      <c r="D1576"/>
      <c r="E1576"/>
      <c r="F1576"/>
      <c r="G1576"/>
      <c r="H1576"/>
      <c r="I1576"/>
      <c r="J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</row>
    <row r="1577" spans="1:35" s="4" customFormat="1" x14ac:dyDescent="0.5">
      <c r="A1577"/>
      <c r="B1577"/>
      <c r="C1577"/>
      <c r="D1577"/>
      <c r="E1577"/>
      <c r="F1577"/>
      <c r="G1577"/>
      <c r="H1577"/>
      <c r="I1577"/>
      <c r="J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</row>
    <row r="1578" spans="1:35" s="4" customFormat="1" x14ac:dyDescent="0.5">
      <c r="A1578"/>
      <c r="B1578"/>
      <c r="C1578"/>
      <c r="D1578"/>
      <c r="E1578"/>
      <c r="F1578"/>
      <c r="G1578"/>
      <c r="H1578"/>
      <c r="I1578"/>
      <c r="J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</row>
    <row r="1579" spans="1:35" s="4" customFormat="1" x14ac:dyDescent="0.5">
      <c r="A1579"/>
      <c r="B1579"/>
      <c r="C1579"/>
      <c r="D1579"/>
      <c r="E1579"/>
      <c r="F1579"/>
      <c r="G1579"/>
      <c r="H1579"/>
      <c r="I1579"/>
      <c r="J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</row>
    <row r="1580" spans="1:35" s="4" customFormat="1" x14ac:dyDescent="0.5">
      <c r="A1580"/>
      <c r="B1580"/>
      <c r="C1580"/>
      <c r="D1580"/>
      <c r="E1580"/>
      <c r="F1580"/>
      <c r="G1580"/>
      <c r="H1580"/>
      <c r="I1580"/>
      <c r="J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</row>
    <row r="1581" spans="1:35" s="4" customFormat="1" x14ac:dyDescent="0.5">
      <c r="A1581"/>
      <c r="B1581"/>
      <c r="C1581"/>
      <c r="D1581"/>
      <c r="E1581"/>
      <c r="F1581"/>
      <c r="G1581"/>
      <c r="H1581"/>
      <c r="I1581"/>
      <c r="J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</row>
    <row r="1582" spans="1:35" s="4" customFormat="1" x14ac:dyDescent="0.5">
      <c r="A1582"/>
      <c r="B1582"/>
      <c r="C1582"/>
      <c r="D1582"/>
      <c r="E1582"/>
      <c r="F1582"/>
      <c r="G1582"/>
      <c r="H1582"/>
      <c r="I1582"/>
      <c r="J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</row>
    <row r="1583" spans="1:35" s="4" customFormat="1" x14ac:dyDescent="0.5">
      <c r="A1583"/>
      <c r="B1583"/>
      <c r="C1583"/>
      <c r="D1583"/>
      <c r="E1583"/>
      <c r="F1583"/>
      <c r="G1583"/>
      <c r="H1583"/>
      <c r="I1583"/>
      <c r="J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</row>
    <row r="1584" spans="1:35" s="4" customFormat="1" x14ac:dyDescent="0.5">
      <c r="A1584"/>
      <c r="B1584"/>
      <c r="C1584"/>
      <c r="D1584"/>
      <c r="E1584"/>
      <c r="F1584"/>
      <c r="G1584"/>
      <c r="H1584"/>
      <c r="I1584"/>
      <c r="J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</row>
    <row r="1585" spans="1:35" s="4" customFormat="1" x14ac:dyDescent="0.5">
      <c r="A1585"/>
      <c r="B1585"/>
      <c r="C1585"/>
      <c r="D1585"/>
      <c r="E1585"/>
      <c r="F1585"/>
      <c r="G1585"/>
      <c r="H1585"/>
      <c r="I1585"/>
      <c r="J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</row>
    <row r="1586" spans="1:35" s="4" customFormat="1" x14ac:dyDescent="0.5">
      <c r="A1586"/>
      <c r="B1586"/>
      <c r="C1586"/>
      <c r="D1586"/>
      <c r="E1586"/>
      <c r="F1586"/>
      <c r="G1586"/>
      <c r="H1586"/>
      <c r="I1586"/>
      <c r="J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</row>
    <row r="1587" spans="1:35" s="4" customFormat="1" x14ac:dyDescent="0.5">
      <c r="A1587"/>
      <c r="B1587"/>
      <c r="C1587"/>
      <c r="D1587"/>
      <c r="E1587"/>
      <c r="F1587"/>
      <c r="G1587"/>
      <c r="H1587"/>
      <c r="I1587"/>
      <c r="J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</row>
    <row r="1588" spans="1:35" s="4" customFormat="1" x14ac:dyDescent="0.5">
      <c r="A1588"/>
      <c r="B1588"/>
      <c r="C1588"/>
      <c r="D1588"/>
      <c r="E1588"/>
      <c r="F1588"/>
      <c r="G1588"/>
      <c r="H1588"/>
      <c r="I1588"/>
      <c r="J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</row>
    <row r="1589" spans="1:35" s="4" customFormat="1" x14ac:dyDescent="0.5">
      <c r="A1589"/>
      <c r="B1589"/>
      <c r="C1589"/>
      <c r="D1589"/>
      <c r="E1589"/>
      <c r="F1589"/>
      <c r="G1589"/>
      <c r="H1589"/>
      <c r="I1589"/>
      <c r="J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</row>
    <row r="1590" spans="1:35" s="4" customFormat="1" x14ac:dyDescent="0.5">
      <c r="A1590"/>
      <c r="B1590"/>
      <c r="C1590"/>
      <c r="D1590"/>
      <c r="E1590"/>
      <c r="F1590"/>
      <c r="G1590"/>
      <c r="H1590"/>
      <c r="I1590"/>
      <c r="J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</row>
    <row r="1591" spans="1:35" s="4" customFormat="1" x14ac:dyDescent="0.5">
      <c r="A1591"/>
      <c r="B1591"/>
      <c r="C1591"/>
      <c r="D1591"/>
      <c r="E1591"/>
      <c r="F1591"/>
      <c r="G1591"/>
      <c r="H1591"/>
      <c r="I1591"/>
      <c r="J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</row>
    <row r="1592" spans="1:35" s="4" customFormat="1" x14ac:dyDescent="0.5">
      <c r="A1592"/>
      <c r="B1592"/>
      <c r="C1592"/>
      <c r="D1592"/>
      <c r="E1592"/>
      <c r="F1592"/>
      <c r="G1592"/>
      <c r="H1592"/>
      <c r="I1592"/>
      <c r="J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</row>
    <row r="1593" spans="1:35" s="4" customFormat="1" x14ac:dyDescent="0.5">
      <c r="A1593"/>
      <c r="B1593"/>
      <c r="C1593"/>
      <c r="D1593"/>
      <c r="E1593"/>
      <c r="F1593"/>
      <c r="G1593"/>
      <c r="H1593"/>
      <c r="I1593"/>
      <c r="J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</row>
    <row r="1594" spans="1:35" s="4" customFormat="1" x14ac:dyDescent="0.5">
      <c r="A1594"/>
      <c r="B1594"/>
      <c r="C1594"/>
      <c r="D1594"/>
      <c r="E1594"/>
      <c r="F1594"/>
      <c r="G1594"/>
      <c r="H1594"/>
      <c r="I1594"/>
      <c r="J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</row>
    <row r="1595" spans="1:35" s="4" customFormat="1" x14ac:dyDescent="0.5">
      <c r="A1595"/>
      <c r="B1595"/>
      <c r="C1595"/>
      <c r="D1595"/>
      <c r="E1595"/>
      <c r="F1595"/>
      <c r="G1595"/>
      <c r="H1595"/>
      <c r="I1595"/>
      <c r="J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</row>
    <row r="1596" spans="1:35" s="4" customFormat="1" x14ac:dyDescent="0.5">
      <c r="A1596"/>
      <c r="B1596"/>
      <c r="C1596"/>
      <c r="D1596"/>
      <c r="E1596"/>
      <c r="F1596"/>
      <c r="G1596"/>
      <c r="H1596"/>
      <c r="I1596"/>
      <c r="J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</row>
    <row r="1597" spans="1:35" s="4" customFormat="1" x14ac:dyDescent="0.5">
      <c r="A1597"/>
      <c r="B1597"/>
      <c r="C1597"/>
      <c r="D1597"/>
      <c r="E1597"/>
      <c r="F1597"/>
      <c r="G1597"/>
      <c r="H1597"/>
      <c r="I1597"/>
      <c r="J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</row>
    <row r="1598" spans="1:35" s="4" customFormat="1" x14ac:dyDescent="0.5">
      <c r="A1598"/>
      <c r="B1598"/>
      <c r="C1598"/>
      <c r="D1598"/>
      <c r="E1598"/>
      <c r="F1598"/>
      <c r="G1598"/>
      <c r="H1598"/>
      <c r="I1598"/>
      <c r="J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</row>
    <row r="1599" spans="1:35" s="4" customFormat="1" x14ac:dyDescent="0.5">
      <c r="A1599"/>
      <c r="B1599"/>
      <c r="C1599"/>
      <c r="D1599"/>
      <c r="E1599"/>
      <c r="F1599"/>
      <c r="G1599"/>
      <c r="H1599"/>
      <c r="I1599"/>
      <c r="J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</row>
    <row r="1600" spans="1:35" s="4" customFormat="1" x14ac:dyDescent="0.5">
      <c r="A1600"/>
      <c r="B1600"/>
      <c r="C1600"/>
      <c r="D1600"/>
      <c r="E1600"/>
      <c r="F1600"/>
      <c r="G1600"/>
      <c r="H1600"/>
      <c r="I1600"/>
      <c r="J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</row>
    <row r="1601" spans="1:35" s="4" customFormat="1" x14ac:dyDescent="0.5">
      <c r="A1601"/>
      <c r="B1601"/>
      <c r="C1601"/>
      <c r="D1601"/>
      <c r="E1601"/>
      <c r="F1601"/>
      <c r="G1601"/>
      <c r="H1601"/>
      <c r="I1601"/>
      <c r="J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</row>
    <row r="1602" spans="1:35" s="4" customFormat="1" x14ac:dyDescent="0.5">
      <c r="A1602"/>
      <c r="B1602"/>
      <c r="C1602"/>
      <c r="D1602"/>
      <c r="E1602"/>
      <c r="F1602"/>
      <c r="G1602"/>
      <c r="H1602"/>
      <c r="I1602"/>
      <c r="J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</row>
    <row r="1603" spans="1:35" s="4" customFormat="1" x14ac:dyDescent="0.5">
      <c r="A1603"/>
      <c r="B1603"/>
      <c r="C1603"/>
      <c r="D1603"/>
      <c r="E1603"/>
      <c r="F1603"/>
      <c r="G1603"/>
      <c r="H1603"/>
      <c r="I1603"/>
      <c r="J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</row>
    <row r="1604" spans="1:35" s="4" customFormat="1" x14ac:dyDescent="0.5">
      <c r="A1604"/>
      <c r="B1604"/>
      <c r="C1604"/>
      <c r="D1604"/>
      <c r="E1604"/>
      <c r="F1604"/>
      <c r="G1604"/>
      <c r="H1604"/>
      <c r="I1604"/>
      <c r="J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</row>
    <row r="1605" spans="1:35" s="4" customFormat="1" x14ac:dyDescent="0.5">
      <c r="A1605"/>
      <c r="B1605"/>
      <c r="C1605"/>
      <c r="D1605"/>
      <c r="E1605"/>
      <c r="F1605"/>
      <c r="G1605"/>
      <c r="H1605"/>
      <c r="I1605"/>
      <c r="J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</row>
    <row r="1606" spans="1:35" s="4" customFormat="1" x14ac:dyDescent="0.5">
      <c r="A1606"/>
      <c r="B1606"/>
      <c r="C1606"/>
      <c r="D1606"/>
      <c r="E1606"/>
      <c r="F1606"/>
      <c r="G1606"/>
      <c r="H1606"/>
      <c r="I1606"/>
      <c r="J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</row>
    <row r="1607" spans="1:35" s="4" customFormat="1" x14ac:dyDescent="0.5">
      <c r="A1607"/>
      <c r="B1607"/>
      <c r="C1607"/>
      <c r="D1607"/>
      <c r="E1607"/>
      <c r="F1607"/>
      <c r="G1607"/>
      <c r="H1607"/>
      <c r="I1607"/>
      <c r="J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</row>
    <row r="1608" spans="1:35" s="4" customFormat="1" x14ac:dyDescent="0.5">
      <c r="A1608"/>
      <c r="B1608"/>
      <c r="C1608"/>
      <c r="D1608"/>
      <c r="E1608"/>
      <c r="F1608"/>
      <c r="G1608"/>
      <c r="H1608"/>
      <c r="I1608"/>
      <c r="J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</row>
    <row r="1609" spans="1:35" s="4" customFormat="1" x14ac:dyDescent="0.5">
      <c r="A1609"/>
      <c r="B1609"/>
      <c r="C1609"/>
      <c r="D1609"/>
      <c r="E1609"/>
      <c r="F1609"/>
      <c r="G1609"/>
      <c r="H1609"/>
      <c r="I1609"/>
      <c r="J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</row>
    <row r="1610" spans="1:35" s="4" customFormat="1" x14ac:dyDescent="0.5">
      <c r="A1610"/>
      <c r="B1610"/>
      <c r="C1610"/>
      <c r="D1610"/>
      <c r="E1610"/>
      <c r="F1610"/>
      <c r="G1610"/>
      <c r="H1610"/>
      <c r="I1610"/>
      <c r="J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</row>
    <row r="1611" spans="1:35" s="4" customFormat="1" x14ac:dyDescent="0.5">
      <c r="A1611"/>
      <c r="B1611"/>
      <c r="C1611"/>
      <c r="D1611"/>
      <c r="E1611"/>
      <c r="F1611"/>
      <c r="G1611"/>
      <c r="H1611"/>
      <c r="I1611"/>
      <c r="J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</row>
    <row r="1612" spans="1:35" s="4" customFormat="1" x14ac:dyDescent="0.5">
      <c r="A1612"/>
      <c r="B1612"/>
      <c r="C1612"/>
      <c r="D1612"/>
      <c r="E1612"/>
      <c r="F1612"/>
      <c r="G1612"/>
      <c r="H1612"/>
      <c r="I1612"/>
      <c r="J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</row>
    <row r="1613" spans="1:35" s="4" customFormat="1" x14ac:dyDescent="0.5">
      <c r="A1613"/>
      <c r="B1613"/>
      <c r="C1613"/>
      <c r="D1613"/>
      <c r="E1613"/>
      <c r="F1613"/>
      <c r="G1613"/>
      <c r="H1613"/>
      <c r="I1613"/>
      <c r="J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</row>
    <row r="1614" spans="1:35" s="4" customFormat="1" x14ac:dyDescent="0.5">
      <c r="A1614"/>
      <c r="B1614"/>
      <c r="C1614"/>
      <c r="D1614"/>
      <c r="E1614"/>
      <c r="F1614"/>
      <c r="G1614"/>
      <c r="H1614"/>
      <c r="I1614"/>
      <c r="J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</row>
    <row r="1615" spans="1:35" s="4" customFormat="1" x14ac:dyDescent="0.5">
      <c r="A1615"/>
      <c r="B1615"/>
      <c r="C1615"/>
      <c r="D1615"/>
      <c r="E1615"/>
      <c r="F1615"/>
      <c r="G1615"/>
      <c r="H1615"/>
      <c r="I1615"/>
      <c r="J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</row>
    <row r="1616" spans="1:35" s="4" customFormat="1" x14ac:dyDescent="0.5">
      <c r="A1616"/>
      <c r="B1616"/>
      <c r="C1616"/>
      <c r="D1616"/>
      <c r="E1616"/>
      <c r="F1616"/>
      <c r="G1616"/>
      <c r="H1616"/>
      <c r="I1616"/>
      <c r="J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</row>
    <row r="1617" spans="1:35" s="4" customFormat="1" x14ac:dyDescent="0.5">
      <c r="A1617"/>
      <c r="B1617"/>
      <c r="C1617"/>
      <c r="D1617"/>
      <c r="E1617"/>
      <c r="F1617"/>
      <c r="G1617"/>
      <c r="H1617"/>
      <c r="I1617"/>
      <c r="J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</row>
    <row r="1618" spans="1:35" s="4" customFormat="1" x14ac:dyDescent="0.5">
      <c r="A1618"/>
      <c r="B1618"/>
      <c r="C1618"/>
      <c r="D1618"/>
      <c r="E1618"/>
      <c r="F1618"/>
      <c r="G1618"/>
      <c r="H1618"/>
      <c r="I1618"/>
      <c r="J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</row>
    <row r="1619" spans="1:35" s="4" customFormat="1" x14ac:dyDescent="0.5">
      <c r="A1619"/>
      <c r="B1619"/>
      <c r="C1619"/>
      <c r="D1619"/>
      <c r="E1619"/>
      <c r="F1619"/>
      <c r="G1619"/>
      <c r="H1619"/>
      <c r="I1619"/>
      <c r="J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</row>
    <row r="1620" spans="1:35" s="4" customFormat="1" x14ac:dyDescent="0.5">
      <c r="A1620"/>
      <c r="B1620"/>
      <c r="C1620"/>
      <c r="D1620"/>
      <c r="E1620"/>
      <c r="F1620"/>
      <c r="G1620"/>
      <c r="H1620"/>
      <c r="I1620"/>
      <c r="J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</row>
    <row r="1621" spans="1:35" s="4" customFormat="1" x14ac:dyDescent="0.5">
      <c r="A1621"/>
      <c r="B1621"/>
      <c r="C1621"/>
      <c r="D1621"/>
      <c r="E1621"/>
      <c r="F1621"/>
      <c r="G1621"/>
      <c r="H1621"/>
      <c r="I1621"/>
      <c r="J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</row>
    <row r="1622" spans="1:35" s="4" customFormat="1" x14ac:dyDescent="0.5">
      <c r="A1622"/>
      <c r="B1622"/>
      <c r="C1622"/>
      <c r="D1622"/>
      <c r="E1622"/>
      <c r="F1622"/>
      <c r="G1622"/>
      <c r="H1622"/>
      <c r="I1622"/>
      <c r="J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</row>
    <row r="1623" spans="1:35" s="4" customFormat="1" x14ac:dyDescent="0.5">
      <c r="A1623"/>
      <c r="B1623"/>
      <c r="C1623"/>
      <c r="D1623"/>
      <c r="E1623"/>
      <c r="F1623"/>
      <c r="G1623"/>
      <c r="H1623"/>
      <c r="I1623"/>
      <c r="J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</row>
    <row r="1624" spans="1:35" s="4" customFormat="1" x14ac:dyDescent="0.5">
      <c r="A1624"/>
      <c r="B1624"/>
      <c r="C1624"/>
      <c r="D1624"/>
      <c r="E1624"/>
      <c r="F1624"/>
      <c r="G1624"/>
      <c r="H1624"/>
      <c r="I1624"/>
      <c r="J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</row>
    <row r="1625" spans="1:35" s="4" customFormat="1" x14ac:dyDescent="0.5">
      <c r="A1625"/>
      <c r="B1625"/>
      <c r="C1625"/>
      <c r="D1625"/>
      <c r="E1625"/>
      <c r="F1625"/>
      <c r="G1625"/>
      <c r="H1625"/>
      <c r="I1625"/>
      <c r="J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</row>
    <row r="1626" spans="1:35" s="4" customFormat="1" x14ac:dyDescent="0.5">
      <c r="A1626"/>
      <c r="B1626"/>
      <c r="C1626"/>
      <c r="D1626"/>
      <c r="E1626"/>
      <c r="F1626"/>
      <c r="G1626"/>
      <c r="H1626"/>
      <c r="I1626"/>
      <c r="J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</row>
    <row r="1627" spans="1:35" s="4" customFormat="1" x14ac:dyDescent="0.5">
      <c r="A1627"/>
      <c r="B1627"/>
      <c r="C1627"/>
      <c r="D1627"/>
      <c r="E1627"/>
      <c r="F1627"/>
      <c r="G1627"/>
      <c r="H1627"/>
      <c r="I1627"/>
      <c r="J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</row>
    <row r="1628" spans="1:35" s="4" customFormat="1" x14ac:dyDescent="0.5">
      <c r="A1628"/>
      <c r="B1628"/>
      <c r="C1628"/>
      <c r="D1628"/>
      <c r="E1628"/>
      <c r="F1628"/>
      <c r="G1628"/>
      <c r="H1628"/>
      <c r="I1628"/>
      <c r="J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</row>
    <row r="1629" spans="1:35" s="4" customFormat="1" x14ac:dyDescent="0.5">
      <c r="A1629"/>
      <c r="B1629"/>
      <c r="C1629"/>
      <c r="D1629"/>
      <c r="E1629"/>
      <c r="F1629"/>
      <c r="G1629"/>
      <c r="H1629"/>
      <c r="I1629"/>
      <c r="J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</row>
    <row r="1630" spans="1:35" s="4" customFormat="1" x14ac:dyDescent="0.5">
      <c r="A1630"/>
      <c r="B1630"/>
      <c r="C1630"/>
      <c r="D1630"/>
      <c r="E1630"/>
      <c r="F1630"/>
      <c r="G1630"/>
      <c r="H1630"/>
      <c r="I1630"/>
      <c r="J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</row>
    <row r="1631" spans="1:35" s="4" customFormat="1" x14ac:dyDescent="0.5">
      <c r="A1631"/>
      <c r="B1631"/>
      <c r="C1631"/>
      <c r="D1631"/>
      <c r="E1631"/>
      <c r="F1631"/>
      <c r="G1631"/>
      <c r="H1631"/>
      <c r="I1631"/>
      <c r="J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</row>
    <row r="1632" spans="1:35" s="4" customFormat="1" x14ac:dyDescent="0.5">
      <c r="A1632"/>
      <c r="B1632"/>
      <c r="C1632"/>
      <c r="D1632"/>
      <c r="E1632"/>
      <c r="F1632"/>
      <c r="G1632"/>
      <c r="H1632"/>
      <c r="I1632"/>
      <c r="J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</row>
    <row r="1633" spans="1:35" s="4" customFormat="1" x14ac:dyDescent="0.5">
      <c r="A1633"/>
      <c r="B1633"/>
      <c r="C1633"/>
      <c r="D1633"/>
      <c r="E1633"/>
      <c r="F1633"/>
      <c r="G1633"/>
      <c r="H1633"/>
      <c r="I1633"/>
      <c r="J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</row>
    <row r="1634" spans="1:35" s="4" customFormat="1" x14ac:dyDescent="0.5">
      <c r="A1634"/>
      <c r="B1634"/>
      <c r="C1634"/>
      <c r="D1634"/>
      <c r="E1634"/>
      <c r="F1634"/>
      <c r="G1634"/>
      <c r="H1634"/>
      <c r="I1634"/>
      <c r="J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</row>
    <row r="1635" spans="1:35" s="4" customFormat="1" x14ac:dyDescent="0.5">
      <c r="A1635"/>
      <c r="B1635"/>
      <c r="C1635"/>
      <c r="D1635"/>
      <c r="E1635"/>
      <c r="F1635"/>
      <c r="G1635"/>
      <c r="H1635"/>
      <c r="I1635"/>
      <c r="J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</row>
    <row r="1636" spans="1:35" s="4" customFormat="1" x14ac:dyDescent="0.5">
      <c r="A1636"/>
      <c r="B1636"/>
      <c r="C1636"/>
      <c r="D1636"/>
      <c r="E1636"/>
      <c r="F1636"/>
      <c r="G1636"/>
      <c r="H1636"/>
      <c r="I1636"/>
      <c r="J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</row>
    <row r="1637" spans="1:35" s="4" customFormat="1" x14ac:dyDescent="0.5">
      <c r="A1637"/>
      <c r="B1637"/>
      <c r="C1637"/>
      <c r="D1637"/>
      <c r="E1637"/>
      <c r="F1637"/>
      <c r="G1637"/>
      <c r="H1637"/>
      <c r="I1637"/>
      <c r="J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</row>
    <row r="1638" spans="1:35" s="4" customFormat="1" x14ac:dyDescent="0.5">
      <c r="A1638"/>
      <c r="B1638"/>
      <c r="C1638"/>
      <c r="D1638"/>
      <c r="E1638"/>
      <c r="F1638"/>
      <c r="G1638"/>
      <c r="H1638"/>
      <c r="I1638"/>
      <c r="J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</row>
    <row r="1639" spans="1:35" s="4" customFormat="1" x14ac:dyDescent="0.5">
      <c r="A1639"/>
      <c r="B1639"/>
      <c r="C1639"/>
      <c r="D1639"/>
      <c r="E1639"/>
      <c r="F1639"/>
      <c r="G1639"/>
      <c r="H1639"/>
      <c r="I1639"/>
      <c r="J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</row>
    <row r="1640" spans="1:35" s="4" customFormat="1" x14ac:dyDescent="0.5">
      <c r="A1640"/>
      <c r="B1640"/>
      <c r="C1640"/>
      <c r="D1640"/>
      <c r="E1640"/>
      <c r="F1640"/>
      <c r="G1640"/>
      <c r="H1640"/>
      <c r="I1640"/>
      <c r="J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</row>
    <row r="1641" spans="1:35" s="4" customFormat="1" x14ac:dyDescent="0.5">
      <c r="A1641"/>
      <c r="B1641"/>
      <c r="C1641"/>
      <c r="D1641"/>
      <c r="E1641"/>
      <c r="F1641"/>
      <c r="G1641"/>
      <c r="H1641"/>
      <c r="I1641"/>
      <c r="J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</row>
    <row r="1642" spans="1:35" s="4" customFormat="1" x14ac:dyDescent="0.5">
      <c r="A1642"/>
      <c r="B1642"/>
      <c r="C1642"/>
      <c r="D1642"/>
      <c r="E1642"/>
      <c r="F1642"/>
      <c r="G1642"/>
      <c r="H1642"/>
      <c r="I1642"/>
      <c r="J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</row>
    <row r="1643" spans="1:35" s="4" customFormat="1" x14ac:dyDescent="0.5">
      <c r="A1643"/>
      <c r="B1643"/>
      <c r="C1643"/>
      <c r="D1643"/>
      <c r="E1643"/>
      <c r="F1643"/>
      <c r="G1643"/>
      <c r="H1643"/>
      <c r="I1643"/>
      <c r="J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</row>
    <row r="1644" spans="1:35" s="4" customFormat="1" x14ac:dyDescent="0.5">
      <c r="A1644"/>
      <c r="B1644"/>
      <c r="C1644"/>
      <c r="D1644"/>
      <c r="E1644"/>
      <c r="F1644"/>
      <c r="G1644"/>
      <c r="H1644"/>
      <c r="I1644"/>
      <c r="J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</row>
    <row r="1645" spans="1:35" s="4" customFormat="1" x14ac:dyDescent="0.5">
      <c r="A1645"/>
      <c r="B1645"/>
      <c r="C1645"/>
      <c r="D1645"/>
      <c r="E1645"/>
      <c r="F1645"/>
      <c r="G1645"/>
      <c r="H1645"/>
      <c r="I1645"/>
      <c r="J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</row>
    <row r="1646" spans="1:35" s="4" customFormat="1" x14ac:dyDescent="0.5">
      <c r="A1646"/>
      <c r="B1646"/>
      <c r="C1646"/>
      <c r="D1646"/>
      <c r="E1646"/>
      <c r="F1646"/>
      <c r="G1646"/>
      <c r="H1646"/>
      <c r="I1646"/>
      <c r="J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</row>
    <row r="1647" spans="1:35" s="4" customFormat="1" x14ac:dyDescent="0.5">
      <c r="A1647"/>
      <c r="B1647"/>
      <c r="C1647"/>
      <c r="D1647"/>
      <c r="E1647"/>
      <c r="F1647"/>
      <c r="G1647"/>
      <c r="H1647"/>
      <c r="I1647"/>
      <c r="J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</row>
    <row r="1648" spans="1:35" s="4" customFormat="1" x14ac:dyDescent="0.5">
      <c r="A1648"/>
      <c r="B1648"/>
      <c r="C1648"/>
      <c r="D1648"/>
      <c r="E1648"/>
      <c r="F1648"/>
      <c r="G1648"/>
      <c r="H1648"/>
      <c r="I1648"/>
      <c r="J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</row>
    <row r="1649" spans="1:35" s="4" customFormat="1" x14ac:dyDescent="0.5">
      <c r="A1649"/>
      <c r="B1649"/>
      <c r="C1649"/>
      <c r="D1649"/>
      <c r="E1649"/>
      <c r="F1649"/>
      <c r="G1649"/>
      <c r="H1649"/>
      <c r="I1649"/>
      <c r="J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</row>
    <row r="1650" spans="1:35" s="4" customFormat="1" x14ac:dyDescent="0.5">
      <c r="A1650"/>
      <c r="B1650"/>
      <c r="C1650"/>
      <c r="D1650"/>
      <c r="E1650"/>
      <c r="F1650"/>
      <c r="G1650"/>
      <c r="H1650"/>
      <c r="I1650"/>
      <c r="J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</row>
    <row r="1651" spans="1:35" s="4" customFormat="1" x14ac:dyDescent="0.5">
      <c r="A1651"/>
      <c r="B1651"/>
      <c r="C1651"/>
      <c r="D1651"/>
      <c r="E1651"/>
      <c r="F1651"/>
      <c r="G1651"/>
      <c r="H1651"/>
      <c r="I1651"/>
      <c r="J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</row>
    <row r="1652" spans="1:35" s="4" customFormat="1" x14ac:dyDescent="0.5">
      <c r="A1652"/>
      <c r="B1652"/>
      <c r="C1652"/>
      <c r="D1652"/>
      <c r="E1652"/>
      <c r="F1652"/>
      <c r="G1652"/>
      <c r="H1652"/>
      <c r="I1652"/>
      <c r="J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</row>
    <row r="1653" spans="1:35" s="4" customFormat="1" x14ac:dyDescent="0.5">
      <c r="A1653"/>
      <c r="B1653"/>
      <c r="C1653"/>
      <c r="D1653"/>
      <c r="E1653"/>
      <c r="F1653"/>
      <c r="G1653"/>
      <c r="H1653"/>
      <c r="I1653"/>
      <c r="J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</row>
    <row r="1654" spans="1:35" s="4" customFormat="1" x14ac:dyDescent="0.5">
      <c r="A1654"/>
      <c r="B1654"/>
      <c r="C1654"/>
      <c r="D1654"/>
      <c r="E1654"/>
      <c r="F1654"/>
      <c r="G1654"/>
      <c r="H1654"/>
      <c r="I1654"/>
      <c r="J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</row>
  </sheetData>
  <sheetProtection algorithmName="SHA-512" hashValue="8+gSEgicKHL0ufZYXxdkp7CVzeZRnTLaOMnmCitkazdt5Y9WmJjoXy9SzkhmnGS2vxbfvu57vdAhbbdT5vc4qw==" saltValue="90kU7VuCz3sMGj+zdniCIA==" spinCount="100000" sheet="1" objects="1" scenarios="1"/>
  <mergeCells count="22">
    <mergeCell ref="F24:I24"/>
    <mergeCell ref="G25:I25"/>
    <mergeCell ref="A1:E1"/>
    <mergeCell ref="A2:C2"/>
    <mergeCell ref="G2:I2"/>
    <mergeCell ref="B17:E17"/>
    <mergeCell ref="A4:C4"/>
    <mergeCell ref="A5:C5"/>
    <mergeCell ref="A6:C6"/>
    <mergeCell ref="A7:C7"/>
    <mergeCell ref="K2:L2"/>
    <mergeCell ref="A3:C3"/>
    <mergeCell ref="G3:I3"/>
    <mergeCell ref="K3:L3"/>
    <mergeCell ref="B16:E16"/>
    <mergeCell ref="P3:U3"/>
    <mergeCell ref="B15:E15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8" scale="47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A55D-B5FE-457B-9E48-25BD2DC815B1}">
  <dimension ref="A1:L14"/>
  <sheetViews>
    <sheetView workbookViewId="0">
      <selection sqref="A1:E1"/>
    </sheetView>
  </sheetViews>
  <sheetFormatPr defaultRowHeight="14.5" x14ac:dyDescent="0.35"/>
  <cols>
    <col min="1" max="1" width="19.1796875" customWidth="1"/>
    <col min="3" max="3" width="15.26953125" bestFit="1" customWidth="1"/>
    <col min="5" max="5" width="19.81640625" bestFit="1" customWidth="1"/>
    <col min="7" max="7" width="14.7265625" bestFit="1" customWidth="1"/>
    <col min="8" max="8" width="11.54296875" customWidth="1"/>
    <col min="10" max="10" width="15.26953125" bestFit="1" customWidth="1"/>
    <col min="12" max="12" width="18" customWidth="1"/>
  </cols>
  <sheetData>
    <row r="1" spans="1:12" ht="48.75" customHeight="1" thickBot="1" x14ac:dyDescent="0.4">
      <c r="A1" s="989" t="s">
        <v>495</v>
      </c>
      <c r="B1" s="990"/>
      <c r="C1" s="990"/>
      <c r="D1" s="990"/>
      <c r="E1" s="991"/>
    </row>
    <row r="2" spans="1:12" s="585" customFormat="1" ht="33" customHeight="1" x14ac:dyDescent="0.45">
      <c r="A2" s="608"/>
      <c r="B2" s="591"/>
      <c r="C2" s="597" t="s">
        <v>373</v>
      </c>
      <c r="D2" s="591"/>
      <c r="E2" s="597" t="s">
        <v>374</v>
      </c>
      <c r="F2" s="591"/>
      <c r="G2" s="982" t="s">
        <v>376</v>
      </c>
      <c r="H2" s="983"/>
      <c r="I2" s="591"/>
      <c r="J2" s="597" t="s">
        <v>540</v>
      </c>
      <c r="K2" s="591"/>
      <c r="L2" s="587"/>
    </row>
    <row r="3" spans="1:12" ht="45.75" customHeight="1" x14ac:dyDescent="0.9">
      <c r="A3" s="598" t="s">
        <v>461</v>
      </c>
      <c r="B3" s="592" t="s">
        <v>3</v>
      </c>
      <c r="C3" s="598" t="s">
        <v>11</v>
      </c>
      <c r="D3" s="593" t="s">
        <v>2</v>
      </c>
      <c r="E3" s="598" t="s">
        <v>11</v>
      </c>
      <c r="F3" s="593" t="s">
        <v>2</v>
      </c>
      <c r="G3" s="984" t="s">
        <v>11</v>
      </c>
      <c r="H3" s="985"/>
      <c r="I3" s="593" t="s">
        <v>2</v>
      </c>
      <c r="J3" s="598" t="s">
        <v>11</v>
      </c>
      <c r="K3" s="593"/>
      <c r="L3" s="588"/>
    </row>
    <row r="4" spans="1:12" ht="48.75" customHeight="1" x14ac:dyDescent="0.35">
      <c r="A4" s="986"/>
      <c r="B4" s="594"/>
      <c r="C4" s="599" t="s">
        <v>244</v>
      </c>
      <c r="D4" s="595"/>
      <c r="E4" s="599" t="s">
        <v>366</v>
      </c>
      <c r="F4" s="595"/>
      <c r="G4" s="602" t="s">
        <v>131</v>
      </c>
      <c r="H4" s="603" t="s">
        <v>539</v>
      </c>
      <c r="I4" s="595"/>
      <c r="J4" s="599" t="s">
        <v>459</v>
      </c>
      <c r="K4" s="595"/>
      <c r="L4" s="589"/>
    </row>
    <row r="5" spans="1:12" ht="20" x14ac:dyDescent="0.35">
      <c r="A5" s="986"/>
      <c r="B5" s="594"/>
      <c r="C5" s="600">
        <v>600</v>
      </c>
      <c r="D5" s="596"/>
      <c r="E5" s="600">
        <v>14.1</v>
      </c>
      <c r="F5" s="596"/>
      <c r="G5" s="604">
        <v>0</v>
      </c>
      <c r="H5" s="605">
        <v>4.4000000000000004</v>
      </c>
      <c r="I5" s="596"/>
      <c r="J5" s="600">
        <v>22</v>
      </c>
      <c r="K5" s="596"/>
      <c r="L5" s="589"/>
    </row>
    <row r="6" spans="1:12" ht="20" x14ac:dyDescent="0.35">
      <c r="A6" s="986"/>
      <c r="B6" s="594"/>
      <c r="C6" s="600">
        <v>750</v>
      </c>
      <c r="D6" s="596"/>
      <c r="E6" s="600">
        <v>20.5</v>
      </c>
      <c r="F6" s="596"/>
      <c r="G6" s="604">
        <v>0</v>
      </c>
      <c r="H6" s="605">
        <v>5.5</v>
      </c>
      <c r="I6" s="596"/>
      <c r="J6" s="600">
        <v>22</v>
      </c>
      <c r="K6" s="596"/>
      <c r="L6" s="589"/>
    </row>
    <row r="7" spans="1:12" ht="20" x14ac:dyDescent="0.35">
      <c r="A7" s="986"/>
      <c r="B7" s="594"/>
      <c r="C7" s="600">
        <v>900</v>
      </c>
      <c r="D7" s="596"/>
      <c r="E7" s="600">
        <v>28</v>
      </c>
      <c r="F7" s="596"/>
      <c r="G7" s="604">
        <v>0</v>
      </c>
      <c r="H7" s="605">
        <v>6.6</v>
      </c>
      <c r="I7" s="596"/>
      <c r="J7" s="600">
        <v>22</v>
      </c>
      <c r="K7" s="596"/>
      <c r="L7" s="589"/>
    </row>
    <row r="8" spans="1:12" ht="20" x14ac:dyDescent="0.35">
      <c r="A8" s="986"/>
      <c r="B8" s="594"/>
      <c r="C8" s="600">
        <v>1050</v>
      </c>
      <c r="D8" s="596"/>
      <c r="E8" s="600">
        <v>36.6</v>
      </c>
      <c r="F8" s="596"/>
      <c r="G8" s="604">
        <v>0</v>
      </c>
      <c r="H8" s="605">
        <v>7.7</v>
      </c>
      <c r="I8" s="596"/>
      <c r="J8" s="600">
        <v>27.2</v>
      </c>
      <c r="K8" s="596"/>
      <c r="L8" s="589"/>
    </row>
    <row r="9" spans="1:12" ht="20" x14ac:dyDescent="0.35">
      <c r="A9" s="986"/>
      <c r="B9" s="594"/>
      <c r="C9" s="600">
        <v>1200</v>
      </c>
      <c r="D9" s="596"/>
      <c r="E9" s="600">
        <v>46.4</v>
      </c>
      <c r="F9" s="596"/>
      <c r="G9" s="604">
        <v>0</v>
      </c>
      <c r="H9" s="605">
        <v>9</v>
      </c>
      <c r="I9" s="596"/>
      <c r="J9" s="600">
        <v>27.2</v>
      </c>
      <c r="K9" s="596"/>
      <c r="L9" s="589"/>
    </row>
    <row r="10" spans="1:12" ht="20" x14ac:dyDescent="0.35">
      <c r="A10" s="986"/>
      <c r="B10" s="594"/>
      <c r="C10" s="600">
        <v>1350</v>
      </c>
      <c r="D10" s="596"/>
      <c r="E10" s="600">
        <v>57.4</v>
      </c>
      <c r="F10" s="596"/>
      <c r="G10" s="604">
        <v>0</v>
      </c>
      <c r="H10" s="605">
        <v>10.1</v>
      </c>
      <c r="I10" s="596"/>
      <c r="J10" s="600">
        <v>32.200000000000003</v>
      </c>
      <c r="K10" s="596"/>
      <c r="L10" s="589"/>
    </row>
    <row r="11" spans="1:12" ht="20.5" thickBot="1" x14ac:dyDescent="0.4">
      <c r="A11" s="987"/>
      <c r="B11" s="594"/>
      <c r="C11" s="601">
        <v>1500</v>
      </c>
      <c r="D11" s="596"/>
      <c r="E11" s="601">
        <v>69.5</v>
      </c>
      <c r="F11" s="596"/>
      <c r="G11" s="606">
        <v>0</v>
      </c>
      <c r="H11" s="607">
        <v>12.4</v>
      </c>
      <c r="I11" s="596"/>
      <c r="J11" s="601">
        <v>32.200000000000003</v>
      </c>
      <c r="K11" s="596"/>
      <c r="L11" s="589"/>
    </row>
    <row r="12" spans="1:12" x14ac:dyDescent="0.35">
      <c r="A12" s="594"/>
      <c r="B12" s="594"/>
      <c r="C12" s="594"/>
      <c r="D12" s="594"/>
      <c r="E12" s="594"/>
      <c r="F12" s="594"/>
      <c r="G12" s="594"/>
      <c r="H12" s="594"/>
      <c r="I12" s="594"/>
      <c r="J12" s="594"/>
      <c r="K12" s="594"/>
      <c r="L12" s="590"/>
    </row>
    <row r="13" spans="1:12" ht="20" x14ac:dyDescent="0.35">
      <c r="A13" s="586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</row>
    <row r="14" spans="1:12" ht="20" x14ac:dyDescent="0.35">
      <c r="A14" s="586"/>
      <c r="B14" s="586"/>
      <c r="C14" s="586"/>
      <c r="D14" s="586"/>
      <c r="E14" s="586"/>
      <c r="F14" s="586"/>
      <c r="G14" s="988"/>
      <c r="H14" s="988"/>
      <c r="I14" s="586"/>
      <c r="J14" s="586"/>
      <c r="K14" s="586"/>
      <c r="L14" s="586"/>
    </row>
  </sheetData>
  <sheetProtection algorithmName="SHA-512" hashValue="bg3OElXD9j7QheA2V+uMgbl3AqblzkzINyMBxvHuH6o5LtqeBS9cmRCqXaWxKrGFfXn8wEwXLrUJrTiwOBOA9A==" saltValue="DFHVfk+B6Gc5krd6W3dU0A==" spinCount="100000" sheet="1" objects="1" scenarios="1"/>
  <mergeCells count="5">
    <mergeCell ref="G2:H2"/>
    <mergeCell ref="G3:H3"/>
    <mergeCell ref="A4:A11"/>
    <mergeCell ref="G14:H14"/>
    <mergeCell ref="A1:E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1BCD-9673-4238-9D9B-3CFCB09A941A}">
  <dimension ref="A1:M14"/>
  <sheetViews>
    <sheetView tabSelected="1" workbookViewId="0">
      <selection activeCell="E16" sqref="E16"/>
    </sheetView>
  </sheetViews>
  <sheetFormatPr defaultRowHeight="14.5" x14ac:dyDescent="0.35"/>
  <cols>
    <col min="1" max="1" width="18.453125" customWidth="1"/>
    <col min="3" max="3" width="23.7265625" customWidth="1"/>
    <col min="5" max="5" width="19.81640625" bestFit="1" customWidth="1"/>
    <col min="6" max="6" width="19.81640625" customWidth="1"/>
    <col min="8" max="9" width="18.54296875" customWidth="1"/>
    <col min="11" max="11" width="15.26953125" bestFit="1" customWidth="1"/>
    <col min="13" max="13" width="18" customWidth="1"/>
  </cols>
  <sheetData>
    <row r="1" spans="1:13" ht="16" thickBot="1" x14ac:dyDescent="0.4">
      <c r="A1" s="989" t="s">
        <v>495</v>
      </c>
      <c r="B1" s="990"/>
      <c r="C1" s="990"/>
      <c r="D1" s="990"/>
      <c r="E1" s="991"/>
    </row>
    <row r="2" spans="1:13" s="585" customFormat="1" ht="51" customHeight="1" thickBot="1" x14ac:dyDescent="0.5">
      <c r="A2" s="624"/>
      <c r="B2" s="625"/>
      <c r="C2" s="621"/>
      <c r="D2" s="625"/>
      <c r="E2" s="997" t="s">
        <v>558</v>
      </c>
      <c r="F2" s="998"/>
      <c r="G2" s="625"/>
      <c r="H2" s="997" t="s">
        <v>557</v>
      </c>
      <c r="I2" s="998"/>
      <c r="J2" s="591"/>
      <c r="K2" s="587"/>
      <c r="L2" s="591"/>
      <c r="M2" s="587"/>
    </row>
    <row r="3" spans="1:13" ht="45.75" customHeight="1" thickBot="1" x14ac:dyDescent="0.95">
      <c r="A3" s="622" t="s">
        <v>461</v>
      </c>
      <c r="B3" s="586" t="s">
        <v>3</v>
      </c>
      <c r="C3" s="623" t="s">
        <v>373</v>
      </c>
      <c r="D3" s="586"/>
      <c r="E3" s="995" t="s">
        <v>11</v>
      </c>
      <c r="F3" s="996"/>
      <c r="G3" s="586" t="s">
        <v>205</v>
      </c>
      <c r="H3" s="995" t="s">
        <v>11</v>
      </c>
      <c r="I3" s="996"/>
      <c r="J3" s="593"/>
      <c r="K3" s="588"/>
      <c r="L3" s="593"/>
      <c r="M3" s="588"/>
    </row>
    <row r="4" spans="1:13" ht="48.75" customHeight="1" thickBot="1" x14ac:dyDescent="0.4">
      <c r="A4" s="992"/>
      <c r="B4" s="626"/>
      <c r="C4" s="599" t="s">
        <v>6</v>
      </c>
      <c r="D4" s="333"/>
      <c r="E4" s="619" t="s">
        <v>541</v>
      </c>
      <c r="F4" s="620" t="s">
        <v>542</v>
      </c>
      <c r="G4" s="333"/>
      <c r="H4" s="619" t="s">
        <v>541</v>
      </c>
      <c r="I4" s="620" t="s">
        <v>542</v>
      </c>
      <c r="J4" s="595"/>
      <c r="K4" s="589"/>
      <c r="L4" s="595"/>
      <c r="M4" s="589"/>
    </row>
    <row r="5" spans="1:13" ht="29.25" customHeight="1" thickBot="1" x14ac:dyDescent="0.4">
      <c r="A5" s="993"/>
      <c r="B5" s="626"/>
      <c r="C5" s="611" t="s">
        <v>506</v>
      </c>
      <c r="D5" s="626"/>
      <c r="E5" s="609">
        <v>70</v>
      </c>
      <c r="F5" s="610">
        <v>72</v>
      </c>
      <c r="G5" s="626"/>
      <c r="H5" s="609">
        <v>16</v>
      </c>
      <c r="I5" s="610">
        <v>8</v>
      </c>
      <c r="J5" s="596"/>
      <c r="K5" s="589"/>
      <c r="L5" s="596"/>
      <c r="M5" s="589"/>
    </row>
    <row r="6" spans="1:13" ht="29.25" customHeight="1" thickBot="1" x14ac:dyDescent="0.4">
      <c r="A6" s="993"/>
      <c r="B6" s="626"/>
      <c r="C6" s="613" t="s">
        <v>509</v>
      </c>
      <c r="D6" s="626"/>
      <c r="E6" s="614">
        <v>89</v>
      </c>
      <c r="F6" s="615">
        <v>91</v>
      </c>
      <c r="G6" s="626"/>
      <c r="H6" s="614">
        <v>23</v>
      </c>
      <c r="I6" s="615">
        <v>11</v>
      </c>
      <c r="J6" s="596"/>
      <c r="K6" s="589"/>
      <c r="L6" s="596"/>
      <c r="M6" s="589"/>
    </row>
    <row r="7" spans="1:13" ht="29.25" customHeight="1" thickBot="1" x14ac:dyDescent="0.4">
      <c r="A7" s="993"/>
      <c r="B7" s="626"/>
      <c r="C7" s="612" t="s">
        <v>543</v>
      </c>
      <c r="D7" s="626"/>
      <c r="E7" s="604">
        <v>108</v>
      </c>
      <c r="F7" s="605">
        <v>110</v>
      </c>
      <c r="G7" s="626"/>
      <c r="H7" s="604">
        <v>31</v>
      </c>
      <c r="I7" s="605">
        <v>15</v>
      </c>
      <c r="J7" s="596"/>
      <c r="K7" s="589"/>
      <c r="L7" s="596"/>
      <c r="M7" s="589"/>
    </row>
    <row r="8" spans="1:13" ht="29.25" customHeight="1" thickBot="1" x14ac:dyDescent="0.4">
      <c r="A8" s="993"/>
      <c r="B8" s="626"/>
      <c r="C8" s="613" t="s">
        <v>544</v>
      </c>
      <c r="D8" s="626"/>
      <c r="E8" s="614">
        <v>127</v>
      </c>
      <c r="F8" s="615">
        <v>129</v>
      </c>
      <c r="G8" s="626"/>
      <c r="H8" s="614">
        <v>38</v>
      </c>
      <c r="I8" s="615">
        <v>19</v>
      </c>
      <c r="J8" s="596"/>
      <c r="K8" s="589"/>
      <c r="L8" s="596"/>
      <c r="M8" s="589"/>
    </row>
    <row r="9" spans="1:13" ht="29.25" customHeight="1" thickBot="1" x14ac:dyDescent="0.4">
      <c r="A9" s="993"/>
      <c r="B9" s="626"/>
      <c r="C9" s="612" t="s">
        <v>510</v>
      </c>
      <c r="D9" s="626"/>
      <c r="E9" s="604">
        <v>123</v>
      </c>
      <c r="F9" s="605">
        <v>127</v>
      </c>
      <c r="G9" s="626"/>
      <c r="H9" s="604">
        <v>28</v>
      </c>
      <c r="I9" s="605">
        <v>17</v>
      </c>
      <c r="J9" s="596"/>
      <c r="K9" s="589"/>
      <c r="L9" s="596"/>
      <c r="M9" s="589"/>
    </row>
    <row r="10" spans="1:13" ht="29.25" customHeight="1" thickBot="1" x14ac:dyDescent="0.4">
      <c r="A10" s="993"/>
      <c r="B10" s="626"/>
      <c r="C10" s="613" t="s">
        <v>545</v>
      </c>
      <c r="D10" s="626"/>
      <c r="E10" s="614">
        <v>150</v>
      </c>
      <c r="F10" s="615">
        <v>153</v>
      </c>
      <c r="G10" s="626"/>
      <c r="H10" s="614">
        <v>40</v>
      </c>
      <c r="I10" s="615">
        <v>20</v>
      </c>
      <c r="J10" s="596"/>
      <c r="K10" s="589"/>
      <c r="L10" s="596"/>
      <c r="M10" s="589"/>
    </row>
    <row r="11" spans="1:13" ht="29.25" customHeight="1" thickBot="1" x14ac:dyDescent="0.4">
      <c r="A11" s="993"/>
      <c r="B11" s="626"/>
      <c r="C11" s="612" t="s">
        <v>129</v>
      </c>
      <c r="D11" s="626"/>
      <c r="E11" s="604">
        <v>176</v>
      </c>
      <c r="F11" s="605">
        <v>179</v>
      </c>
      <c r="G11" s="626"/>
      <c r="H11" s="604">
        <v>51</v>
      </c>
      <c r="I11" s="605">
        <v>25</v>
      </c>
      <c r="J11" s="596"/>
      <c r="K11" s="589"/>
      <c r="L11" s="596"/>
      <c r="M11" s="589"/>
    </row>
    <row r="12" spans="1:13" ht="29.25" customHeight="1" thickBot="1" x14ac:dyDescent="0.4">
      <c r="A12" s="993"/>
      <c r="B12" s="626"/>
      <c r="C12" s="613" t="s">
        <v>546</v>
      </c>
      <c r="D12" s="626"/>
      <c r="E12" s="614">
        <v>192</v>
      </c>
      <c r="F12" s="615">
        <v>196</v>
      </c>
      <c r="G12" s="626"/>
      <c r="H12" s="614">
        <v>45</v>
      </c>
      <c r="I12" s="615">
        <v>30</v>
      </c>
      <c r="J12" s="594"/>
      <c r="K12" s="594"/>
      <c r="L12" s="594"/>
      <c r="M12" s="590"/>
    </row>
    <row r="13" spans="1:13" ht="29.25" customHeight="1" thickBot="1" x14ac:dyDescent="0.4">
      <c r="A13" s="994"/>
      <c r="B13" s="586"/>
      <c r="C13" s="612" t="s">
        <v>547</v>
      </c>
      <c r="D13" s="586"/>
      <c r="E13" s="606">
        <v>226</v>
      </c>
      <c r="F13" s="607">
        <v>230</v>
      </c>
      <c r="G13" s="586"/>
      <c r="H13" s="606">
        <v>61</v>
      </c>
      <c r="I13" s="607">
        <v>30</v>
      </c>
      <c r="J13" s="586"/>
      <c r="K13" s="586"/>
      <c r="L13" s="586"/>
      <c r="M13" s="586"/>
    </row>
    <row r="14" spans="1:13" ht="20" x14ac:dyDescent="0.35">
      <c r="A14" s="586"/>
      <c r="B14" s="586"/>
      <c r="C14" s="586"/>
      <c r="D14" s="586"/>
      <c r="E14" s="586"/>
      <c r="F14" s="586"/>
      <c r="G14" s="586"/>
      <c r="H14" s="988"/>
      <c r="I14" s="988"/>
      <c r="J14" s="586"/>
      <c r="K14" s="586"/>
      <c r="L14" s="586"/>
      <c r="M14" s="586"/>
    </row>
  </sheetData>
  <sheetProtection algorithmName="SHA-512" hashValue="SGQgr3lRbNTFoIzeIMa48lCMy82ugBIZCWBfkDfA4v9WmCqlfANy2P4RJwEWwLW5+4plsQbnI8eYkXBntW9hCw==" saltValue="SrhdKULKVAeLQjU/tTOYsQ==" spinCount="100000" sheet="1" objects="1" scenarios="1"/>
  <mergeCells count="7">
    <mergeCell ref="A1:E1"/>
    <mergeCell ref="A4:A13"/>
    <mergeCell ref="H3:I3"/>
    <mergeCell ref="H14:I14"/>
    <mergeCell ref="E2:F2"/>
    <mergeCell ref="E3:F3"/>
    <mergeCell ref="H2:I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44"/>
  <sheetViews>
    <sheetView topLeftCell="A13" zoomScale="70" zoomScaleNormal="70" workbookViewId="0">
      <selection activeCell="G28" sqref="G28:H28"/>
    </sheetView>
  </sheetViews>
  <sheetFormatPr defaultRowHeight="14.5" x14ac:dyDescent="0.35"/>
  <cols>
    <col min="3" max="3" width="20" customWidth="1"/>
    <col min="4" max="4" width="5.81640625" customWidth="1"/>
    <col min="5" max="5" width="22.453125" customWidth="1"/>
    <col min="6" max="6" width="5.81640625" customWidth="1"/>
    <col min="7" max="8" width="13.81640625" customWidth="1"/>
    <col min="9" max="9" width="5.81640625" customWidth="1"/>
    <col min="12" max="12" width="13.453125" customWidth="1"/>
  </cols>
  <sheetData>
    <row r="1" spans="1:9" ht="45.5" thickBot="1" x14ac:dyDescent="0.4">
      <c r="A1" s="737"/>
      <c r="B1" s="746"/>
      <c r="C1" s="738"/>
      <c r="D1" s="9"/>
      <c r="E1" s="144" t="s">
        <v>373</v>
      </c>
      <c r="F1" s="9"/>
      <c r="G1" s="1015" t="s">
        <v>415</v>
      </c>
      <c r="H1" s="1016"/>
      <c r="I1" s="9"/>
    </row>
    <row r="2" spans="1:9" ht="45.65" customHeight="1" thickBot="1" x14ac:dyDescent="0.4">
      <c r="A2" s="1017" t="s">
        <v>204</v>
      </c>
      <c r="B2" s="1018"/>
      <c r="C2" s="1019"/>
      <c r="D2" s="13" t="s">
        <v>3</v>
      </c>
      <c r="E2" s="151" t="s">
        <v>11</v>
      </c>
      <c r="F2" s="13" t="s">
        <v>2</v>
      </c>
      <c r="G2" s="1020" t="s">
        <v>215</v>
      </c>
      <c r="H2" s="1021"/>
      <c r="I2" s="13"/>
    </row>
    <row r="3" spans="1:9" ht="75.650000000000006" customHeight="1" thickBot="1" x14ac:dyDescent="0.4">
      <c r="A3" s="768"/>
      <c r="B3" s="769"/>
      <c r="C3" s="770"/>
      <c r="D3" s="9"/>
      <c r="E3" s="145" t="s">
        <v>6</v>
      </c>
      <c r="F3" s="9"/>
      <c r="G3" s="200" t="s">
        <v>416</v>
      </c>
      <c r="H3" s="147" t="s">
        <v>417</v>
      </c>
      <c r="I3" s="11"/>
    </row>
    <row r="4" spans="1:9" ht="20.5" customHeight="1" x14ac:dyDescent="0.35">
      <c r="A4" s="771"/>
      <c r="B4" s="772"/>
      <c r="C4" s="773"/>
      <c r="D4" s="9"/>
      <c r="E4" s="20" t="s">
        <v>397</v>
      </c>
      <c r="F4" s="9"/>
      <c r="G4" s="1025">
        <v>612</v>
      </c>
      <c r="H4" s="1028">
        <v>674</v>
      </c>
      <c r="I4" s="11"/>
    </row>
    <row r="5" spans="1:9" ht="20.5" customHeight="1" x14ac:dyDescent="0.35">
      <c r="A5" s="771"/>
      <c r="B5" s="772"/>
      <c r="C5" s="773"/>
      <c r="D5" s="9"/>
      <c r="E5" s="18" t="s">
        <v>398</v>
      </c>
      <c r="F5" s="9"/>
      <c r="G5" s="1026"/>
      <c r="H5" s="1029"/>
      <c r="I5" s="11"/>
    </row>
    <row r="6" spans="1:9" ht="20.5" customHeight="1" x14ac:dyDescent="0.35">
      <c r="A6" s="771"/>
      <c r="B6" s="772"/>
      <c r="C6" s="773"/>
      <c r="D6" s="9"/>
      <c r="E6" s="18" t="s">
        <v>399</v>
      </c>
      <c r="F6" s="9"/>
      <c r="G6" s="1026"/>
      <c r="H6" s="1029"/>
      <c r="I6" s="11"/>
    </row>
    <row r="7" spans="1:9" ht="20.5" customHeight="1" x14ac:dyDescent="0.35">
      <c r="A7" s="771"/>
      <c r="B7" s="772"/>
      <c r="C7" s="773"/>
      <c r="D7" s="9"/>
      <c r="E7" s="20" t="s">
        <v>400</v>
      </c>
      <c r="F7" s="9"/>
      <c r="G7" s="1026"/>
      <c r="H7" s="1029"/>
      <c r="I7" s="11"/>
    </row>
    <row r="8" spans="1:9" ht="20.5" customHeight="1" x14ac:dyDescent="0.35">
      <c r="A8" s="771"/>
      <c r="B8" s="772"/>
      <c r="C8" s="773"/>
      <c r="D8" s="9"/>
      <c r="E8" s="20" t="s">
        <v>401</v>
      </c>
      <c r="F8" s="9"/>
      <c r="G8" s="1027"/>
      <c r="H8" s="1030"/>
      <c r="I8" s="11"/>
    </row>
    <row r="9" spans="1:9" ht="20.5" customHeight="1" x14ac:dyDescent="0.35">
      <c r="A9" s="771"/>
      <c r="B9" s="772"/>
      <c r="C9" s="773"/>
      <c r="D9" s="9"/>
      <c r="E9" s="20" t="s">
        <v>402</v>
      </c>
      <c r="F9" s="9"/>
      <c r="G9" s="270" t="s">
        <v>0</v>
      </c>
      <c r="H9" s="271">
        <v>674</v>
      </c>
      <c r="I9" s="11"/>
    </row>
    <row r="10" spans="1:9" ht="20.5" customHeight="1" x14ac:dyDescent="0.35">
      <c r="A10" s="771"/>
      <c r="B10" s="772"/>
      <c r="C10" s="773"/>
      <c r="D10" s="9"/>
      <c r="E10" s="18" t="s">
        <v>403</v>
      </c>
      <c r="F10" s="9"/>
      <c r="G10" s="1031">
        <v>612</v>
      </c>
      <c r="H10" s="1033">
        <v>674</v>
      </c>
      <c r="I10" s="11"/>
    </row>
    <row r="11" spans="1:9" ht="20.5" customHeight="1" x14ac:dyDescent="0.35">
      <c r="A11" s="771"/>
      <c r="B11" s="772"/>
      <c r="C11" s="773"/>
      <c r="D11" s="9"/>
      <c r="E11" s="18" t="s">
        <v>404</v>
      </c>
      <c r="F11" s="9"/>
      <c r="G11" s="1032"/>
      <c r="H11" s="1030"/>
      <c r="I11" s="11"/>
    </row>
    <row r="12" spans="1:9" ht="20.5" customHeight="1" x14ac:dyDescent="0.35">
      <c r="A12" s="771"/>
      <c r="B12" s="772"/>
      <c r="C12" s="773"/>
      <c r="D12" s="9"/>
      <c r="E12" s="18" t="s">
        <v>405</v>
      </c>
      <c r="F12" s="9"/>
      <c r="G12" s="270" t="s">
        <v>0</v>
      </c>
      <c r="H12" s="1034">
        <v>674</v>
      </c>
      <c r="I12" s="11"/>
    </row>
    <row r="13" spans="1:9" ht="20.5" customHeight="1" x14ac:dyDescent="0.35">
      <c r="A13" s="771"/>
      <c r="B13" s="772"/>
      <c r="C13" s="773"/>
      <c r="D13" s="9"/>
      <c r="E13" s="18" t="s">
        <v>406</v>
      </c>
      <c r="F13" s="9"/>
      <c r="G13" s="270" t="s">
        <v>0</v>
      </c>
      <c r="H13" s="1035"/>
      <c r="I13" s="11"/>
    </row>
    <row r="14" spans="1:9" ht="20.5" customHeight="1" x14ac:dyDescent="0.35">
      <c r="A14" s="771"/>
      <c r="B14" s="772"/>
      <c r="C14" s="773"/>
      <c r="D14" s="9"/>
      <c r="E14" s="20" t="s">
        <v>261</v>
      </c>
      <c r="F14" s="9"/>
      <c r="G14" s="1031">
        <v>612</v>
      </c>
      <c r="H14" s="1033">
        <v>674</v>
      </c>
      <c r="I14" s="11"/>
    </row>
    <row r="15" spans="1:9" ht="20.5" customHeight="1" x14ac:dyDescent="0.35">
      <c r="A15" s="771"/>
      <c r="B15" s="772"/>
      <c r="C15" s="773"/>
      <c r="D15" s="9"/>
      <c r="E15" s="20" t="s">
        <v>262</v>
      </c>
      <c r="F15" s="9"/>
      <c r="G15" s="1032"/>
      <c r="H15" s="1030"/>
      <c r="I15" s="11"/>
    </row>
    <row r="16" spans="1:9" ht="20.5" customHeight="1" x14ac:dyDescent="0.35">
      <c r="A16" s="771"/>
      <c r="B16" s="772"/>
      <c r="C16" s="773"/>
      <c r="D16" s="9"/>
      <c r="E16" s="20" t="s">
        <v>263</v>
      </c>
      <c r="F16" s="9"/>
      <c r="G16" s="270" t="s">
        <v>0</v>
      </c>
      <c r="H16" s="1034">
        <v>674</v>
      </c>
      <c r="I16" s="11"/>
    </row>
    <row r="17" spans="1:12" ht="20.5" customHeight="1" x14ac:dyDescent="0.35">
      <c r="A17" s="771"/>
      <c r="B17" s="772"/>
      <c r="C17" s="773"/>
      <c r="D17" s="9"/>
      <c r="E17" s="20" t="s">
        <v>264</v>
      </c>
      <c r="F17" s="9"/>
      <c r="G17" s="270" t="s">
        <v>0</v>
      </c>
      <c r="H17" s="1036"/>
      <c r="I17" s="11"/>
    </row>
    <row r="18" spans="1:12" ht="20.5" customHeight="1" x14ac:dyDescent="0.35">
      <c r="A18" s="771"/>
      <c r="B18" s="772"/>
      <c r="C18" s="773"/>
      <c r="D18" s="9"/>
      <c r="E18" s="20" t="s">
        <v>407</v>
      </c>
      <c r="F18" s="9"/>
      <c r="G18" s="270" t="s">
        <v>0</v>
      </c>
      <c r="H18" s="1035"/>
      <c r="I18" s="11"/>
    </row>
    <row r="19" spans="1:12" ht="20.5" customHeight="1" x14ac:dyDescent="0.35">
      <c r="A19" s="771"/>
      <c r="B19" s="772"/>
      <c r="C19" s="773"/>
      <c r="D19" s="9"/>
      <c r="E19" s="18" t="s">
        <v>408</v>
      </c>
      <c r="F19" s="9"/>
      <c r="G19" s="1031">
        <v>612</v>
      </c>
      <c r="H19" s="1033">
        <v>674</v>
      </c>
      <c r="I19" s="11"/>
    </row>
    <row r="20" spans="1:12" ht="20.5" customHeight="1" x14ac:dyDescent="0.35">
      <c r="A20" s="771"/>
      <c r="B20" s="772"/>
      <c r="C20" s="773"/>
      <c r="D20" s="9"/>
      <c r="E20" s="272" t="s">
        <v>409</v>
      </c>
      <c r="F20" s="9"/>
      <c r="G20" s="1032"/>
      <c r="H20" s="1030"/>
      <c r="I20" s="11"/>
    </row>
    <row r="21" spans="1:12" ht="20.5" customHeight="1" x14ac:dyDescent="0.35">
      <c r="A21" s="771"/>
      <c r="B21" s="772"/>
      <c r="C21" s="773"/>
      <c r="D21" s="9"/>
      <c r="E21" s="273" t="s">
        <v>410</v>
      </c>
      <c r="F21" s="9"/>
      <c r="G21" s="270" t="s">
        <v>0</v>
      </c>
      <c r="H21" s="1034">
        <v>674</v>
      </c>
      <c r="I21" s="11"/>
    </row>
    <row r="22" spans="1:12" ht="20.5" customHeight="1" x14ac:dyDescent="0.35">
      <c r="A22" s="771"/>
      <c r="B22" s="772"/>
      <c r="C22" s="773"/>
      <c r="D22" s="9"/>
      <c r="E22" s="273" t="s">
        <v>411</v>
      </c>
      <c r="F22" s="9"/>
      <c r="G22" s="270" t="s">
        <v>0</v>
      </c>
      <c r="H22" s="1036"/>
      <c r="I22" s="11"/>
    </row>
    <row r="23" spans="1:12" ht="20.5" customHeight="1" x14ac:dyDescent="0.35">
      <c r="A23" s="771"/>
      <c r="B23" s="772"/>
      <c r="C23" s="773"/>
      <c r="D23" s="9"/>
      <c r="E23" s="273" t="s">
        <v>412</v>
      </c>
      <c r="F23" s="9"/>
      <c r="G23" s="270" t="s">
        <v>0</v>
      </c>
      <c r="H23" s="1036"/>
      <c r="I23" s="11"/>
    </row>
    <row r="24" spans="1:12" ht="21" customHeight="1" thickBot="1" x14ac:dyDescent="0.4">
      <c r="A24" s="1022"/>
      <c r="B24" s="1023"/>
      <c r="C24" s="1024"/>
      <c r="D24" s="9"/>
      <c r="E24" s="273" t="s">
        <v>413</v>
      </c>
      <c r="F24" s="9"/>
      <c r="G24" s="274" t="s">
        <v>0</v>
      </c>
      <c r="H24" s="1037"/>
      <c r="I24" s="11"/>
    </row>
    <row r="25" spans="1:12" ht="29.5" customHeight="1" thickBot="1" x14ac:dyDescent="0.4">
      <c r="A25" s="51"/>
      <c r="B25" s="14"/>
      <c r="C25" s="14"/>
      <c r="D25" s="14"/>
      <c r="E25" s="14"/>
      <c r="F25" s="14"/>
      <c r="G25" s="746" t="s">
        <v>2</v>
      </c>
      <c r="H25" s="746"/>
      <c r="I25" s="11"/>
    </row>
    <row r="26" spans="1:12" ht="43.9" customHeight="1" thickBot="1" x14ac:dyDescent="0.4">
      <c r="A26" s="51"/>
      <c r="B26" s="14"/>
      <c r="C26" s="14"/>
      <c r="D26" s="14"/>
      <c r="E26" s="14"/>
      <c r="F26" s="14"/>
      <c r="G26" s="1003" t="s">
        <v>418</v>
      </c>
      <c r="H26" s="1004"/>
      <c r="I26" s="11"/>
    </row>
    <row r="27" spans="1:12" ht="32.5" customHeight="1" thickBot="1" x14ac:dyDescent="0.4">
      <c r="A27" s="51"/>
      <c r="B27" s="14"/>
      <c r="C27" s="14"/>
      <c r="D27" s="14"/>
      <c r="E27" s="14"/>
      <c r="F27" s="14"/>
      <c r="G27" s="778" t="s">
        <v>2</v>
      </c>
      <c r="H27" s="778"/>
      <c r="I27" s="11"/>
    </row>
    <row r="28" spans="1:12" ht="62.25" customHeight="1" thickBot="1" x14ac:dyDescent="0.4">
      <c r="A28" s="51"/>
      <c r="B28" s="14"/>
      <c r="C28" s="14"/>
      <c r="D28" s="14"/>
      <c r="E28" s="14"/>
      <c r="F28" s="14"/>
      <c r="G28" s="1008" t="s">
        <v>436</v>
      </c>
      <c r="H28" s="1009"/>
      <c r="I28" s="277"/>
    </row>
    <row r="29" spans="1:12" ht="31.9" customHeight="1" thickBot="1" x14ac:dyDescent="0.4">
      <c r="A29" s="51"/>
      <c r="B29" s="14"/>
      <c r="C29" s="14"/>
      <c r="D29" s="14"/>
      <c r="E29" s="14"/>
      <c r="F29" s="14"/>
      <c r="G29" s="1005" t="s">
        <v>2</v>
      </c>
      <c r="H29" s="1005"/>
      <c r="I29" s="11"/>
    </row>
    <row r="30" spans="1:12" ht="51" customHeight="1" thickBot="1" x14ac:dyDescent="0.5">
      <c r="A30" s="51"/>
      <c r="B30" s="14"/>
      <c r="C30" s="14"/>
      <c r="D30" s="14"/>
      <c r="E30" s="14"/>
      <c r="F30" s="14"/>
      <c r="G30" s="1006" t="s">
        <v>430</v>
      </c>
      <c r="H30" s="1007"/>
      <c r="J30" s="284"/>
      <c r="K30" s="284"/>
      <c r="L30" s="284"/>
    </row>
    <row r="31" spans="1:12" ht="15" thickBot="1" x14ac:dyDescent="0.4">
      <c r="A31" s="52"/>
      <c r="B31" s="14"/>
      <c r="C31" s="14"/>
      <c r="D31" s="14"/>
      <c r="E31" s="14"/>
      <c r="F31" s="14"/>
      <c r="G31" s="14"/>
      <c r="H31" s="9"/>
    </row>
    <row r="32" spans="1:12" ht="84.65" customHeight="1" thickBot="1" x14ac:dyDescent="0.4">
      <c r="A32" s="1010" t="s">
        <v>414</v>
      </c>
      <c r="B32" s="1011"/>
      <c r="C32" s="1012"/>
      <c r="D32" s="13" t="s">
        <v>205</v>
      </c>
      <c r="E32" s="50" t="s">
        <v>201</v>
      </c>
      <c r="F32" s="13" t="s">
        <v>205</v>
      </c>
      <c r="G32" s="67" t="s">
        <v>419</v>
      </c>
      <c r="H32" s="189" t="s">
        <v>420</v>
      </c>
      <c r="I32" s="13"/>
    </row>
    <row r="33" spans="1:9" ht="45.5" thickBot="1" x14ac:dyDescent="0.4">
      <c r="A33" s="6"/>
      <c r="B33" s="6"/>
      <c r="C33" s="6"/>
      <c r="D33" s="6"/>
      <c r="E33" s="6"/>
      <c r="G33" s="746" t="s">
        <v>2</v>
      </c>
      <c r="H33" s="746"/>
    </row>
    <row r="34" spans="1:9" ht="36.65" customHeight="1" thickBot="1" x14ac:dyDescent="0.4">
      <c r="A34" s="6"/>
      <c r="B34" s="6"/>
      <c r="C34" s="6"/>
      <c r="D34" s="6"/>
      <c r="E34" s="6"/>
      <c r="G34" s="1013" t="s">
        <v>421</v>
      </c>
      <c r="H34" s="1014"/>
      <c r="I34" s="11"/>
    </row>
    <row r="35" spans="1:9" ht="45.5" thickBot="1" x14ac:dyDescent="0.4">
      <c r="A35" s="6"/>
      <c r="B35" s="6"/>
      <c r="C35" s="6"/>
      <c r="D35" s="6"/>
      <c r="E35" s="6"/>
      <c r="G35" s="746" t="s">
        <v>2</v>
      </c>
      <c r="H35" s="746"/>
    </row>
    <row r="36" spans="1:9" ht="44.5" customHeight="1" thickBot="1" x14ac:dyDescent="0.4">
      <c r="A36" s="725" t="s">
        <v>235</v>
      </c>
      <c r="B36" s="726"/>
      <c r="C36" s="727"/>
      <c r="D36" s="6"/>
      <c r="E36" s="6"/>
      <c r="G36" s="999" t="s">
        <v>422</v>
      </c>
      <c r="H36" s="1000"/>
      <c r="I36" s="11"/>
    </row>
    <row r="37" spans="1:9" ht="45.5" thickBot="1" x14ac:dyDescent="0.4">
      <c r="A37" s="728"/>
      <c r="B37" s="729"/>
      <c r="C37" s="730"/>
      <c r="D37" s="14"/>
      <c r="E37" s="14"/>
      <c r="F37" s="14"/>
      <c r="G37" s="746" t="s">
        <v>2</v>
      </c>
      <c r="H37" s="746"/>
      <c r="I37" s="11"/>
    </row>
    <row r="38" spans="1:9" ht="39" customHeight="1" thickBot="1" x14ac:dyDescent="0.45">
      <c r="A38" s="728"/>
      <c r="B38" s="729"/>
      <c r="C38" s="730"/>
      <c r="D38" s="14"/>
      <c r="E38" s="14"/>
      <c r="F38" s="14"/>
      <c r="G38" s="1001" t="s">
        <v>423</v>
      </c>
      <c r="H38" s="1002"/>
    </row>
    <row r="39" spans="1:9" ht="15" customHeight="1" thickBot="1" x14ac:dyDescent="0.4">
      <c r="A39" s="731"/>
      <c r="B39" s="732"/>
      <c r="C39" s="733"/>
      <c r="D39" s="6"/>
      <c r="E39" s="6"/>
    </row>
    <row r="40" spans="1:9" ht="98.5" customHeight="1" thickBot="1" x14ac:dyDescent="0.4">
      <c r="A40" s="878" t="s">
        <v>414</v>
      </c>
      <c r="B40" s="879"/>
      <c r="C40" s="880"/>
      <c r="D40" s="13" t="s">
        <v>205</v>
      </c>
      <c r="E40" s="68">
        <v>12001050</v>
      </c>
      <c r="F40" s="13" t="s">
        <v>205</v>
      </c>
      <c r="G40" s="867" t="s">
        <v>424</v>
      </c>
      <c r="H40" s="869"/>
      <c r="I40" s="13"/>
    </row>
    <row r="41" spans="1:9" x14ac:dyDescent="0.35">
      <c r="A41" s="6"/>
      <c r="B41" s="6"/>
      <c r="C41" s="6"/>
      <c r="D41" s="6"/>
      <c r="E41" s="6"/>
    </row>
    <row r="42" spans="1:9" ht="21" customHeight="1" x14ac:dyDescent="0.5">
      <c r="A42" s="275" t="s">
        <v>1</v>
      </c>
      <c r="B42" s="790" t="s">
        <v>425</v>
      </c>
      <c r="C42" s="791"/>
      <c r="D42" s="791"/>
      <c r="E42" s="682"/>
      <c r="F42" s="4"/>
      <c r="G42" s="4"/>
      <c r="H42" s="4"/>
      <c r="I42" s="40"/>
    </row>
    <row r="43" spans="1:9" ht="21" customHeight="1" x14ac:dyDescent="0.5">
      <c r="A43" s="276" t="s">
        <v>1</v>
      </c>
      <c r="B43" s="790" t="s">
        <v>426</v>
      </c>
      <c r="C43" s="791"/>
      <c r="D43" s="791"/>
      <c r="E43" s="682"/>
      <c r="F43" s="4"/>
      <c r="G43" s="4"/>
      <c r="H43" s="4"/>
      <c r="I43" s="40"/>
    </row>
    <row r="44" spans="1:9" ht="21" customHeight="1" x14ac:dyDescent="0.5">
      <c r="A44" s="143" t="s">
        <v>0</v>
      </c>
      <c r="B44" s="790" t="s">
        <v>266</v>
      </c>
      <c r="C44" s="791"/>
      <c r="D44" s="791"/>
      <c r="E44" s="682"/>
      <c r="F44" s="4"/>
      <c r="G44" s="4"/>
      <c r="H44" s="4"/>
      <c r="I44" s="40"/>
    </row>
  </sheetData>
  <sheetProtection algorithmName="SHA-512" hashValue="f2AYe9xoEMSBqlKmOOdLyzsQQFkFdkXAaBkCyVEjiy+y2MpWv2sqpU1M4ZI2DGrXn/PmOmthXV5s5jJu/NTNPA==" saltValue="R3ZXDOV/GpqwPf7E0YvfTA==" spinCount="100000" sheet="1" objects="1" scenarios="1"/>
  <mergeCells count="35">
    <mergeCell ref="A1:C1"/>
    <mergeCell ref="G1:H1"/>
    <mergeCell ref="A2:C2"/>
    <mergeCell ref="G2:H2"/>
    <mergeCell ref="A3:C24"/>
    <mergeCell ref="G4:G8"/>
    <mergeCell ref="H4:H8"/>
    <mergeCell ref="G10:G11"/>
    <mergeCell ref="H10:H11"/>
    <mergeCell ref="H12:H13"/>
    <mergeCell ref="G14:G15"/>
    <mergeCell ref="H14:H15"/>
    <mergeCell ref="H16:H18"/>
    <mergeCell ref="G19:G20"/>
    <mergeCell ref="H19:H20"/>
    <mergeCell ref="H21:H24"/>
    <mergeCell ref="A36:C39"/>
    <mergeCell ref="G36:H36"/>
    <mergeCell ref="G37:H37"/>
    <mergeCell ref="G38:H38"/>
    <mergeCell ref="G25:H25"/>
    <mergeCell ref="G26:H26"/>
    <mergeCell ref="G27:H27"/>
    <mergeCell ref="G29:H29"/>
    <mergeCell ref="G30:H30"/>
    <mergeCell ref="G28:H28"/>
    <mergeCell ref="A32:C32"/>
    <mergeCell ref="G33:H33"/>
    <mergeCell ref="G34:H34"/>
    <mergeCell ref="G35:H35"/>
    <mergeCell ref="A40:C40"/>
    <mergeCell ref="G40:H40"/>
    <mergeCell ref="B42:E42"/>
    <mergeCell ref="B43:E43"/>
    <mergeCell ref="B44:E4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W1691"/>
  <sheetViews>
    <sheetView zoomScale="50" zoomScaleNormal="50" workbookViewId="0">
      <selection activeCell="W26" sqref="W25:W26"/>
    </sheetView>
  </sheetViews>
  <sheetFormatPr defaultRowHeight="21" x14ac:dyDescent="0.5"/>
  <cols>
    <col min="3" max="3" width="12" customWidth="1"/>
    <col min="4" max="4" width="4.7265625" style="2" customWidth="1"/>
    <col min="5" max="5" width="22.453125" style="4" customWidth="1"/>
    <col min="6" max="6" width="4.7265625" style="2" customWidth="1"/>
    <col min="7" max="8" width="13.7265625" customWidth="1"/>
    <col min="9" max="9" width="4.7265625" style="2" customWidth="1"/>
    <col min="10" max="10" width="13.7265625" customWidth="1"/>
    <col min="11" max="11" width="13.81640625" customWidth="1"/>
    <col min="12" max="12" width="4.54296875" style="2" customWidth="1"/>
    <col min="13" max="14" width="20.26953125" customWidth="1"/>
    <col min="15" max="15" width="4.7265625" style="2" customWidth="1"/>
    <col min="16" max="17" width="13.7265625" style="4" customWidth="1"/>
    <col min="18" max="18" width="4.7265625" style="2" customWidth="1"/>
    <col min="19" max="20" width="18.453125" style="4" customWidth="1"/>
  </cols>
  <sheetData>
    <row r="1" spans="1:23" ht="39" customHeight="1" thickBot="1" x14ac:dyDescent="0.4">
      <c r="A1" s="737"/>
      <c r="B1" s="746"/>
      <c r="C1" s="738"/>
      <c r="D1"/>
      <c r="E1" s="10" t="s">
        <v>373</v>
      </c>
      <c r="F1"/>
      <c r="G1" s="737" t="s">
        <v>374</v>
      </c>
      <c r="H1" s="738"/>
      <c r="I1"/>
      <c r="J1" s="737" t="s">
        <v>376</v>
      </c>
      <c r="K1" s="738"/>
      <c r="L1"/>
      <c r="M1" s="737" t="s">
        <v>378</v>
      </c>
      <c r="N1" s="738"/>
      <c r="O1" s="1"/>
      <c r="P1" s="737" t="s">
        <v>380</v>
      </c>
      <c r="Q1" s="738"/>
      <c r="R1" s="1"/>
      <c r="S1" s="658" t="s">
        <v>389</v>
      </c>
      <c r="T1" s="660"/>
    </row>
    <row r="2" spans="1:23" ht="35.25" customHeight="1" thickBot="1" x14ac:dyDescent="0.45">
      <c r="A2" s="1044" t="s">
        <v>204</v>
      </c>
      <c r="B2" s="1045"/>
      <c r="C2" s="1046"/>
      <c r="D2" s="13" t="s">
        <v>3</v>
      </c>
      <c r="E2" s="32" t="s">
        <v>11</v>
      </c>
      <c r="F2" s="41"/>
      <c r="G2" s="1047" t="s">
        <v>12</v>
      </c>
      <c r="H2" s="1048"/>
      <c r="I2" s="5" t="s">
        <v>2</v>
      </c>
      <c r="J2" s="1049" t="s">
        <v>12</v>
      </c>
      <c r="K2" s="1050"/>
      <c r="L2" s="5" t="s">
        <v>2</v>
      </c>
      <c r="M2" s="1049" t="s">
        <v>12</v>
      </c>
      <c r="N2" s="1051"/>
      <c r="O2" s="5" t="s">
        <v>2</v>
      </c>
      <c r="P2" s="1049" t="s">
        <v>12</v>
      </c>
      <c r="Q2" s="1050"/>
      <c r="R2" s="5" t="s">
        <v>2</v>
      </c>
      <c r="S2" s="1062" t="s">
        <v>12</v>
      </c>
      <c r="T2" s="1063"/>
    </row>
    <row r="3" spans="1:23" s="6" customFormat="1" ht="38.5" customHeight="1" x14ac:dyDescent="0.4">
      <c r="A3" s="1052"/>
      <c r="B3" s="1053"/>
      <c r="C3" s="1054"/>
      <c r="E3" s="34" t="s">
        <v>6</v>
      </c>
      <c r="F3" s="41"/>
      <c r="G3" s="35" t="s">
        <v>187</v>
      </c>
      <c r="H3" s="36" t="s">
        <v>251</v>
      </c>
      <c r="I3" s="39"/>
      <c r="J3" s="187" t="s">
        <v>192</v>
      </c>
      <c r="K3" s="188" t="s">
        <v>193</v>
      </c>
      <c r="L3" s="39"/>
      <c r="M3" s="37" t="s">
        <v>5</v>
      </c>
      <c r="N3" s="38" t="s">
        <v>198</v>
      </c>
      <c r="O3" s="39"/>
      <c r="P3" s="37" t="s">
        <v>252</v>
      </c>
      <c r="Q3" s="38" t="s">
        <v>236</v>
      </c>
      <c r="R3" s="39"/>
      <c r="S3" s="110" t="s">
        <v>255</v>
      </c>
      <c r="T3" s="111" t="s">
        <v>256</v>
      </c>
    </row>
    <row r="4" spans="1:23" s="7" customFormat="1" ht="28.5" customHeight="1" x14ac:dyDescent="0.4">
      <c r="A4" s="1052"/>
      <c r="B4" s="1053"/>
      <c r="C4" s="1054"/>
      <c r="E4" s="20" t="s">
        <v>87</v>
      </c>
      <c r="F4" s="41"/>
      <c r="G4" s="117">
        <v>2290.8229999999999</v>
      </c>
      <c r="H4" s="118">
        <v>1536.3480000000002</v>
      </c>
      <c r="I4" s="41"/>
      <c r="J4" s="117">
        <v>0</v>
      </c>
      <c r="K4" s="118">
        <v>112.27</v>
      </c>
      <c r="L4" s="41"/>
      <c r="M4" s="812">
        <v>0</v>
      </c>
      <c r="N4" s="1038">
        <v>29.87</v>
      </c>
      <c r="O4" s="42"/>
      <c r="P4" s="812">
        <v>0</v>
      </c>
      <c r="Q4" s="1038">
        <v>288.40000000000003</v>
      </c>
      <c r="R4" s="42"/>
      <c r="S4" s="812">
        <v>0</v>
      </c>
      <c r="T4" s="1038">
        <v>0</v>
      </c>
    </row>
    <row r="5" spans="1:23" s="7" customFormat="1" ht="28.5" customHeight="1" x14ac:dyDescent="0.4">
      <c r="A5" s="1052"/>
      <c r="B5" s="1053"/>
      <c r="C5" s="1054"/>
      <c r="E5" s="18" t="s">
        <v>88</v>
      </c>
      <c r="F5" s="41"/>
      <c r="G5" s="119">
        <v>2363.0774999999999</v>
      </c>
      <c r="H5" s="120">
        <v>1568.0720000000001</v>
      </c>
      <c r="I5" s="41"/>
      <c r="J5" s="119">
        <v>0</v>
      </c>
      <c r="K5" s="120">
        <v>118.45</v>
      </c>
      <c r="L5" s="41"/>
      <c r="M5" s="813"/>
      <c r="N5" s="1039"/>
      <c r="O5" s="42"/>
      <c r="P5" s="813"/>
      <c r="Q5" s="1039"/>
      <c r="R5" s="42"/>
      <c r="S5" s="813"/>
      <c r="T5" s="1039"/>
    </row>
    <row r="6" spans="1:23" s="7" customFormat="1" ht="28.5" customHeight="1" x14ac:dyDescent="0.4">
      <c r="A6" s="1052"/>
      <c r="B6" s="1053"/>
      <c r="C6" s="1054"/>
      <c r="E6" s="18" t="s">
        <v>95</v>
      </c>
      <c r="F6" s="41"/>
      <c r="G6" s="119">
        <v>2455.4684999999999</v>
      </c>
      <c r="H6" s="120">
        <v>1630.3870000000002</v>
      </c>
      <c r="I6" s="41"/>
      <c r="J6" s="119">
        <v>0</v>
      </c>
      <c r="K6" s="120">
        <v>118.45</v>
      </c>
      <c r="L6" s="41"/>
      <c r="M6" s="813"/>
      <c r="N6" s="1039"/>
      <c r="O6" s="42"/>
      <c r="P6" s="813"/>
      <c r="Q6" s="1039"/>
      <c r="R6" s="42"/>
      <c r="S6" s="813"/>
      <c r="T6" s="1039"/>
    </row>
    <row r="7" spans="1:23" s="7" customFormat="1" ht="28.5" customHeight="1" x14ac:dyDescent="0.4">
      <c r="A7" s="1052"/>
      <c r="B7" s="1053"/>
      <c r="C7" s="1054"/>
      <c r="E7" s="20" t="s">
        <v>89</v>
      </c>
      <c r="F7" s="41"/>
      <c r="G7" s="117">
        <v>2559.7044999999998</v>
      </c>
      <c r="H7" s="118">
        <v>1717.6280000000002</v>
      </c>
      <c r="I7" s="41"/>
      <c r="J7" s="117">
        <v>0</v>
      </c>
      <c r="K7" s="118">
        <v>118.45</v>
      </c>
      <c r="L7" s="41"/>
      <c r="M7" s="813"/>
      <c r="N7" s="1039"/>
      <c r="O7" s="42"/>
      <c r="P7" s="813"/>
      <c r="Q7" s="1039"/>
      <c r="R7" s="42"/>
      <c r="S7" s="813"/>
      <c r="T7" s="1039"/>
    </row>
    <row r="8" spans="1:23" s="7" customFormat="1" ht="28.5" customHeight="1" x14ac:dyDescent="0.4">
      <c r="A8" s="1052"/>
      <c r="B8" s="1053"/>
      <c r="C8" s="1054"/>
      <c r="E8" s="20" t="s">
        <v>96</v>
      </c>
      <c r="F8" s="41"/>
      <c r="G8" s="117">
        <v>2659.2024999999999</v>
      </c>
      <c r="H8" s="118">
        <v>1775.4110000000001</v>
      </c>
      <c r="I8" s="41"/>
      <c r="J8" s="117">
        <v>0</v>
      </c>
      <c r="K8" s="118">
        <v>123.60000000000001</v>
      </c>
      <c r="L8" s="41"/>
      <c r="M8" s="813"/>
      <c r="N8" s="1039"/>
      <c r="O8" s="42"/>
      <c r="P8" s="813"/>
      <c r="Q8" s="1039"/>
      <c r="R8" s="42"/>
      <c r="S8" s="813"/>
      <c r="T8" s="1039"/>
    </row>
    <row r="9" spans="1:23" s="7" customFormat="1" ht="28.5" customHeight="1" x14ac:dyDescent="0.4">
      <c r="A9" s="1052"/>
      <c r="B9" s="1053"/>
      <c r="C9" s="1054"/>
      <c r="E9" s="20" t="s">
        <v>102</v>
      </c>
      <c r="F9" s="41"/>
      <c r="G9" s="117">
        <v>2763.4385000000002</v>
      </c>
      <c r="H9" s="118">
        <v>1839.9920000000002</v>
      </c>
      <c r="I9" s="41"/>
      <c r="J9" s="117">
        <v>0</v>
      </c>
      <c r="K9" s="118">
        <v>123.60000000000001</v>
      </c>
      <c r="L9" s="41"/>
      <c r="M9" s="813"/>
      <c r="N9" s="1039"/>
      <c r="O9" s="42"/>
      <c r="P9" s="813"/>
      <c r="Q9" s="1039"/>
      <c r="R9" s="42"/>
      <c r="S9" s="813"/>
      <c r="T9" s="1039"/>
    </row>
    <row r="10" spans="1:23" s="6" customFormat="1" ht="28.5" customHeight="1" x14ac:dyDescent="0.4">
      <c r="A10" s="1052"/>
      <c r="B10" s="1053"/>
      <c r="C10" s="1054"/>
      <c r="E10" s="18" t="s">
        <v>45</v>
      </c>
      <c r="F10" s="41"/>
      <c r="G10" s="119">
        <v>1988.7755</v>
      </c>
      <c r="H10" s="120">
        <v>1419.6490000000003</v>
      </c>
      <c r="I10" s="41"/>
      <c r="J10" s="119">
        <v>0</v>
      </c>
      <c r="K10" s="120">
        <v>101.97</v>
      </c>
      <c r="L10" s="41"/>
      <c r="M10" s="813"/>
      <c r="N10" s="1039"/>
      <c r="O10" s="42"/>
      <c r="P10" s="813"/>
      <c r="Q10" s="1039"/>
      <c r="R10" s="42"/>
      <c r="S10" s="813"/>
      <c r="T10" s="1039"/>
      <c r="W10" s="7"/>
    </row>
    <row r="11" spans="1:23" s="7" customFormat="1" ht="28.5" customHeight="1" x14ac:dyDescent="0.4">
      <c r="A11" s="1052"/>
      <c r="B11" s="1053"/>
      <c r="C11" s="1054"/>
      <c r="E11" s="18" t="s">
        <v>90</v>
      </c>
      <c r="F11" s="41"/>
      <c r="G11" s="119">
        <v>2988.4935</v>
      </c>
      <c r="H11" s="120">
        <v>1750.4850000000004</v>
      </c>
      <c r="I11" s="41"/>
      <c r="J11" s="119">
        <v>0</v>
      </c>
      <c r="K11" s="120">
        <v>123.60000000000001</v>
      </c>
      <c r="L11" s="41"/>
      <c r="M11" s="813"/>
      <c r="N11" s="1039"/>
      <c r="O11" s="42"/>
      <c r="P11" s="813"/>
      <c r="Q11" s="1039"/>
      <c r="R11" s="42"/>
      <c r="S11" s="813"/>
      <c r="T11" s="1039"/>
    </row>
    <row r="12" spans="1:23" s="7" customFormat="1" ht="28.5" customHeight="1" x14ac:dyDescent="0.4">
      <c r="A12" s="1052"/>
      <c r="B12" s="1053"/>
      <c r="C12" s="1054"/>
      <c r="E12" s="18" t="s">
        <v>97</v>
      </c>
      <c r="F12" s="41"/>
      <c r="G12" s="119">
        <v>2744.4865</v>
      </c>
      <c r="H12" s="120">
        <v>1816.1990000000003</v>
      </c>
      <c r="I12" s="41"/>
      <c r="J12" s="119">
        <v>0</v>
      </c>
      <c r="K12" s="120">
        <v>123.60000000000001</v>
      </c>
      <c r="L12" s="41"/>
      <c r="M12" s="813"/>
      <c r="N12" s="1039"/>
      <c r="O12" s="42"/>
      <c r="P12" s="813"/>
      <c r="Q12" s="1039"/>
      <c r="R12" s="42"/>
      <c r="S12" s="813"/>
      <c r="T12" s="1039"/>
    </row>
    <row r="13" spans="1:23" s="7" customFormat="1" ht="28.5" customHeight="1" x14ac:dyDescent="0.4">
      <c r="A13" s="1052"/>
      <c r="B13" s="1053"/>
      <c r="C13" s="1054"/>
      <c r="E13" s="18" t="s">
        <v>103</v>
      </c>
      <c r="F13" s="41"/>
      <c r="G13" s="119">
        <v>2841.6154999999999</v>
      </c>
      <c r="H13" s="120">
        <v>1872.8490000000004</v>
      </c>
      <c r="I13" s="41"/>
      <c r="J13" s="119">
        <v>0</v>
      </c>
      <c r="K13" s="120">
        <v>129.78</v>
      </c>
      <c r="L13" s="41"/>
      <c r="M13" s="813"/>
      <c r="N13" s="1039"/>
      <c r="O13" s="42"/>
      <c r="P13" s="813"/>
      <c r="Q13" s="1040"/>
      <c r="R13" s="42"/>
      <c r="S13" s="813"/>
      <c r="T13" s="1039"/>
    </row>
    <row r="14" spans="1:23" s="7" customFormat="1" ht="28.5" customHeight="1" x14ac:dyDescent="0.4">
      <c r="A14" s="1052"/>
      <c r="B14" s="1053"/>
      <c r="C14" s="1054"/>
      <c r="E14" s="18" t="s">
        <v>108</v>
      </c>
      <c r="F14" s="41"/>
      <c r="G14" s="119">
        <v>2955.3274999999999</v>
      </c>
      <c r="H14" s="120">
        <v>1940.8290000000002</v>
      </c>
      <c r="I14" s="41"/>
      <c r="J14" s="119">
        <v>0</v>
      </c>
      <c r="K14" s="120">
        <v>132.87</v>
      </c>
      <c r="L14" s="41"/>
      <c r="M14" s="813"/>
      <c r="N14" s="1039"/>
      <c r="O14" s="42"/>
      <c r="P14" s="813"/>
      <c r="Q14" s="120">
        <v>309</v>
      </c>
      <c r="R14" s="42"/>
      <c r="S14" s="813"/>
      <c r="T14" s="1039"/>
    </row>
    <row r="15" spans="1:23" s="6" customFormat="1" ht="28.5" customHeight="1" x14ac:dyDescent="0.4">
      <c r="A15" s="1052"/>
      <c r="B15" s="1053"/>
      <c r="C15" s="1054"/>
      <c r="E15" s="20" t="s">
        <v>46</v>
      </c>
      <c r="F15" s="41"/>
      <c r="G15" s="117">
        <v>2050.3694999999998</v>
      </c>
      <c r="H15" s="118">
        <v>1443.4420000000002</v>
      </c>
      <c r="I15" s="41"/>
      <c r="J15" s="117">
        <v>0</v>
      </c>
      <c r="K15" s="118">
        <v>107.12</v>
      </c>
      <c r="L15" s="41"/>
      <c r="M15" s="813"/>
      <c r="N15" s="1039"/>
      <c r="O15" s="42"/>
      <c r="P15" s="813"/>
      <c r="Q15" s="1038">
        <v>288.40000000000003</v>
      </c>
      <c r="R15" s="42"/>
      <c r="S15" s="813"/>
      <c r="T15" s="1039"/>
      <c r="W15" s="7"/>
    </row>
    <row r="16" spans="1:23" s="6" customFormat="1" ht="28.5" customHeight="1" x14ac:dyDescent="0.4">
      <c r="A16" s="1052"/>
      <c r="B16" s="1053"/>
      <c r="C16" s="1054"/>
      <c r="E16" s="20" t="s">
        <v>55</v>
      </c>
      <c r="F16" s="41"/>
      <c r="G16" s="117">
        <v>2162.8969999999999</v>
      </c>
      <c r="H16" s="118">
        <v>1502.3580000000002</v>
      </c>
      <c r="I16" s="41"/>
      <c r="J16" s="117">
        <v>0</v>
      </c>
      <c r="K16" s="118">
        <v>109.18</v>
      </c>
      <c r="L16" s="41"/>
      <c r="M16" s="813"/>
      <c r="N16" s="1039"/>
      <c r="O16" s="42"/>
      <c r="P16" s="813"/>
      <c r="Q16" s="1039"/>
      <c r="R16" s="42"/>
      <c r="S16" s="813"/>
      <c r="T16" s="1039"/>
      <c r="W16" s="7"/>
    </row>
    <row r="17" spans="1:23" s="6" customFormat="1" ht="28.5" customHeight="1" x14ac:dyDescent="0.4">
      <c r="A17" s="1052"/>
      <c r="B17" s="1053"/>
      <c r="C17" s="1054"/>
      <c r="E17" s="20" t="s">
        <v>62</v>
      </c>
      <c r="F17" s="41"/>
      <c r="G17" s="117">
        <v>2271.8709999999996</v>
      </c>
      <c r="H17" s="118">
        <v>1553.3430000000003</v>
      </c>
      <c r="I17" s="41"/>
      <c r="J17" s="117">
        <v>0</v>
      </c>
      <c r="K17" s="118">
        <v>112.27</v>
      </c>
      <c r="L17" s="41"/>
      <c r="M17" s="813"/>
      <c r="N17" s="1039"/>
      <c r="O17" s="42"/>
      <c r="P17" s="813"/>
      <c r="Q17" s="1039"/>
      <c r="R17" s="42"/>
      <c r="S17" s="813"/>
      <c r="T17" s="1039"/>
      <c r="W17" s="7"/>
    </row>
    <row r="18" spans="1:23" s="6" customFormat="1" ht="28.5" customHeight="1" x14ac:dyDescent="0.4">
      <c r="A18" s="1052"/>
      <c r="B18" s="1053"/>
      <c r="C18" s="1054"/>
      <c r="E18" s="20" t="s">
        <v>68</v>
      </c>
      <c r="F18" s="41"/>
      <c r="G18" s="117">
        <v>2372.5535</v>
      </c>
      <c r="H18" s="118">
        <v>1614.5250000000001</v>
      </c>
      <c r="I18" s="41"/>
      <c r="J18" s="117">
        <v>0</v>
      </c>
      <c r="K18" s="118">
        <v>117.42</v>
      </c>
      <c r="L18" s="41"/>
      <c r="M18" s="813"/>
      <c r="N18" s="1039"/>
      <c r="O18" s="42"/>
      <c r="P18" s="813"/>
      <c r="Q18" s="1039"/>
      <c r="R18" s="42"/>
      <c r="S18" s="813"/>
      <c r="T18" s="1039"/>
      <c r="W18" s="7"/>
    </row>
    <row r="19" spans="1:23" s="6" customFormat="1" ht="28.5" customHeight="1" x14ac:dyDescent="0.4">
      <c r="A19" s="1052"/>
      <c r="B19" s="1053"/>
      <c r="C19" s="1054"/>
      <c r="E19" s="20" t="s">
        <v>74</v>
      </c>
      <c r="F19" s="41"/>
      <c r="G19" s="117">
        <v>2485.0809999999997</v>
      </c>
      <c r="H19" s="118">
        <v>1668.9090000000001</v>
      </c>
      <c r="I19" s="41"/>
      <c r="J19" s="117">
        <v>0</v>
      </c>
      <c r="K19" s="118">
        <v>126.69</v>
      </c>
      <c r="L19" s="41"/>
      <c r="M19" s="813"/>
      <c r="N19" s="1039"/>
      <c r="O19" s="42"/>
      <c r="P19" s="813"/>
      <c r="Q19" s="1039"/>
      <c r="R19" s="42"/>
      <c r="S19" s="813"/>
      <c r="T19" s="1039"/>
      <c r="W19" s="7"/>
    </row>
    <row r="20" spans="1:23" s="7" customFormat="1" ht="28.5" customHeight="1" x14ac:dyDescent="0.4">
      <c r="A20" s="1052"/>
      <c r="B20" s="1053"/>
      <c r="C20" s="1054"/>
      <c r="D20" s="6"/>
      <c r="E20" s="20" t="s">
        <v>83</v>
      </c>
      <c r="F20" s="41"/>
      <c r="G20" s="117">
        <v>2592.8705</v>
      </c>
      <c r="H20" s="118">
        <v>1727.825</v>
      </c>
      <c r="I20" s="41"/>
      <c r="J20" s="117">
        <v>0</v>
      </c>
      <c r="K20" s="118">
        <v>123.60000000000001</v>
      </c>
      <c r="L20" s="41"/>
      <c r="M20" s="813"/>
      <c r="N20" s="1039"/>
      <c r="O20" s="42"/>
      <c r="P20" s="813"/>
      <c r="Q20" s="1039"/>
      <c r="R20" s="42"/>
      <c r="S20" s="813"/>
      <c r="T20" s="1039"/>
    </row>
    <row r="21" spans="1:23" s="7" customFormat="1" ht="28.5" customHeight="1" x14ac:dyDescent="0.4">
      <c r="A21" s="1052"/>
      <c r="B21" s="1053"/>
      <c r="C21" s="1054"/>
      <c r="E21" s="20" t="s">
        <v>91</v>
      </c>
      <c r="F21" s="41"/>
      <c r="G21" s="117">
        <v>2706.5825</v>
      </c>
      <c r="H21" s="118">
        <v>1785.6080000000002</v>
      </c>
      <c r="I21" s="41"/>
      <c r="J21" s="117">
        <v>0</v>
      </c>
      <c r="K21" s="118">
        <v>123.60000000000001</v>
      </c>
      <c r="L21" s="41"/>
      <c r="M21" s="813"/>
      <c r="N21" s="1039"/>
      <c r="O21" s="42"/>
      <c r="P21" s="813"/>
      <c r="Q21" s="1039"/>
      <c r="R21" s="42"/>
      <c r="S21" s="813"/>
      <c r="T21" s="1039"/>
    </row>
    <row r="22" spans="1:23" s="7" customFormat="1" ht="28.5" customHeight="1" x14ac:dyDescent="0.4">
      <c r="A22" s="1052"/>
      <c r="B22" s="1053"/>
      <c r="C22" s="1054"/>
      <c r="E22" s="20" t="s">
        <v>98</v>
      </c>
      <c r="F22" s="41"/>
      <c r="G22" s="117">
        <v>2819.1099999999997</v>
      </c>
      <c r="H22" s="118">
        <v>1852.4550000000002</v>
      </c>
      <c r="I22" s="41"/>
      <c r="J22" s="117">
        <v>0</v>
      </c>
      <c r="K22" s="118">
        <v>129.78</v>
      </c>
      <c r="L22" s="41"/>
      <c r="M22" s="813"/>
      <c r="N22" s="1039"/>
      <c r="O22" s="42"/>
      <c r="P22" s="813"/>
      <c r="Q22" s="1039"/>
      <c r="R22" s="42"/>
      <c r="S22" s="813"/>
      <c r="T22" s="1039"/>
    </row>
    <row r="23" spans="1:23" s="7" customFormat="1" ht="28.5" customHeight="1" x14ac:dyDescent="0.4">
      <c r="A23" s="1052"/>
      <c r="B23" s="1053"/>
      <c r="C23" s="1054"/>
      <c r="E23" s="20" t="s">
        <v>104</v>
      </c>
      <c r="F23" s="41"/>
      <c r="G23" s="117">
        <v>2929.2684999999997</v>
      </c>
      <c r="H23" s="118">
        <v>1907.9720000000002</v>
      </c>
      <c r="I23" s="41"/>
      <c r="J23" s="117">
        <v>0</v>
      </c>
      <c r="K23" s="118">
        <v>132.87</v>
      </c>
      <c r="L23" s="41"/>
      <c r="M23" s="813"/>
      <c r="N23" s="1039"/>
      <c r="O23" s="42"/>
      <c r="P23" s="813"/>
      <c r="Q23" s="1040"/>
      <c r="R23" s="42"/>
      <c r="S23" s="813"/>
      <c r="T23" s="1039"/>
    </row>
    <row r="24" spans="1:23" s="7" customFormat="1" ht="28.5" customHeight="1" x14ac:dyDescent="0.4">
      <c r="A24" s="1052"/>
      <c r="B24" s="1053"/>
      <c r="C24" s="1054"/>
      <c r="E24" s="20" t="s">
        <v>109</v>
      </c>
      <c r="F24" s="41"/>
      <c r="G24" s="117">
        <v>3033.5044999999996</v>
      </c>
      <c r="H24" s="118">
        <v>2008.8090000000002</v>
      </c>
      <c r="I24" s="41"/>
      <c r="J24" s="117">
        <v>0</v>
      </c>
      <c r="K24" s="118">
        <v>135.96</v>
      </c>
      <c r="L24" s="41"/>
      <c r="M24" s="813"/>
      <c r="N24" s="1039"/>
      <c r="O24" s="42"/>
      <c r="P24" s="813"/>
      <c r="Q24" s="118">
        <v>314.15000000000003</v>
      </c>
      <c r="R24" s="42"/>
      <c r="S24" s="813"/>
      <c r="T24" s="1039"/>
    </row>
    <row r="25" spans="1:23" s="6" customFormat="1" ht="28.5" customHeight="1" x14ac:dyDescent="0.4">
      <c r="A25" s="1052"/>
      <c r="B25" s="1053"/>
      <c r="C25" s="1054"/>
      <c r="E25" s="18" t="s">
        <v>47</v>
      </c>
      <c r="F25" s="41"/>
      <c r="G25" s="119">
        <v>2098.9339999999997</v>
      </c>
      <c r="H25" s="120">
        <v>1467.2350000000004</v>
      </c>
      <c r="I25" s="41"/>
      <c r="J25" s="119">
        <v>0</v>
      </c>
      <c r="K25" s="120">
        <v>112.27</v>
      </c>
      <c r="L25" s="41"/>
      <c r="M25" s="813"/>
      <c r="N25" s="1039"/>
      <c r="O25" s="42"/>
      <c r="P25" s="813"/>
      <c r="Q25" s="1041">
        <v>288.40000000000003</v>
      </c>
      <c r="R25" s="42"/>
      <c r="S25" s="813"/>
      <c r="T25" s="1039"/>
      <c r="W25" s="7"/>
    </row>
    <row r="26" spans="1:23" s="6" customFormat="1" ht="28.5" customHeight="1" x14ac:dyDescent="0.4">
      <c r="A26" s="1052"/>
      <c r="B26" s="1053"/>
      <c r="C26" s="1054"/>
      <c r="E26" s="18" t="s">
        <v>56</v>
      </c>
      <c r="F26" s="41"/>
      <c r="G26" s="119">
        <v>2216.1995000000002</v>
      </c>
      <c r="H26" s="120">
        <v>1528.4170000000001</v>
      </c>
      <c r="I26" s="41"/>
      <c r="J26" s="119">
        <v>0</v>
      </c>
      <c r="K26" s="120">
        <v>112.27</v>
      </c>
      <c r="L26" s="41"/>
      <c r="M26" s="813"/>
      <c r="N26" s="1039"/>
      <c r="O26" s="42"/>
      <c r="P26" s="813"/>
      <c r="Q26" s="1042"/>
      <c r="R26" s="42"/>
      <c r="S26" s="813"/>
      <c r="T26" s="1039"/>
      <c r="W26" s="7"/>
    </row>
    <row r="27" spans="1:23" s="6" customFormat="1" ht="28.5" customHeight="1" x14ac:dyDescent="0.4">
      <c r="A27" s="1052"/>
      <c r="B27" s="1053"/>
      <c r="C27" s="1054"/>
      <c r="E27" s="18" t="s">
        <v>63</v>
      </c>
      <c r="F27" s="41"/>
      <c r="G27" s="119">
        <v>2329.9114999999997</v>
      </c>
      <c r="H27" s="120">
        <v>1583.9340000000002</v>
      </c>
      <c r="I27" s="41"/>
      <c r="J27" s="119">
        <v>0</v>
      </c>
      <c r="K27" s="120">
        <v>117.42</v>
      </c>
      <c r="L27" s="41"/>
      <c r="M27" s="813"/>
      <c r="N27" s="1039"/>
      <c r="O27" s="42"/>
      <c r="P27" s="813"/>
      <c r="Q27" s="1042"/>
      <c r="R27" s="42"/>
      <c r="S27" s="813"/>
      <c r="T27" s="1039"/>
      <c r="W27" s="7"/>
    </row>
    <row r="28" spans="1:23" s="6" customFormat="1" ht="28.5" customHeight="1" x14ac:dyDescent="0.4">
      <c r="A28" s="1052"/>
      <c r="B28" s="1053"/>
      <c r="C28" s="1054"/>
      <c r="E28" s="18" t="s">
        <v>69</v>
      </c>
      <c r="F28" s="41"/>
      <c r="G28" s="119">
        <v>2438.8854999999999</v>
      </c>
      <c r="H28" s="120">
        <v>1642.8500000000001</v>
      </c>
      <c r="I28" s="41"/>
      <c r="J28" s="119">
        <v>0</v>
      </c>
      <c r="K28" s="120">
        <v>118.45</v>
      </c>
      <c r="L28" s="41"/>
      <c r="M28" s="813"/>
      <c r="N28" s="1039"/>
      <c r="O28" s="42"/>
      <c r="P28" s="813"/>
      <c r="Q28" s="1042"/>
      <c r="R28" s="42"/>
      <c r="S28" s="813"/>
      <c r="T28" s="1039"/>
      <c r="W28" s="7"/>
    </row>
    <row r="29" spans="1:23" s="6" customFormat="1" ht="28.5" customHeight="1" x14ac:dyDescent="0.4">
      <c r="A29" s="1052"/>
      <c r="B29" s="1053"/>
      <c r="C29" s="1054"/>
      <c r="E29" s="18" t="s">
        <v>75</v>
      </c>
      <c r="F29" s="41"/>
      <c r="G29" s="119">
        <v>2550.2285000000002</v>
      </c>
      <c r="H29" s="120">
        <v>1699.5000000000002</v>
      </c>
      <c r="I29" s="41"/>
      <c r="J29" s="119">
        <v>0</v>
      </c>
      <c r="K29" s="120">
        <v>123.60000000000001</v>
      </c>
      <c r="L29" s="41"/>
      <c r="M29" s="813"/>
      <c r="N29" s="1039"/>
      <c r="O29" s="42"/>
      <c r="P29" s="813"/>
      <c r="Q29" s="1042"/>
      <c r="R29" s="42"/>
      <c r="S29" s="813"/>
      <c r="T29" s="1039"/>
      <c r="W29" s="7"/>
    </row>
    <row r="30" spans="1:23" s="7" customFormat="1" ht="28.5" customHeight="1" x14ac:dyDescent="0.4">
      <c r="A30" s="1052"/>
      <c r="B30" s="1053"/>
      <c r="C30" s="1054"/>
      <c r="D30" s="6"/>
      <c r="E30" s="18" t="s">
        <v>84</v>
      </c>
      <c r="F30" s="41"/>
      <c r="G30" s="119">
        <v>2663.9405000000002</v>
      </c>
      <c r="H30" s="120">
        <v>1760.6820000000002</v>
      </c>
      <c r="I30" s="41"/>
      <c r="J30" s="119">
        <v>0</v>
      </c>
      <c r="K30" s="120">
        <v>123.60000000000001</v>
      </c>
      <c r="L30" s="41"/>
      <c r="M30" s="813"/>
      <c r="N30" s="1039"/>
      <c r="O30" s="42"/>
      <c r="P30" s="813"/>
      <c r="Q30" s="1042"/>
      <c r="R30" s="42"/>
      <c r="S30" s="813"/>
      <c r="T30" s="1039"/>
    </row>
    <row r="31" spans="1:23" s="7" customFormat="1" ht="28.5" customHeight="1" x14ac:dyDescent="0.4">
      <c r="A31" s="1052"/>
      <c r="B31" s="1053"/>
      <c r="C31" s="1054"/>
      <c r="E31" s="18" t="s">
        <v>92</v>
      </c>
      <c r="F31" s="41"/>
      <c r="G31" s="119">
        <v>2777.6524999999997</v>
      </c>
      <c r="H31" s="120">
        <v>1818.4650000000001</v>
      </c>
      <c r="I31" s="41"/>
      <c r="J31" s="119">
        <v>0</v>
      </c>
      <c r="K31" s="120">
        <v>129.78</v>
      </c>
      <c r="L31" s="41"/>
      <c r="M31" s="813"/>
      <c r="N31" s="1039"/>
      <c r="O31" s="42"/>
      <c r="P31" s="813"/>
      <c r="Q31" s="1043"/>
      <c r="R31" s="42"/>
      <c r="S31" s="813"/>
      <c r="T31" s="1039"/>
    </row>
    <row r="32" spans="1:23" s="7" customFormat="1" ht="28.5" customHeight="1" x14ac:dyDescent="0.4">
      <c r="A32" s="1052"/>
      <c r="B32" s="1053"/>
      <c r="C32" s="1054"/>
      <c r="E32" s="18" t="s">
        <v>99</v>
      </c>
      <c r="F32" s="41"/>
      <c r="G32" s="119">
        <v>2894.9180000000001</v>
      </c>
      <c r="H32" s="120">
        <v>1886.4450000000002</v>
      </c>
      <c r="I32" s="41"/>
      <c r="J32" s="119">
        <v>0</v>
      </c>
      <c r="K32" s="120">
        <v>132.87</v>
      </c>
      <c r="L32" s="41"/>
      <c r="M32" s="813"/>
      <c r="N32" s="1039"/>
      <c r="O32" s="42"/>
      <c r="P32" s="813"/>
      <c r="Q32" s="1041">
        <v>294.58</v>
      </c>
      <c r="R32" s="42"/>
      <c r="S32" s="813"/>
      <c r="T32" s="1039"/>
    </row>
    <row r="33" spans="1:23" s="7" customFormat="1" ht="28.5" customHeight="1" x14ac:dyDescent="0.4">
      <c r="A33" s="1052"/>
      <c r="B33" s="1053"/>
      <c r="C33" s="1054"/>
      <c r="E33" s="18" t="s">
        <v>105</v>
      </c>
      <c r="F33" s="41"/>
      <c r="G33" s="119">
        <v>3005.0765000000001</v>
      </c>
      <c r="H33" s="120">
        <v>1944.2280000000001</v>
      </c>
      <c r="I33" s="41"/>
      <c r="J33" s="119">
        <v>0</v>
      </c>
      <c r="K33" s="120">
        <v>135.96</v>
      </c>
      <c r="L33" s="41"/>
      <c r="M33" s="813"/>
      <c r="N33" s="1039"/>
      <c r="O33" s="42"/>
      <c r="P33" s="813"/>
      <c r="Q33" s="1043"/>
      <c r="R33" s="42"/>
      <c r="S33" s="813"/>
      <c r="T33" s="1039"/>
    </row>
    <row r="34" spans="1:23" s="7" customFormat="1" ht="28.5" customHeight="1" x14ac:dyDescent="0.4">
      <c r="A34" s="1052"/>
      <c r="B34" s="1053"/>
      <c r="C34" s="1054"/>
      <c r="E34" s="18" t="s">
        <v>110</v>
      </c>
      <c r="F34" s="41"/>
      <c r="G34" s="119">
        <v>3122.3419999999996</v>
      </c>
      <c r="H34" s="120">
        <v>2008.8090000000002</v>
      </c>
      <c r="I34" s="41"/>
      <c r="J34" s="119">
        <v>0</v>
      </c>
      <c r="K34" s="120">
        <v>141.11000000000001</v>
      </c>
      <c r="L34" s="41"/>
      <c r="M34" s="813"/>
      <c r="N34" s="1039"/>
      <c r="O34" s="42"/>
      <c r="P34" s="813"/>
      <c r="Q34" s="120">
        <v>320.33</v>
      </c>
      <c r="R34" s="42"/>
      <c r="S34" s="813"/>
      <c r="T34" s="1039"/>
    </row>
    <row r="35" spans="1:23" s="6" customFormat="1" ht="28.5" customHeight="1" x14ac:dyDescent="0.4">
      <c r="A35" s="1052"/>
      <c r="B35" s="1053"/>
      <c r="C35" s="1054"/>
      <c r="E35" s="20" t="s">
        <v>48</v>
      </c>
      <c r="F35" s="41"/>
      <c r="G35" s="117">
        <v>2248.181</v>
      </c>
      <c r="H35" s="118">
        <v>1502.3580000000002</v>
      </c>
      <c r="I35" s="41"/>
      <c r="J35" s="117">
        <v>0</v>
      </c>
      <c r="K35" s="118">
        <v>112.27</v>
      </c>
      <c r="L35" s="41"/>
      <c r="M35" s="813"/>
      <c r="N35" s="1039"/>
      <c r="O35" s="42"/>
      <c r="P35" s="813"/>
      <c r="Q35" s="1038">
        <v>288.40000000000003</v>
      </c>
      <c r="R35" s="42"/>
      <c r="S35" s="813"/>
      <c r="T35" s="1039"/>
      <c r="W35" s="7"/>
    </row>
    <row r="36" spans="1:23" s="6" customFormat="1" ht="28.5" customHeight="1" x14ac:dyDescent="0.4">
      <c r="A36" s="1052"/>
      <c r="B36" s="1053"/>
      <c r="C36" s="1054"/>
      <c r="E36" s="20" t="s">
        <v>57</v>
      </c>
      <c r="F36" s="41"/>
      <c r="G36" s="117">
        <v>2370.1844999999998</v>
      </c>
      <c r="H36" s="118">
        <v>1559.008</v>
      </c>
      <c r="I36" s="41"/>
      <c r="J36" s="117">
        <v>0</v>
      </c>
      <c r="K36" s="118">
        <v>117.42</v>
      </c>
      <c r="L36" s="41"/>
      <c r="M36" s="813"/>
      <c r="N36" s="1039"/>
      <c r="O36" s="42"/>
      <c r="P36" s="813"/>
      <c r="Q36" s="1039"/>
      <c r="R36" s="42"/>
      <c r="S36" s="813"/>
      <c r="T36" s="1039"/>
      <c r="W36" s="7"/>
    </row>
    <row r="37" spans="1:23" s="6" customFormat="1" ht="28.5" customHeight="1" x14ac:dyDescent="0.4">
      <c r="A37" s="1052"/>
      <c r="B37" s="1053"/>
      <c r="C37" s="1054"/>
      <c r="E37" s="20" t="s">
        <v>64</v>
      </c>
      <c r="F37" s="41"/>
      <c r="G37" s="117">
        <v>2492.1879999999996</v>
      </c>
      <c r="H37" s="118">
        <v>1619.0570000000002</v>
      </c>
      <c r="I37" s="41"/>
      <c r="J37" s="117">
        <v>0</v>
      </c>
      <c r="K37" s="118">
        <v>118.45</v>
      </c>
      <c r="L37" s="41"/>
      <c r="M37" s="813"/>
      <c r="N37" s="1039"/>
      <c r="O37" s="42"/>
      <c r="P37" s="813"/>
      <c r="Q37" s="1039"/>
      <c r="R37" s="42"/>
      <c r="S37" s="813"/>
      <c r="T37" s="1039"/>
      <c r="W37" s="7"/>
    </row>
    <row r="38" spans="1:23" s="6" customFormat="1" ht="28.5" customHeight="1" x14ac:dyDescent="0.4">
      <c r="A38" s="1052"/>
      <c r="B38" s="1053"/>
      <c r="C38" s="1054"/>
      <c r="E38" s="20" t="s">
        <v>70</v>
      </c>
      <c r="F38" s="41"/>
      <c r="G38" s="117">
        <v>2609.4535000000001</v>
      </c>
      <c r="H38" s="118">
        <v>1671.1750000000002</v>
      </c>
      <c r="I38" s="41"/>
      <c r="J38" s="117">
        <v>0</v>
      </c>
      <c r="K38" s="118">
        <v>123.60000000000001</v>
      </c>
      <c r="L38" s="41"/>
      <c r="M38" s="813"/>
      <c r="N38" s="1039"/>
      <c r="O38" s="42"/>
      <c r="P38" s="813"/>
      <c r="Q38" s="1039"/>
      <c r="R38" s="42"/>
      <c r="S38" s="813"/>
      <c r="T38" s="1039"/>
      <c r="W38" s="7"/>
    </row>
    <row r="39" spans="1:23" s="6" customFormat="1" ht="28.5" customHeight="1" x14ac:dyDescent="0.4">
      <c r="A39" s="1052"/>
      <c r="B39" s="1053"/>
      <c r="C39" s="1054"/>
      <c r="E39" s="20" t="s">
        <v>76</v>
      </c>
      <c r="F39" s="41"/>
      <c r="G39" s="117">
        <v>2730.2725</v>
      </c>
      <c r="H39" s="118">
        <v>1739.1550000000002</v>
      </c>
      <c r="I39" s="41"/>
      <c r="J39" s="117">
        <v>0</v>
      </c>
      <c r="K39" s="118">
        <v>123.60000000000001</v>
      </c>
      <c r="L39" s="41"/>
      <c r="M39" s="813"/>
      <c r="N39" s="1039"/>
      <c r="O39" s="42"/>
      <c r="P39" s="813"/>
      <c r="Q39" s="1039"/>
      <c r="R39" s="42"/>
      <c r="S39" s="813"/>
      <c r="T39" s="1039"/>
      <c r="W39" s="7"/>
    </row>
    <row r="40" spans="1:23" s="7" customFormat="1" ht="28.5" customHeight="1" x14ac:dyDescent="0.4">
      <c r="A40" s="1052"/>
      <c r="B40" s="1053"/>
      <c r="C40" s="1054"/>
      <c r="E40" s="20" t="s">
        <v>85</v>
      </c>
      <c r="F40" s="40"/>
      <c r="G40" s="117">
        <v>2849.9070000000002</v>
      </c>
      <c r="H40" s="118">
        <v>1793.5390000000002</v>
      </c>
      <c r="I40" s="41"/>
      <c r="J40" s="117">
        <v>0</v>
      </c>
      <c r="K40" s="118">
        <v>129.78</v>
      </c>
      <c r="L40" s="41"/>
      <c r="M40" s="813"/>
      <c r="N40" s="1039"/>
      <c r="O40" s="42"/>
      <c r="P40" s="813"/>
      <c r="Q40" s="1039"/>
      <c r="R40" s="42"/>
      <c r="S40" s="813"/>
      <c r="T40" s="1039"/>
    </row>
    <row r="41" spans="1:23" s="7" customFormat="1" ht="28.5" customHeight="1" x14ac:dyDescent="0.4">
      <c r="A41" s="1052"/>
      <c r="B41" s="1053"/>
      <c r="C41" s="1054"/>
      <c r="E41" s="20" t="s">
        <v>93</v>
      </c>
      <c r="F41" s="40"/>
      <c r="G41" s="117">
        <v>2977.8329999999996</v>
      </c>
      <c r="H41" s="118">
        <v>1858.1200000000001</v>
      </c>
      <c r="I41" s="41"/>
      <c r="J41" s="117">
        <v>0</v>
      </c>
      <c r="K41" s="118">
        <v>132.87</v>
      </c>
      <c r="L41" s="41"/>
      <c r="M41" s="813"/>
      <c r="N41" s="1039"/>
      <c r="O41" s="42"/>
      <c r="P41" s="813"/>
      <c r="Q41" s="1040"/>
      <c r="R41" s="42"/>
      <c r="S41" s="813"/>
      <c r="T41" s="1039"/>
    </row>
    <row r="42" spans="1:23" s="7" customFormat="1" ht="28.5" customHeight="1" x14ac:dyDescent="0.4">
      <c r="A42" s="1052"/>
      <c r="B42" s="1053"/>
      <c r="C42" s="1054"/>
      <c r="E42" s="20" t="s">
        <v>100</v>
      </c>
      <c r="F42" s="40"/>
      <c r="G42" s="117">
        <v>3097.4675000000002</v>
      </c>
      <c r="H42" s="118">
        <v>1919.3020000000001</v>
      </c>
      <c r="I42" s="41"/>
      <c r="J42" s="117">
        <v>0</v>
      </c>
      <c r="K42" s="118">
        <v>135.96</v>
      </c>
      <c r="L42" s="41"/>
      <c r="M42" s="813"/>
      <c r="N42" s="1039"/>
      <c r="O42" s="42"/>
      <c r="P42" s="813"/>
      <c r="Q42" s="1038">
        <v>294.58</v>
      </c>
      <c r="R42" s="42"/>
      <c r="S42" s="813"/>
      <c r="T42" s="1039"/>
    </row>
    <row r="43" spans="1:23" s="7" customFormat="1" ht="28.5" customHeight="1" x14ac:dyDescent="0.4">
      <c r="A43" s="1052"/>
      <c r="B43" s="1053"/>
      <c r="C43" s="1054"/>
      <c r="E43" s="20" t="s">
        <v>106</v>
      </c>
      <c r="F43" s="40"/>
      <c r="G43" s="117">
        <v>3218.2865000000002</v>
      </c>
      <c r="H43" s="118">
        <v>1980.4840000000002</v>
      </c>
      <c r="I43" s="41"/>
      <c r="J43" s="117">
        <v>0</v>
      </c>
      <c r="K43" s="118">
        <v>117.42</v>
      </c>
      <c r="L43" s="41"/>
      <c r="M43" s="813"/>
      <c r="N43" s="1039"/>
      <c r="O43" s="42"/>
      <c r="P43" s="813"/>
      <c r="Q43" s="1040"/>
      <c r="R43" s="42"/>
      <c r="S43" s="813"/>
      <c r="T43" s="1039"/>
    </row>
    <row r="44" spans="1:23" s="7" customFormat="1" ht="28.5" customHeight="1" x14ac:dyDescent="0.4">
      <c r="A44" s="1052"/>
      <c r="B44" s="1053"/>
      <c r="C44" s="1054"/>
      <c r="E44" s="20" t="s">
        <v>111</v>
      </c>
      <c r="F44" s="40"/>
      <c r="G44" s="117">
        <v>3355.6885000000002</v>
      </c>
      <c r="H44" s="118">
        <v>2058.6610000000001</v>
      </c>
      <c r="I44" s="41"/>
      <c r="J44" s="117">
        <v>0</v>
      </c>
      <c r="K44" s="118">
        <v>118.45</v>
      </c>
      <c r="L44" s="41"/>
      <c r="M44" s="813"/>
      <c r="N44" s="1039"/>
      <c r="O44" s="42"/>
      <c r="P44" s="813"/>
      <c r="Q44" s="118">
        <v>320.33</v>
      </c>
      <c r="R44" s="42"/>
      <c r="S44" s="813"/>
      <c r="T44" s="1039"/>
    </row>
    <row r="45" spans="1:23" s="6" customFormat="1" ht="28.5" customHeight="1" x14ac:dyDescent="0.4">
      <c r="A45" s="1052"/>
      <c r="B45" s="1053"/>
      <c r="C45" s="1054"/>
      <c r="E45" s="18" t="s">
        <v>49</v>
      </c>
      <c r="F45" s="40"/>
      <c r="G45" s="119">
        <v>2297.9299999999998</v>
      </c>
      <c r="H45" s="120">
        <v>1530.683</v>
      </c>
      <c r="I45" s="41"/>
      <c r="J45" s="119">
        <v>0</v>
      </c>
      <c r="K45" s="120">
        <v>123.60000000000001</v>
      </c>
      <c r="L45" s="41"/>
      <c r="M45" s="813"/>
      <c r="N45" s="1039"/>
      <c r="O45" s="42"/>
      <c r="P45" s="813"/>
      <c r="Q45" s="1041">
        <v>288.40000000000003</v>
      </c>
      <c r="R45" s="42"/>
      <c r="S45" s="813"/>
      <c r="T45" s="1039"/>
      <c r="W45" s="7"/>
    </row>
    <row r="46" spans="1:23" s="6" customFormat="1" ht="28.5" customHeight="1" x14ac:dyDescent="0.4">
      <c r="A46" s="1052"/>
      <c r="B46" s="1053"/>
      <c r="C46" s="1054"/>
      <c r="E46" s="18" t="s">
        <v>58</v>
      </c>
      <c r="F46" s="40"/>
      <c r="G46" s="119">
        <v>2423.4870000000001</v>
      </c>
      <c r="H46" s="120">
        <v>1585.0670000000002</v>
      </c>
      <c r="I46" s="41"/>
      <c r="J46" s="119">
        <v>0</v>
      </c>
      <c r="K46" s="120">
        <v>123.60000000000001</v>
      </c>
      <c r="L46" s="41"/>
      <c r="M46" s="813"/>
      <c r="N46" s="1039"/>
      <c r="O46" s="42"/>
      <c r="P46" s="813"/>
      <c r="Q46" s="1042"/>
      <c r="R46" s="42"/>
      <c r="S46" s="813"/>
      <c r="T46" s="1039"/>
      <c r="W46" s="7"/>
    </row>
    <row r="47" spans="1:23" s="6" customFormat="1" ht="28.5" customHeight="1" x14ac:dyDescent="0.4">
      <c r="A47" s="1052"/>
      <c r="B47" s="1053"/>
      <c r="C47" s="1054"/>
      <c r="E47" s="18" t="s">
        <v>65</v>
      </c>
      <c r="F47" s="40"/>
      <c r="G47" s="119">
        <v>2543.1214999999997</v>
      </c>
      <c r="H47" s="120">
        <v>1648.5150000000003</v>
      </c>
      <c r="I47" s="41"/>
      <c r="J47" s="119">
        <v>0</v>
      </c>
      <c r="K47" s="120">
        <v>129.78</v>
      </c>
      <c r="L47" s="41"/>
      <c r="M47" s="813"/>
      <c r="N47" s="1039"/>
      <c r="O47" s="42"/>
      <c r="P47" s="813"/>
      <c r="Q47" s="1042"/>
      <c r="R47" s="42"/>
      <c r="S47" s="813"/>
      <c r="T47" s="1039"/>
      <c r="W47" s="7"/>
    </row>
    <row r="48" spans="1:23" s="6" customFormat="1" ht="28.5" customHeight="1" x14ac:dyDescent="0.4">
      <c r="A48" s="1052"/>
      <c r="B48" s="1053"/>
      <c r="C48" s="1054"/>
      <c r="E48" s="18" t="s">
        <v>71</v>
      </c>
      <c r="F48" s="40"/>
      <c r="G48" s="119">
        <v>2671.0474999999997</v>
      </c>
      <c r="H48" s="120">
        <v>1704.0320000000004</v>
      </c>
      <c r="I48" s="41"/>
      <c r="J48" s="119">
        <v>0</v>
      </c>
      <c r="K48" s="120">
        <v>132.87</v>
      </c>
      <c r="L48" s="41"/>
      <c r="M48" s="813"/>
      <c r="N48" s="1039"/>
      <c r="O48" s="42"/>
      <c r="P48" s="813"/>
      <c r="Q48" s="1042"/>
      <c r="R48" s="42"/>
      <c r="S48" s="813"/>
      <c r="T48" s="1039"/>
      <c r="W48" s="7"/>
    </row>
    <row r="49" spans="1:23" s="6" customFormat="1" ht="28.5" customHeight="1" x14ac:dyDescent="0.4">
      <c r="A49" s="1052"/>
      <c r="B49" s="1053"/>
      <c r="C49" s="1054"/>
      <c r="E49" s="18" t="s">
        <v>77</v>
      </c>
      <c r="F49" s="40"/>
      <c r="G49" s="119">
        <v>2795.42</v>
      </c>
      <c r="H49" s="120">
        <v>1768.6130000000003</v>
      </c>
      <c r="I49" s="41"/>
      <c r="J49" s="119">
        <v>0</v>
      </c>
      <c r="K49" s="120">
        <v>135.96</v>
      </c>
      <c r="L49" s="41"/>
      <c r="M49" s="813"/>
      <c r="N49" s="1039"/>
      <c r="O49" s="42"/>
      <c r="P49" s="813"/>
      <c r="Q49" s="1042"/>
      <c r="R49" s="42"/>
      <c r="S49" s="813"/>
      <c r="T49" s="1039"/>
      <c r="W49" s="7"/>
    </row>
    <row r="50" spans="1:23" s="7" customFormat="1" ht="28.5" customHeight="1" x14ac:dyDescent="0.4">
      <c r="A50" s="1052"/>
      <c r="B50" s="1053"/>
      <c r="C50" s="1054"/>
      <c r="E50" s="18" t="s">
        <v>86</v>
      </c>
      <c r="F50" s="40"/>
      <c r="G50" s="119">
        <v>2920.9769999999999</v>
      </c>
      <c r="H50" s="120">
        <v>1822.9970000000001</v>
      </c>
      <c r="I50" s="41"/>
      <c r="J50" s="119">
        <v>0</v>
      </c>
      <c r="K50" s="120">
        <v>141.11000000000001</v>
      </c>
      <c r="L50" s="41"/>
      <c r="M50" s="813"/>
      <c r="N50" s="1039"/>
      <c r="O50" s="42"/>
      <c r="P50" s="813"/>
      <c r="Q50" s="1043"/>
      <c r="R50" s="42"/>
      <c r="S50" s="813"/>
      <c r="T50" s="1039"/>
    </row>
    <row r="51" spans="1:23" s="7" customFormat="1" ht="28.5" customHeight="1" x14ac:dyDescent="0.4">
      <c r="A51" s="1052"/>
      <c r="B51" s="1053"/>
      <c r="C51" s="1054"/>
      <c r="E51" s="18" t="s">
        <v>94</v>
      </c>
      <c r="F51" s="40"/>
      <c r="G51" s="119">
        <v>3045.3494999999998</v>
      </c>
      <c r="H51" s="120">
        <v>1890.9770000000001</v>
      </c>
      <c r="I51" s="41"/>
      <c r="J51" s="119">
        <v>0</v>
      </c>
      <c r="K51" s="120">
        <v>141.11000000000001</v>
      </c>
      <c r="L51" s="41"/>
      <c r="M51" s="813"/>
      <c r="N51" s="1039"/>
      <c r="O51" s="42"/>
      <c r="P51" s="813"/>
      <c r="Q51" s="120">
        <v>296.64</v>
      </c>
      <c r="R51" s="42"/>
      <c r="S51" s="813"/>
      <c r="T51" s="1039"/>
    </row>
    <row r="52" spans="1:23" s="7" customFormat="1" ht="28.5" customHeight="1" x14ac:dyDescent="0.4">
      <c r="A52" s="1052"/>
      <c r="B52" s="1053"/>
      <c r="C52" s="1054"/>
      <c r="E52" s="18" t="s">
        <v>101</v>
      </c>
      <c r="F52" s="40"/>
      <c r="G52" s="119">
        <v>3169.7220000000002</v>
      </c>
      <c r="H52" s="120">
        <v>1949.8930000000003</v>
      </c>
      <c r="I52" s="41"/>
      <c r="J52" s="119">
        <v>0</v>
      </c>
      <c r="K52" s="120">
        <v>141.11000000000001</v>
      </c>
      <c r="L52" s="41"/>
      <c r="M52" s="813"/>
      <c r="N52" s="1039"/>
      <c r="O52" s="42"/>
      <c r="P52" s="813"/>
      <c r="Q52" s="1041">
        <v>302.82</v>
      </c>
      <c r="R52" s="42"/>
      <c r="S52" s="813"/>
      <c r="T52" s="1039"/>
    </row>
    <row r="53" spans="1:23" s="7" customFormat="1" ht="28.5" customHeight="1" x14ac:dyDescent="0.4">
      <c r="A53" s="1052"/>
      <c r="B53" s="1053"/>
      <c r="C53" s="1054"/>
      <c r="E53" s="18" t="s">
        <v>107</v>
      </c>
      <c r="F53" s="40"/>
      <c r="G53" s="119">
        <v>3310.6774999999998</v>
      </c>
      <c r="H53" s="120">
        <v>2030.3360000000002</v>
      </c>
      <c r="I53" s="41"/>
      <c r="J53" s="119">
        <v>0</v>
      </c>
      <c r="K53" s="120">
        <v>141.11000000000001</v>
      </c>
      <c r="L53" s="41"/>
      <c r="M53" s="813"/>
      <c r="N53" s="1039"/>
      <c r="O53" s="42"/>
      <c r="P53" s="813"/>
      <c r="Q53" s="1043"/>
      <c r="R53" s="42"/>
      <c r="S53" s="813"/>
      <c r="T53" s="1039"/>
    </row>
    <row r="54" spans="1:23" s="7" customFormat="1" ht="28.5" customHeight="1" thickBot="1" x14ac:dyDescent="0.45">
      <c r="A54" s="1055"/>
      <c r="B54" s="1056"/>
      <c r="C54" s="1057"/>
      <c r="E54" s="113" t="s">
        <v>112</v>
      </c>
      <c r="F54" s="40"/>
      <c r="G54" s="114">
        <v>3440.9724999999999</v>
      </c>
      <c r="H54" s="115">
        <v>2096.0500000000002</v>
      </c>
      <c r="I54" s="41"/>
      <c r="J54" s="114">
        <v>0</v>
      </c>
      <c r="K54" s="115">
        <v>144.20000000000002</v>
      </c>
      <c r="L54" s="41"/>
      <c r="M54" s="814"/>
      <c r="N54" s="1058"/>
      <c r="O54" s="42"/>
      <c r="P54" s="814"/>
      <c r="Q54" s="115">
        <v>328.57</v>
      </c>
      <c r="R54" s="42"/>
      <c r="S54" s="814"/>
      <c r="T54" s="1058"/>
    </row>
    <row r="55" spans="1:23" ht="21.75" customHeight="1" thickBot="1" x14ac:dyDescent="0.55000000000000004">
      <c r="A55" s="6"/>
      <c r="B55" s="6"/>
      <c r="D55" s="6"/>
      <c r="F55" s="40"/>
      <c r="I55" s="6"/>
      <c r="J55" s="6"/>
      <c r="K55" s="4"/>
      <c r="L55" s="4"/>
      <c r="M55" s="6"/>
      <c r="N55" s="4"/>
      <c r="O55" s="4"/>
      <c r="P55"/>
      <c r="Q55"/>
      <c r="R55" s="4"/>
      <c r="S55"/>
      <c r="T55"/>
    </row>
    <row r="56" spans="1:23" ht="39.75" customHeight="1" thickBot="1" x14ac:dyDescent="0.4">
      <c r="A56" s="1059" t="s">
        <v>10</v>
      </c>
      <c r="B56" s="1060"/>
      <c r="C56" s="1061"/>
      <c r="D56" s="13" t="s">
        <v>205</v>
      </c>
      <c r="E56" s="107" t="s">
        <v>201</v>
      </c>
      <c r="F56" s="13" t="s">
        <v>205</v>
      </c>
      <c r="G56" s="108" t="s">
        <v>202</v>
      </c>
      <c r="H56" s="109" t="s">
        <v>226</v>
      </c>
      <c r="I56" s="13" t="s">
        <v>205</v>
      </c>
      <c r="J56" s="108" t="s">
        <v>192</v>
      </c>
      <c r="K56" s="109" t="s">
        <v>193</v>
      </c>
      <c r="L56" s="13" t="s">
        <v>205</v>
      </c>
      <c r="M56" s="108" t="s">
        <v>5</v>
      </c>
      <c r="N56" s="109" t="s">
        <v>208</v>
      </c>
      <c r="O56" s="13" t="s">
        <v>205</v>
      </c>
      <c r="P56" s="108" t="s">
        <v>253</v>
      </c>
      <c r="Q56" s="109" t="s">
        <v>237</v>
      </c>
      <c r="R56" s="13" t="s">
        <v>205</v>
      </c>
      <c r="S56" s="108" t="s">
        <v>254</v>
      </c>
      <c r="T56" s="109" t="s">
        <v>257</v>
      </c>
    </row>
    <row r="57" spans="1:23" ht="15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/>
      <c r="M57" s="6"/>
      <c r="N57" s="6"/>
      <c r="O57"/>
      <c r="P57"/>
      <c r="Q57"/>
      <c r="R57"/>
      <c r="S57"/>
      <c r="T57"/>
    </row>
    <row r="58" spans="1:23" ht="36" customHeight="1" x14ac:dyDescent="0.5">
      <c r="A58" s="725" t="s">
        <v>235</v>
      </c>
      <c r="B58" s="726"/>
      <c r="C58" s="727"/>
      <c r="D58" s="6"/>
      <c r="E58" s="6"/>
      <c r="F58" s="6"/>
      <c r="G58" s="6"/>
      <c r="H58" s="6"/>
      <c r="I58" s="6"/>
      <c r="J58" s="6"/>
      <c r="K58" s="6"/>
      <c r="L58" s="4"/>
      <c r="M58" s="6"/>
      <c r="N58" s="6"/>
      <c r="O58"/>
      <c r="P58"/>
      <c r="Q58"/>
      <c r="R58"/>
      <c r="S58"/>
      <c r="T58"/>
    </row>
    <row r="59" spans="1:23" ht="12" customHeight="1" thickBot="1" x14ac:dyDescent="0.55000000000000004">
      <c r="A59" s="731"/>
      <c r="B59" s="732"/>
      <c r="C59" s="733"/>
      <c r="D59" s="6"/>
      <c r="E59" s="6"/>
      <c r="F59" s="6"/>
      <c r="G59" s="6"/>
      <c r="H59" s="6"/>
      <c r="I59" s="4"/>
      <c r="J59" s="6"/>
      <c r="K59" s="6"/>
      <c r="L59" s="4"/>
      <c r="M59" s="6"/>
      <c r="N59" s="6"/>
      <c r="O59"/>
      <c r="P59"/>
      <c r="Q59"/>
      <c r="R59"/>
      <c r="S59"/>
      <c r="T59"/>
    </row>
    <row r="60" spans="1:23" ht="39" customHeight="1" thickBot="1" x14ac:dyDescent="0.4">
      <c r="A60" s="734" t="s">
        <v>10</v>
      </c>
      <c r="B60" s="735"/>
      <c r="C60" s="736"/>
      <c r="D60" s="13" t="s">
        <v>205</v>
      </c>
      <c r="E60" s="68">
        <v>22501950</v>
      </c>
      <c r="F60" s="13" t="s">
        <v>205</v>
      </c>
      <c r="G60" s="747" t="s">
        <v>202</v>
      </c>
      <c r="H60" s="748"/>
      <c r="I60" s="13" t="s">
        <v>205</v>
      </c>
      <c r="J60" s="747">
        <v>150</v>
      </c>
      <c r="K60" s="748"/>
      <c r="L60" s="13" t="s">
        <v>205</v>
      </c>
      <c r="M60" s="747" t="s">
        <v>5</v>
      </c>
      <c r="N60" s="748"/>
      <c r="O60" s="13" t="s">
        <v>205</v>
      </c>
      <c r="P60" s="747" t="s">
        <v>253</v>
      </c>
      <c r="Q60" s="748"/>
      <c r="R60" s="13" t="s">
        <v>205</v>
      </c>
      <c r="S60" s="747" t="s">
        <v>254</v>
      </c>
      <c r="T60" s="748"/>
    </row>
    <row r="61" spans="1:23" x14ac:dyDescent="0.5">
      <c r="D61"/>
      <c r="E61"/>
      <c r="F61"/>
      <c r="I61" s="4"/>
      <c r="J61" s="4"/>
      <c r="K61" s="4"/>
      <c r="L61" s="4"/>
      <c r="O61"/>
      <c r="R61"/>
    </row>
    <row r="62" spans="1:23" x14ac:dyDescent="0.5">
      <c r="D62"/>
      <c r="E62"/>
      <c r="F62"/>
      <c r="I62" s="4"/>
      <c r="J62" s="4"/>
      <c r="K62" s="4"/>
      <c r="L62" s="4"/>
      <c r="O62"/>
      <c r="R62"/>
    </row>
    <row r="63" spans="1:23" x14ac:dyDescent="0.5">
      <c r="D63"/>
      <c r="E63"/>
      <c r="F63"/>
      <c r="I63" s="4"/>
      <c r="J63" s="4"/>
      <c r="K63" s="4"/>
      <c r="L63" s="4"/>
      <c r="O63"/>
      <c r="R63"/>
    </row>
    <row r="64" spans="1:23" x14ac:dyDescent="0.5">
      <c r="D64"/>
      <c r="E64"/>
      <c r="F64"/>
      <c r="I64" s="4"/>
      <c r="J64" s="4"/>
      <c r="K64" s="4"/>
      <c r="L64" s="4"/>
      <c r="O64"/>
      <c r="R64"/>
    </row>
    <row r="65" spans="4:18" x14ac:dyDescent="0.5">
      <c r="D65"/>
      <c r="E65"/>
      <c r="F65"/>
      <c r="I65" s="4"/>
      <c r="J65" s="4"/>
      <c r="K65" s="4"/>
      <c r="L65" s="4"/>
      <c r="O65" s="1"/>
      <c r="R65" s="1"/>
    </row>
    <row r="66" spans="4:18" x14ac:dyDescent="0.5">
      <c r="D66"/>
      <c r="E66"/>
      <c r="F66"/>
      <c r="I66" s="4"/>
      <c r="J66" s="4"/>
      <c r="K66" s="4"/>
      <c r="L66" s="4"/>
      <c r="O66" s="1"/>
      <c r="R66" s="1"/>
    </row>
    <row r="67" spans="4:18" x14ac:dyDescent="0.5">
      <c r="D67"/>
      <c r="E67"/>
      <c r="F67"/>
      <c r="I67" s="4"/>
      <c r="J67" s="4"/>
      <c r="K67" s="4"/>
      <c r="L67" s="4"/>
      <c r="O67" s="1"/>
      <c r="R67" s="1"/>
    </row>
    <row r="68" spans="4:18" x14ac:dyDescent="0.5">
      <c r="D68"/>
      <c r="E68"/>
      <c r="F68"/>
      <c r="I68" s="4"/>
      <c r="J68" s="4"/>
      <c r="K68" s="4"/>
      <c r="L68" s="4"/>
      <c r="O68" s="1"/>
      <c r="R68" s="1"/>
    </row>
    <row r="69" spans="4:18" x14ac:dyDescent="0.5">
      <c r="D69"/>
      <c r="E69"/>
      <c r="F69"/>
      <c r="I69" s="4"/>
      <c r="J69" s="4"/>
      <c r="K69" s="4"/>
      <c r="L69" s="4"/>
      <c r="O69" s="1"/>
      <c r="R69" s="1"/>
    </row>
    <row r="70" spans="4:18" x14ac:dyDescent="0.5">
      <c r="D70"/>
      <c r="E70"/>
      <c r="F70"/>
      <c r="I70" s="4"/>
      <c r="J70" s="4"/>
      <c r="K70" s="4"/>
      <c r="L70" s="4"/>
      <c r="O70" s="1"/>
      <c r="R70" s="1"/>
    </row>
    <row r="71" spans="4:18" x14ac:dyDescent="0.5">
      <c r="D71"/>
      <c r="E71"/>
      <c r="F71"/>
      <c r="I71" s="4"/>
      <c r="J71" s="4"/>
      <c r="K71" s="4"/>
      <c r="L71" s="4"/>
      <c r="O71" s="1"/>
      <c r="R71" s="1"/>
    </row>
    <row r="72" spans="4:18" x14ac:dyDescent="0.5">
      <c r="D72"/>
      <c r="E72"/>
      <c r="F72"/>
      <c r="I72" s="4"/>
      <c r="J72" s="4"/>
      <c r="K72" s="4"/>
      <c r="L72" s="4"/>
      <c r="O72" s="1"/>
      <c r="R72" s="1"/>
    </row>
    <row r="73" spans="4:18" x14ac:dyDescent="0.5">
      <c r="D73"/>
      <c r="E73"/>
      <c r="F73"/>
      <c r="I73" s="4"/>
      <c r="J73" s="4"/>
      <c r="K73" s="4"/>
      <c r="L73" s="4"/>
      <c r="O73" s="1"/>
      <c r="R73" s="1"/>
    </row>
    <row r="74" spans="4:18" x14ac:dyDescent="0.5">
      <c r="D74"/>
      <c r="E74"/>
      <c r="F74"/>
      <c r="I74" s="4"/>
      <c r="J74" s="4"/>
      <c r="K74" s="4"/>
      <c r="L74" s="4"/>
      <c r="O74" s="1"/>
      <c r="R74" s="1"/>
    </row>
    <row r="75" spans="4:18" x14ac:dyDescent="0.5">
      <c r="D75"/>
      <c r="E75"/>
      <c r="F75"/>
      <c r="I75" s="4"/>
      <c r="J75" s="4"/>
      <c r="K75" s="4"/>
      <c r="L75" s="4"/>
      <c r="O75" s="1"/>
      <c r="R75" s="1"/>
    </row>
    <row r="76" spans="4:18" x14ac:dyDescent="0.5">
      <c r="D76"/>
      <c r="E76"/>
      <c r="F76"/>
      <c r="I76" s="4"/>
      <c r="J76" s="4"/>
      <c r="K76" s="4"/>
      <c r="L76" s="4"/>
      <c r="O76" s="1"/>
      <c r="R76" s="1"/>
    </row>
    <row r="77" spans="4:18" x14ac:dyDescent="0.5">
      <c r="D77" s="4"/>
      <c r="F77" s="4"/>
      <c r="G77" s="4"/>
      <c r="H77" s="4"/>
      <c r="I77" s="4"/>
      <c r="J77" s="4"/>
      <c r="K77" s="4"/>
      <c r="L77" s="4"/>
      <c r="O77" s="1"/>
      <c r="R77" s="1"/>
    </row>
    <row r="78" spans="4:18" x14ac:dyDescent="0.5">
      <c r="D78" s="4"/>
      <c r="F78" s="4"/>
      <c r="G78" s="4"/>
      <c r="H78" s="4"/>
      <c r="I78" s="4"/>
      <c r="J78" s="4"/>
      <c r="K78" s="4"/>
      <c r="L78" s="4"/>
      <c r="O78" s="1"/>
      <c r="R78" s="1"/>
    </row>
    <row r="79" spans="4:18" x14ac:dyDescent="0.5">
      <c r="D79" s="4"/>
      <c r="F79" s="4"/>
      <c r="G79" s="4"/>
      <c r="H79" s="4"/>
      <c r="I79" s="4"/>
      <c r="J79" s="4"/>
      <c r="K79" s="4"/>
      <c r="L79" s="4"/>
      <c r="O79" s="1"/>
      <c r="R79" s="1"/>
    </row>
    <row r="80" spans="4:18" x14ac:dyDescent="0.5">
      <c r="D80" s="4"/>
      <c r="F80" s="4"/>
      <c r="G80" s="4"/>
      <c r="H80" s="4"/>
      <c r="I80" s="4"/>
      <c r="J80" s="4"/>
      <c r="K80" s="4"/>
      <c r="L80" s="4"/>
      <c r="O80" s="1"/>
      <c r="R80" s="1"/>
    </row>
    <row r="81" spans="4:18" x14ac:dyDescent="0.5">
      <c r="D81" s="4"/>
      <c r="F81" s="4"/>
      <c r="G81" s="4"/>
      <c r="H81" s="4"/>
      <c r="I81" s="4"/>
      <c r="J81" s="4"/>
      <c r="K81" s="4"/>
      <c r="L81" s="4"/>
      <c r="O81" s="1"/>
      <c r="R81" s="1"/>
    </row>
    <row r="82" spans="4:18" x14ac:dyDescent="0.5">
      <c r="D82" s="4"/>
      <c r="F82" s="4"/>
      <c r="G82" s="4"/>
      <c r="H82" s="4"/>
      <c r="I82" s="4"/>
      <c r="J82" s="4"/>
      <c r="K82" s="4"/>
      <c r="L82" s="4"/>
      <c r="O82" s="1"/>
      <c r="R82" s="1"/>
    </row>
    <row r="83" spans="4:18" x14ac:dyDescent="0.5">
      <c r="D83" s="4"/>
      <c r="F83" s="4"/>
      <c r="G83" s="4"/>
      <c r="H83" s="4"/>
      <c r="I83" s="4"/>
      <c r="J83" s="4"/>
      <c r="K83" s="4"/>
      <c r="L83" s="4"/>
      <c r="O83" s="1"/>
      <c r="R83" s="1"/>
    </row>
    <row r="84" spans="4:18" x14ac:dyDescent="0.5">
      <c r="D84" s="4"/>
      <c r="F84" s="4"/>
      <c r="G84" s="4"/>
      <c r="H84" s="4"/>
      <c r="I84" s="4"/>
      <c r="J84" s="4"/>
      <c r="K84" s="4"/>
      <c r="L84" s="4"/>
      <c r="O84" s="1"/>
      <c r="R84" s="1"/>
    </row>
    <row r="85" spans="4:18" x14ac:dyDescent="0.5">
      <c r="D85" s="4"/>
      <c r="E85"/>
      <c r="F85" s="4"/>
      <c r="G85" s="4"/>
      <c r="H85" s="4"/>
      <c r="I85" s="4"/>
      <c r="J85" s="4"/>
      <c r="K85" s="4"/>
      <c r="L85" s="4"/>
      <c r="O85" s="1"/>
      <c r="R85" s="1"/>
    </row>
    <row r="86" spans="4:18" x14ac:dyDescent="0.5">
      <c r="D86" s="4"/>
      <c r="E86"/>
      <c r="F86" s="4"/>
      <c r="G86" s="4"/>
      <c r="H86" s="4"/>
      <c r="I86" s="4"/>
      <c r="J86" s="4"/>
      <c r="K86" s="4"/>
      <c r="L86" s="4"/>
      <c r="O86" s="1"/>
      <c r="R86" s="1"/>
    </row>
    <row r="87" spans="4:18" x14ac:dyDescent="0.5">
      <c r="D87" s="4"/>
      <c r="E87"/>
      <c r="F87" s="4"/>
      <c r="G87" s="4"/>
      <c r="H87" s="4"/>
      <c r="I87" s="4"/>
      <c r="J87" s="4"/>
      <c r="K87" s="4"/>
      <c r="L87" s="4"/>
      <c r="O87" s="1"/>
      <c r="R87" s="1"/>
    </row>
    <row r="88" spans="4:18" x14ac:dyDescent="0.5">
      <c r="D88" s="4"/>
      <c r="E88"/>
      <c r="F88" s="4"/>
      <c r="G88" s="4"/>
      <c r="H88" s="4"/>
      <c r="I88" s="4"/>
      <c r="J88" s="4"/>
      <c r="K88" s="4"/>
      <c r="L88" s="4"/>
      <c r="O88" s="1"/>
      <c r="R88" s="1"/>
    </row>
    <row r="89" spans="4:18" x14ac:dyDescent="0.5">
      <c r="D89" s="4"/>
      <c r="E89"/>
      <c r="F89" s="4"/>
      <c r="G89" s="4"/>
      <c r="H89" s="4"/>
      <c r="I89" s="4"/>
      <c r="J89" s="4"/>
      <c r="K89" s="4"/>
      <c r="L89" s="4"/>
      <c r="O89" s="1"/>
      <c r="R89" s="1"/>
    </row>
    <row r="90" spans="4:18" x14ac:dyDescent="0.5">
      <c r="D90" s="4"/>
      <c r="E90"/>
      <c r="F90" s="4"/>
      <c r="G90" s="4"/>
      <c r="H90" s="4"/>
      <c r="I90" s="4"/>
      <c r="J90" s="4"/>
      <c r="K90" s="4"/>
      <c r="L90" s="4"/>
      <c r="O90" s="1"/>
      <c r="R90" s="1"/>
    </row>
    <row r="91" spans="4:18" x14ac:dyDescent="0.5">
      <c r="D91" s="4"/>
      <c r="E91"/>
      <c r="F91" s="4"/>
      <c r="G91" s="4"/>
      <c r="H91" s="4"/>
      <c r="I91" s="4"/>
      <c r="J91" s="4"/>
      <c r="K91" s="4"/>
      <c r="L91" s="4"/>
      <c r="O91" s="1"/>
      <c r="R91" s="1"/>
    </row>
    <row r="92" spans="4:18" x14ac:dyDescent="0.5">
      <c r="D92" s="4"/>
      <c r="E92"/>
      <c r="F92" s="4"/>
      <c r="G92" s="4"/>
      <c r="H92" s="4"/>
      <c r="I92" s="4"/>
      <c r="J92" s="4"/>
      <c r="K92" s="4"/>
      <c r="L92" s="4"/>
      <c r="O92" s="1"/>
      <c r="R92" s="1"/>
    </row>
    <row r="93" spans="4:18" x14ac:dyDescent="0.5">
      <c r="D93" s="4"/>
      <c r="E93"/>
      <c r="F93" s="4"/>
      <c r="G93" s="4"/>
      <c r="H93" s="4"/>
      <c r="I93" s="4"/>
      <c r="J93" s="4"/>
      <c r="K93" s="4"/>
      <c r="L93" s="4"/>
      <c r="O93" s="1"/>
      <c r="R93" s="1"/>
    </row>
    <row r="94" spans="4:18" x14ac:dyDescent="0.5">
      <c r="D94" s="4"/>
      <c r="E94"/>
      <c r="F94" s="4"/>
      <c r="G94" s="4"/>
      <c r="H94" s="4"/>
      <c r="I94" s="4"/>
      <c r="J94" s="4"/>
      <c r="K94" s="4"/>
      <c r="L94" s="4"/>
      <c r="O94" s="1"/>
      <c r="R94" s="1"/>
    </row>
    <row r="95" spans="4:18" x14ac:dyDescent="0.5">
      <c r="D95" s="4"/>
      <c r="E95"/>
      <c r="F95" s="4"/>
      <c r="G95" s="4"/>
      <c r="H95" s="4"/>
      <c r="I95" s="4"/>
      <c r="J95" s="4"/>
      <c r="K95" s="4"/>
      <c r="L95" s="4"/>
      <c r="O95" s="1"/>
      <c r="R95" s="1"/>
    </row>
    <row r="96" spans="4:18" x14ac:dyDescent="0.5">
      <c r="D96" s="4"/>
      <c r="E96"/>
      <c r="F96" s="4"/>
      <c r="G96" s="4"/>
      <c r="H96" s="4"/>
      <c r="I96" s="4"/>
      <c r="J96" s="4"/>
      <c r="K96" s="4"/>
      <c r="L96" s="4"/>
      <c r="O96" s="1"/>
      <c r="R96" s="1"/>
    </row>
    <row r="97" spans="4:18" x14ac:dyDescent="0.5">
      <c r="D97" s="4"/>
      <c r="E97"/>
      <c r="F97" s="4"/>
      <c r="G97" s="4"/>
      <c r="H97" s="4"/>
      <c r="I97" s="4"/>
      <c r="J97" s="4"/>
      <c r="K97" s="4"/>
      <c r="L97" s="4"/>
      <c r="O97" s="1"/>
      <c r="R97" s="1"/>
    </row>
    <row r="98" spans="4:18" x14ac:dyDescent="0.5">
      <c r="D98" s="4"/>
      <c r="E98"/>
      <c r="F98" s="4"/>
      <c r="G98" s="4"/>
      <c r="H98" s="4"/>
      <c r="I98" s="4"/>
      <c r="J98" s="4"/>
      <c r="K98" s="4"/>
      <c r="L98" s="4"/>
      <c r="O98" s="1"/>
      <c r="R98" s="1"/>
    </row>
    <row r="99" spans="4:18" x14ac:dyDescent="0.5">
      <c r="D99" s="4"/>
      <c r="E99"/>
      <c r="F99" s="4"/>
      <c r="G99" s="4"/>
      <c r="H99" s="4"/>
      <c r="I99" s="4"/>
      <c r="J99" s="4"/>
      <c r="K99" s="4"/>
      <c r="L99" s="4"/>
      <c r="O99" s="1"/>
      <c r="R99" s="1"/>
    </row>
    <row r="100" spans="4:18" x14ac:dyDescent="0.5">
      <c r="D100" s="4"/>
      <c r="E100"/>
      <c r="F100" s="4"/>
      <c r="G100" s="4"/>
      <c r="H100" s="4"/>
      <c r="I100" s="4"/>
      <c r="J100" s="4"/>
      <c r="K100" s="4"/>
      <c r="L100" s="4"/>
      <c r="O100" s="1"/>
      <c r="R100" s="1"/>
    </row>
    <row r="101" spans="4:18" x14ac:dyDescent="0.5">
      <c r="D101" s="4"/>
      <c r="E101"/>
      <c r="F101" s="4"/>
      <c r="G101" s="4"/>
      <c r="H101" s="4"/>
      <c r="I101" s="4"/>
      <c r="J101" s="4"/>
      <c r="K101" s="4"/>
      <c r="L101" s="4"/>
      <c r="O101" s="1"/>
      <c r="R101" s="1"/>
    </row>
    <row r="102" spans="4:18" x14ac:dyDescent="0.5">
      <c r="D102" s="4"/>
      <c r="E102"/>
      <c r="F102" s="4"/>
      <c r="G102" s="4"/>
      <c r="H102" s="4"/>
      <c r="I102" s="4"/>
      <c r="J102" s="4"/>
      <c r="K102" s="4"/>
      <c r="L102" s="4"/>
      <c r="O102" s="1"/>
      <c r="R102" s="1"/>
    </row>
    <row r="103" spans="4:18" x14ac:dyDescent="0.5">
      <c r="D103" s="4"/>
      <c r="E103"/>
      <c r="F103" s="4"/>
      <c r="G103" s="4"/>
      <c r="H103" s="4"/>
      <c r="I103" s="4"/>
      <c r="J103" s="4"/>
      <c r="K103" s="4"/>
      <c r="L103" s="4"/>
      <c r="O103" s="1"/>
      <c r="R103" s="1"/>
    </row>
    <row r="104" spans="4:18" x14ac:dyDescent="0.5">
      <c r="D104" s="4"/>
      <c r="E104"/>
      <c r="F104" s="4"/>
      <c r="G104" s="4"/>
      <c r="H104" s="4"/>
      <c r="I104" s="4"/>
      <c r="J104" s="4"/>
      <c r="K104" s="4"/>
      <c r="L104" s="4"/>
      <c r="O104" s="1"/>
      <c r="R104" s="1"/>
    </row>
    <row r="105" spans="4:18" x14ac:dyDescent="0.5">
      <c r="D105" s="4"/>
      <c r="E105"/>
      <c r="F105" s="4"/>
      <c r="G105" s="4"/>
      <c r="H105" s="4"/>
      <c r="I105" s="4"/>
      <c r="J105" s="4"/>
      <c r="K105" s="4"/>
      <c r="L105" s="4"/>
      <c r="O105" s="1"/>
      <c r="R105" s="1"/>
    </row>
    <row r="106" spans="4:18" x14ac:dyDescent="0.5">
      <c r="D106" s="4"/>
      <c r="E106"/>
      <c r="F106" s="4"/>
      <c r="G106" s="4"/>
      <c r="H106" s="4"/>
      <c r="I106" s="4"/>
      <c r="J106" s="4"/>
      <c r="K106" s="4"/>
      <c r="L106" s="4"/>
      <c r="O106" s="1"/>
      <c r="R106" s="1"/>
    </row>
    <row r="107" spans="4:18" x14ac:dyDescent="0.5">
      <c r="D107" s="4"/>
      <c r="E107"/>
      <c r="F107" s="4"/>
      <c r="G107" s="4"/>
      <c r="H107" s="4"/>
      <c r="I107" s="4"/>
      <c r="J107" s="4"/>
      <c r="K107" s="4"/>
      <c r="L107" s="4"/>
      <c r="O107" s="1"/>
      <c r="R107" s="1"/>
    </row>
    <row r="108" spans="4:18" x14ac:dyDescent="0.5">
      <c r="D108" s="4"/>
      <c r="E108"/>
      <c r="F108" s="4"/>
      <c r="G108" s="4"/>
      <c r="H108" s="4"/>
      <c r="I108" s="4"/>
      <c r="J108" s="4"/>
      <c r="K108" s="4"/>
      <c r="L108" s="4"/>
      <c r="O108" s="1"/>
      <c r="R108" s="1"/>
    </row>
    <row r="109" spans="4:18" x14ac:dyDescent="0.5">
      <c r="D109" s="4"/>
      <c r="E109"/>
      <c r="F109" s="4"/>
      <c r="G109" s="4"/>
      <c r="H109" s="4"/>
      <c r="I109" s="4"/>
      <c r="J109" s="4"/>
      <c r="K109" s="4"/>
      <c r="L109" s="4"/>
      <c r="O109" s="1"/>
      <c r="R109" s="1"/>
    </row>
    <row r="110" spans="4:18" x14ac:dyDescent="0.5">
      <c r="D110" s="4"/>
      <c r="E110"/>
      <c r="F110" s="4"/>
      <c r="G110" s="4"/>
      <c r="H110" s="4"/>
      <c r="I110" s="4"/>
      <c r="J110" s="4"/>
      <c r="K110" s="4"/>
      <c r="L110" s="4"/>
      <c r="O110" s="1"/>
      <c r="R110" s="1"/>
    </row>
    <row r="111" spans="4:18" x14ac:dyDescent="0.5">
      <c r="D111" s="4"/>
      <c r="E111"/>
      <c r="F111" s="4"/>
      <c r="G111" s="4"/>
      <c r="H111" s="4"/>
      <c r="I111" s="4"/>
      <c r="J111" s="4"/>
      <c r="K111" s="4"/>
      <c r="L111" s="4"/>
      <c r="O111" s="1"/>
      <c r="R111" s="1"/>
    </row>
    <row r="112" spans="4:18" x14ac:dyDescent="0.5">
      <c r="D112" s="4"/>
      <c r="E112"/>
      <c r="F112" s="4"/>
      <c r="G112" s="4"/>
      <c r="H112" s="4"/>
      <c r="I112" s="4"/>
      <c r="J112" s="4"/>
      <c r="K112" s="4"/>
      <c r="L112" s="4"/>
      <c r="O112" s="1"/>
      <c r="R112" s="1"/>
    </row>
    <row r="113" spans="4:18" x14ac:dyDescent="0.5">
      <c r="D113" s="4"/>
      <c r="E113"/>
      <c r="F113" s="4"/>
      <c r="G113" s="4"/>
      <c r="H113" s="4"/>
      <c r="I113" s="4"/>
      <c r="J113" s="4"/>
      <c r="K113" s="4"/>
      <c r="L113" s="4"/>
      <c r="O113" s="1"/>
      <c r="R113" s="1"/>
    </row>
    <row r="114" spans="4:18" x14ac:dyDescent="0.5">
      <c r="D114" s="4"/>
      <c r="E114"/>
      <c r="F114" s="4"/>
      <c r="G114" s="4"/>
      <c r="H114" s="4"/>
      <c r="I114" s="4"/>
      <c r="J114" s="4"/>
      <c r="K114" s="4"/>
      <c r="L114" s="4"/>
      <c r="O114" s="1"/>
      <c r="R114" s="1"/>
    </row>
    <row r="115" spans="4:18" x14ac:dyDescent="0.5">
      <c r="D115" s="4"/>
      <c r="E115"/>
      <c r="F115" s="4"/>
      <c r="G115" s="4"/>
      <c r="H115" s="4"/>
      <c r="I115" s="4"/>
      <c r="J115" s="4"/>
      <c r="K115" s="4"/>
      <c r="L115" s="4"/>
      <c r="O115" s="1"/>
      <c r="R115" s="1"/>
    </row>
    <row r="116" spans="4:18" x14ac:dyDescent="0.5">
      <c r="D116" s="4"/>
      <c r="E116"/>
      <c r="F116" s="4"/>
      <c r="G116" s="4"/>
      <c r="H116" s="4"/>
      <c r="I116" s="4"/>
      <c r="J116" s="4"/>
      <c r="K116" s="4"/>
      <c r="L116" s="4"/>
      <c r="O116" s="1"/>
      <c r="R116" s="1"/>
    </row>
    <row r="117" spans="4:18" x14ac:dyDescent="0.5">
      <c r="D117" s="4"/>
      <c r="E117"/>
      <c r="F117" s="4"/>
      <c r="G117" s="4"/>
      <c r="H117" s="4"/>
      <c r="I117" s="4"/>
      <c r="J117" s="4"/>
      <c r="K117" s="4"/>
      <c r="L117" s="4"/>
      <c r="O117" s="1"/>
      <c r="R117" s="1"/>
    </row>
    <row r="118" spans="4:18" x14ac:dyDescent="0.5">
      <c r="D118" s="4"/>
      <c r="E118"/>
      <c r="F118" s="4"/>
      <c r="G118" s="4"/>
      <c r="H118" s="4"/>
      <c r="I118" s="4"/>
      <c r="J118" s="4"/>
      <c r="K118" s="4"/>
      <c r="L118" s="4"/>
      <c r="O118" s="1"/>
      <c r="R118" s="1"/>
    </row>
    <row r="119" spans="4:18" x14ac:dyDescent="0.5">
      <c r="D119" s="4"/>
      <c r="E119"/>
      <c r="F119" s="4"/>
      <c r="G119" s="4"/>
      <c r="H119" s="4"/>
      <c r="I119" s="4"/>
      <c r="J119" s="4"/>
      <c r="K119" s="4"/>
      <c r="L119" s="4"/>
      <c r="O119" s="1"/>
      <c r="R119" s="1"/>
    </row>
    <row r="120" spans="4:18" x14ac:dyDescent="0.5">
      <c r="D120" s="4"/>
      <c r="E120"/>
      <c r="F120" s="4"/>
      <c r="G120" s="4"/>
      <c r="H120" s="4"/>
      <c r="I120" s="4"/>
      <c r="J120" s="4"/>
      <c r="K120" s="4"/>
      <c r="L120" s="4"/>
      <c r="O120" s="1"/>
      <c r="R120" s="1"/>
    </row>
    <row r="121" spans="4:18" x14ac:dyDescent="0.5">
      <c r="D121" s="4"/>
      <c r="E121"/>
      <c r="F121" s="4"/>
      <c r="G121" s="4"/>
      <c r="H121" s="4"/>
      <c r="I121" s="4"/>
      <c r="J121" s="4"/>
      <c r="K121" s="4"/>
      <c r="L121" s="4"/>
      <c r="O121" s="1"/>
      <c r="R121" s="1"/>
    </row>
    <row r="122" spans="4:18" x14ac:dyDescent="0.5">
      <c r="D122" s="4"/>
      <c r="E122"/>
      <c r="F122" s="4"/>
      <c r="G122" s="4"/>
      <c r="H122" s="4"/>
      <c r="I122" s="4"/>
      <c r="J122" s="4"/>
      <c r="K122" s="4"/>
      <c r="L122" s="4"/>
      <c r="O122" s="1"/>
      <c r="R122" s="1"/>
    </row>
    <row r="123" spans="4:18" x14ac:dyDescent="0.5">
      <c r="D123" s="4"/>
      <c r="E123"/>
      <c r="F123" s="4"/>
      <c r="G123" s="4"/>
      <c r="H123" s="4"/>
      <c r="I123" s="4"/>
      <c r="J123" s="4"/>
      <c r="K123" s="4"/>
      <c r="L123" s="4"/>
      <c r="O123" s="1"/>
      <c r="R123" s="1"/>
    </row>
    <row r="124" spans="4:18" x14ac:dyDescent="0.5">
      <c r="D124" s="4"/>
      <c r="E124"/>
      <c r="F124" s="4"/>
      <c r="G124" s="4"/>
      <c r="H124" s="4"/>
      <c r="I124" s="4"/>
      <c r="J124" s="4"/>
      <c r="K124" s="4"/>
      <c r="L124" s="4"/>
      <c r="O124" s="1"/>
      <c r="R124" s="1"/>
    </row>
    <row r="125" spans="4:18" x14ac:dyDescent="0.5">
      <c r="D125" s="4"/>
      <c r="E125"/>
      <c r="F125" s="4"/>
      <c r="G125" s="4"/>
      <c r="H125" s="4"/>
      <c r="I125" s="4"/>
      <c r="J125" s="4"/>
      <c r="K125" s="4"/>
      <c r="L125" s="4"/>
      <c r="O125" s="1"/>
      <c r="R125" s="1"/>
    </row>
    <row r="126" spans="4:18" x14ac:dyDescent="0.5">
      <c r="D126" s="4"/>
      <c r="E126"/>
      <c r="F126" s="4"/>
      <c r="G126" s="4"/>
      <c r="H126" s="4"/>
      <c r="I126" s="4"/>
      <c r="J126" s="4"/>
      <c r="K126" s="4"/>
      <c r="L126" s="4"/>
      <c r="O126" s="1"/>
      <c r="R126" s="1"/>
    </row>
    <row r="127" spans="4:18" x14ac:dyDescent="0.5">
      <c r="D127" s="4"/>
      <c r="E127"/>
      <c r="F127" s="4"/>
      <c r="G127" s="4"/>
      <c r="H127" s="4"/>
      <c r="I127" s="4"/>
      <c r="J127" s="4"/>
      <c r="K127" s="4"/>
      <c r="L127" s="4"/>
      <c r="O127" s="1"/>
      <c r="R127" s="1"/>
    </row>
    <row r="128" spans="4:18" x14ac:dyDescent="0.5">
      <c r="D128" s="4"/>
      <c r="E128"/>
      <c r="F128" s="4"/>
      <c r="G128" s="4"/>
      <c r="H128" s="4"/>
      <c r="I128" s="4"/>
      <c r="J128" s="4"/>
      <c r="K128" s="4"/>
      <c r="L128" s="4"/>
      <c r="O128" s="1"/>
      <c r="R128" s="1"/>
    </row>
    <row r="129" spans="4:18" x14ac:dyDescent="0.5">
      <c r="D129" s="4"/>
      <c r="E129"/>
      <c r="F129" s="4"/>
      <c r="G129" s="4"/>
      <c r="H129" s="4"/>
      <c r="I129" s="4"/>
      <c r="J129" s="4"/>
      <c r="K129" s="4"/>
      <c r="L129" s="4"/>
      <c r="O129" s="1"/>
      <c r="R129" s="1"/>
    </row>
    <row r="130" spans="4:18" x14ac:dyDescent="0.5">
      <c r="D130" s="4"/>
      <c r="E130"/>
      <c r="F130" s="4"/>
      <c r="G130" s="4"/>
      <c r="H130" s="4"/>
      <c r="I130" s="4"/>
      <c r="J130" s="4"/>
      <c r="K130" s="4"/>
      <c r="L130" s="4"/>
      <c r="O130" s="1"/>
      <c r="R130" s="1"/>
    </row>
    <row r="131" spans="4:18" x14ac:dyDescent="0.5">
      <c r="D131" s="4"/>
      <c r="E131"/>
      <c r="F131" s="4"/>
      <c r="G131" s="4"/>
      <c r="H131" s="4"/>
      <c r="I131" s="4"/>
      <c r="J131" s="4"/>
      <c r="K131" s="4"/>
      <c r="L131" s="4"/>
      <c r="O131" s="1"/>
      <c r="R131" s="1"/>
    </row>
    <row r="132" spans="4:18" x14ac:dyDescent="0.5">
      <c r="D132" s="4"/>
      <c r="E132"/>
      <c r="F132" s="4"/>
      <c r="G132" s="4"/>
      <c r="H132" s="4"/>
      <c r="I132" s="4"/>
      <c r="J132" s="4"/>
      <c r="K132" s="4"/>
      <c r="L132" s="4"/>
      <c r="O132" s="1"/>
      <c r="R132" s="1"/>
    </row>
    <row r="133" spans="4:18" x14ac:dyDescent="0.5">
      <c r="D133" s="4"/>
      <c r="E133"/>
      <c r="F133" s="4"/>
      <c r="G133" s="4"/>
      <c r="H133" s="4"/>
      <c r="I133" s="4"/>
      <c r="J133" s="4"/>
      <c r="K133" s="4"/>
      <c r="L133" s="4"/>
      <c r="O133" s="1"/>
      <c r="R133" s="1"/>
    </row>
    <row r="134" spans="4:18" x14ac:dyDescent="0.5">
      <c r="D134" s="4"/>
      <c r="E134"/>
      <c r="F134" s="4"/>
      <c r="G134" s="4"/>
      <c r="H134" s="4"/>
      <c r="I134" s="4"/>
      <c r="J134" s="4"/>
      <c r="K134" s="4"/>
      <c r="L134" s="4"/>
      <c r="O134" s="1"/>
      <c r="R134" s="1"/>
    </row>
    <row r="135" spans="4:18" x14ac:dyDescent="0.5">
      <c r="D135" s="4"/>
      <c r="E135"/>
      <c r="F135" s="4"/>
      <c r="G135" s="4"/>
      <c r="H135" s="4"/>
      <c r="I135" s="4"/>
      <c r="J135" s="4"/>
      <c r="K135" s="4"/>
      <c r="L135" s="4"/>
      <c r="O135" s="1"/>
      <c r="R135" s="1"/>
    </row>
    <row r="136" spans="4:18" x14ac:dyDescent="0.5">
      <c r="D136" s="4"/>
      <c r="E136"/>
      <c r="F136" s="4"/>
      <c r="G136" s="4"/>
      <c r="H136" s="4"/>
      <c r="I136" s="4"/>
      <c r="J136" s="4"/>
      <c r="K136" s="4"/>
      <c r="L136" s="4"/>
      <c r="O136" s="1"/>
      <c r="R136" s="1"/>
    </row>
    <row r="137" spans="4:18" x14ac:dyDescent="0.5">
      <c r="D137" s="4"/>
      <c r="E137"/>
      <c r="F137" s="4"/>
      <c r="G137" s="4"/>
      <c r="H137" s="4"/>
      <c r="I137" s="4"/>
      <c r="J137" s="4"/>
      <c r="K137" s="4"/>
      <c r="L137" s="4"/>
      <c r="O137" s="1"/>
      <c r="R137" s="1"/>
    </row>
    <row r="138" spans="4:18" x14ac:dyDescent="0.5">
      <c r="D138" s="4"/>
      <c r="E138"/>
      <c r="F138" s="4"/>
      <c r="G138" s="4"/>
      <c r="H138" s="4"/>
      <c r="I138" s="4"/>
      <c r="J138" s="4"/>
      <c r="K138" s="4"/>
      <c r="L138" s="4"/>
      <c r="O138" s="1"/>
      <c r="R138" s="1"/>
    </row>
    <row r="139" spans="4:18" x14ac:dyDescent="0.5">
      <c r="D139" s="4"/>
      <c r="E139"/>
      <c r="F139" s="4"/>
      <c r="G139" s="4"/>
      <c r="H139" s="4"/>
      <c r="I139" s="4"/>
      <c r="J139" s="4"/>
      <c r="K139" s="4"/>
      <c r="L139" s="4"/>
      <c r="O139" s="1"/>
      <c r="R139" s="1"/>
    </row>
    <row r="140" spans="4:18" x14ac:dyDescent="0.5">
      <c r="D140" s="4"/>
      <c r="E140"/>
      <c r="F140" s="4"/>
      <c r="G140" s="4"/>
      <c r="H140" s="4"/>
      <c r="I140" s="4"/>
      <c r="J140" s="4"/>
      <c r="K140" s="4"/>
      <c r="L140" s="4"/>
      <c r="O140" s="1"/>
      <c r="R140" s="1"/>
    </row>
    <row r="141" spans="4:18" x14ac:dyDescent="0.5">
      <c r="D141" s="4"/>
      <c r="E141"/>
      <c r="F141" s="4"/>
      <c r="G141" s="4"/>
      <c r="H141" s="4"/>
      <c r="I141" s="4"/>
      <c r="J141" s="4"/>
      <c r="K141" s="4"/>
      <c r="L141" s="4"/>
      <c r="O141" s="1"/>
      <c r="R141" s="1"/>
    </row>
    <row r="142" spans="4:18" x14ac:dyDescent="0.5">
      <c r="D142" s="4"/>
      <c r="E142"/>
      <c r="F142" s="4"/>
      <c r="G142" s="4"/>
      <c r="H142" s="4"/>
      <c r="I142" s="4"/>
      <c r="J142" s="4"/>
      <c r="K142" s="4"/>
      <c r="L142" s="4"/>
      <c r="O142" s="1"/>
      <c r="R142" s="1"/>
    </row>
    <row r="143" spans="4:18" x14ac:dyDescent="0.5">
      <c r="D143" s="4"/>
      <c r="E143"/>
      <c r="F143" s="4"/>
      <c r="G143" s="4"/>
      <c r="H143" s="4"/>
      <c r="I143" s="4"/>
      <c r="J143" s="4"/>
      <c r="K143" s="4"/>
      <c r="L143" s="4"/>
      <c r="O143" s="1"/>
      <c r="R143" s="1"/>
    </row>
    <row r="144" spans="4:18" x14ac:dyDescent="0.5">
      <c r="D144" s="4"/>
      <c r="E144"/>
      <c r="F144" s="4"/>
      <c r="G144" s="4"/>
      <c r="H144" s="4"/>
      <c r="I144" s="4"/>
      <c r="J144" s="4"/>
      <c r="K144" s="4"/>
      <c r="L144" s="4"/>
      <c r="O144" s="1"/>
      <c r="R144" s="1"/>
    </row>
    <row r="145" spans="4:18" x14ac:dyDescent="0.5">
      <c r="D145" s="4"/>
      <c r="E145"/>
      <c r="F145" s="4"/>
      <c r="G145" s="4"/>
      <c r="H145" s="4"/>
      <c r="I145" s="4"/>
      <c r="J145" s="4"/>
      <c r="K145" s="4"/>
      <c r="L145" s="4"/>
      <c r="O145" s="1"/>
      <c r="R145" s="1"/>
    </row>
    <row r="146" spans="4:18" x14ac:dyDescent="0.5">
      <c r="D146" s="4"/>
      <c r="E146"/>
      <c r="F146" s="4"/>
      <c r="G146" s="4"/>
      <c r="H146" s="4"/>
      <c r="I146" s="4"/>
      <c r="J146" s="4"/>
      <c r="K146" s="4"/>
      <c r="L146" s="4"/>
      <c r="O146" s="1"/>
      <c r="R146" s="1"/>
    </row>
    <row r="147" spans="4:18" x14ac:dyDescent="0.5">
      <c r="D147" s="4"/>
      <c r="E147"/>
      <c r="F147" s="4"/>
      <c r="G147" s="4"/>
      <c r="H147" s="4"/>
      <c r="I147" s="4"/>
      <c r="J147" s="4"/>
      <c r="K147" s="4"/>
      <c r="L147" s="4"/>
      <c r="O147" s="1"/>
      <c r="R147" s="1"/>
    </row>
    <row r="148" spans="4:18" x14ac:dyDescent="0.5">
      <c r="D148" s="4"/>
      <c r="E148"/>
      <c r="F148" s="4"/>
      <c r="G148" s="4"/>
      <c r="H148" s="4"/>
      <c r="I148" s="4"/>
      <c r="J148" s="4"/>
      <c r="K148" s="4"/>
      <c r="L148" s="4"/>
      <c r="O148" s="1"/>
      <c r="R148" s="1"/>
    </row>
    <row r="149" spans="4:18" x14ac:dyDescent="0.5">
      <c r="D149" s="4"/>
      <c r="E149"/>
      <c r="F149" s="4"/>
      <c r="G149" s="4"/>
      <c r="H149" s="4"/>
      <c r="I149" s="4"/>
      <c r="J149" s="4"/>
      <c r="K149" s="4"/>
      <c r="L149" s="4"/>
      <c r="O149" s="1"/>
      <c r="R149" s="1"/>
    </row>
    <row r="150" spans="4:18" x14ac:dyDescent="0.5">
      <c r="D150" s="4"/>
      <c r="E150"/>
      <c r="F150" s="4"/>
      <c r="G150" s="4"/>
      <c r="H150" s="4"/>
      <c r="I150" s="4"/>
      <c r="J150" s="4"/>
      <c r="K150" s="4"/>
      <c r="L150" s="4"/>
      <c r="O150" s="1"/>
      <c r="R150" s="1"/>
    </row>
    <row r="151" spans="4:18" x14ac:dyDescent="0.5">
      <c r="D151" s="4"/>
      <c r="E151"/>
      <c r="F151" s="4"/>
      <c r="G151" s="4"/>
      <c r="H151" s="4"/>
      <c r="I151" s="4"/>
      <c r="J151" s="4"/>
      <c r="K151" s="4"/>
      <c r="L151" s="4"/>
      <c r="O151" s="1"/>
      <c r="R151" s="1"/>
    </row>
    <row r="152" spans="4:18" x14ac:dyDescent="0.5">
      <c r="D152" s="4"/>
      <c r="E152"/>
      <c r="F152" s="4"/>
      <c r="G152" s="4"/>
      <c r="H152" s="4"/>
      <c r="I152" s="4"/>
      <c r="J152" s="4"/>
      <c r="K152" s="4"/>
      <c r="L152" s="4"/>
      <c r="O152" s="1"/>
      <c r="R152" s="1"/>
    </row>
    <row r="153" spans="4:18" x14ac:dyDescent="0.5">
      <c r="D153" s="4"/>
      <c r="E153"/>
      <c r="F153" s="4"/>
      <c r="G153" s="4"/>
      <c r="H153" s="4"/>
      <c r="I153" s="4"/>
      <c r="J153" s="4"/>
      <c r="K153" s="4"/>
      <c r="L153" s="4"/>
      <c r="O153" s="1"/>
      <c r="R153" s="1"/>
    </row>
    <row r="154" spans="4:18" x14ac:dyDescent="0.5">
      <c r="D154" s="4"/>
      <c r="E154"/>
      <c r="F154" s="4"/>
      <c r="G154" s="4"/>
      <c r="H154" s="4"/>
      <c r="I154" s="4"/>
      <c r="J154" s="4"/>
      <c r="K154" s="4"/>
      <c r="L154" s="4"/>
      <c r="O154" s="1"/>
      <c r="R154" s="1"/>
    </row>
    <row r="155" spans="4:18" x14ac:dyDescent="0.5">
      <c r="D155" s="4"/>
      <c r="E155"/>
      <c r="F155" s="4"/>
      <c r="G155" s="4"/>
      <c r="H155" s="4"/>
      <c r="I155" s="4"/>
      <c r="J155" s="4"/>
      <c r="K155" s="4"/>
      <c r="L155" s="4"/>
      <c r="O155" s="1"/>
      <c r="R155" s="1"/>
    </row>
    <row r="156" spans="4:18" x14ac:dyDescent="0.5">
      <c r="D156" s="4"/>
      <c r="E156"/>
      <c r="F156" s="4"/>
      <c r="G156" s="4"/>
      <c r="H156" s="4"/>
      <c r="I156" s="4"/>
      <c r="J156" s="4"/>
      <c r="K156" s="4"/>
      <c r="L156" s="4"/>
      <c r="O156" s="1"/>
      <c r="R156" s="1"/>
    </row>
    <row r="157" spans="4:18" x14ac:dyDescent="0.5">
      <c r="D157" s="4"/>
      <c r="E157"/>
      <c r="F157" s="4"/>
      <c r="G157" s="4"/>
      <c r="H157" s="4"/>
      <c r="I157" s="4"/>
      <c r="J157" s="4"/>
      <c r="K157" s="4"/>
      <c r="L157" s="4"/>
      <c r="O157" s="1"/>
      <c r="R157" s="1"/>
    </row>
    <row r="158" spans="4:18" x14ac:dyDescent="0.5">
      <c r="D158" s="4"/>
      <c r="E158"/>
      <c r="F158" s="4"/>
      <c r="G158" s="4"/>
      <c r="H158" s="4"/>
      <c r="I158" s="4"/>
      <c r="J158" s="4"/>
      <c r="K158" s="4"/>
      <c r="L158" s="4"/>
      <c r="O158" s="1"/>
      <c r="R158" s="1"/>
    </row>
    <row r="159" spans="4:18" x14ac:dyDescent="0.5">
      <c r="D159" s="4"/>
      <c r="E159"/>
      <c r="F159" s="4"/>
      <c r="G159" s="4"/>
      <c r="H159" s="4"/>
      <c r="I159" s="4"/>
      <c r="J159" s="4"/>
      <c r="K159" s="4"/>
      <c r="L159" s="4"/>
      <c r="O159" s="1"/>
      <c r="R159" s="1"/>
    </row>
    <row r="160" spans="4:18" x14ac:dyDescent="0.5">
      <c r="D160" s="4"/>
      <c r="E160"/>
      <c r="F160" s="4"/>
      <c r="G160" s="4"/>
      <c r="H160" s="4"/>
      <c r="I160" s="4"/>
      <c r="J160" s="4"/>
      <c r="K160" s="4"/>
      <c r="L160" s="4"/>
      <c r="O160" s="1"/>
      <c r="R160" s="1"/>
    </row>
    <row r="161" spans="4:18" x14ac:dyDescent="0.5">
      <c r="D161" s="4"/>
      <c r="E161"/>
      <c r="F161" s="4"/>
      <c r="G161" s="4"/>
      <c r="H161" s="4"/>
      <c r="I161" s="4"/>
      <c r="J161" s="4"/>
      <c r="K161" s="4"/>
      <c r="L161" s="4"/>
      <c r="O161" s="1"/>
      <c r="R161" s="1"/>
    </row>
    <row r="162" spans="4:18" x14ac:dyDescent="0.5">
      <c r="D162" s="4"/>
      <c r="E162"/>
      <c r="F162" s="4"/>
      <c r="G162" s="4"/>
      <c r="H162" s="4"/>
      <c r="I162" s="4"/>
      <c r="J162" s="4"/>
      <c r="K162" s="4"/>
      <c r="L162" s="4"/>
      <c r="O162" s="1"/>
      <c r="R162" s="1"/>
    </row>
    <row r="163" spans="4:18" x14ac:dyDescent="0.5">
      <c r="D163" s="4"/>
      <c r="E163"/>
      <c r="F163" s="4"/>
      <c r="G163" s="4"/>
      <c r="H163" s="4"/>
      <c r="I163" s="4"/>
      <c r="J163" s="4"/>
      <c r="K163" s="4"/>
      <c r="L163" s="4"/>
      <c r="O163" s="1"/>
      <c r="R163" s="1"/>
    </row>
    <row r="164" spans="4:18" x14ac:dyDescent="0.5">
      <c r="D164" s="4"/>
      <c r="E164"/>
      <c r="F164" s="4"/>
      <c r="G164" s="4"/>
      <c r="H164" s="4"/>
      <c r="I164" s="4"/>
      <c r="J164" s="4"/>
      <c r="K164" s="4"/>
      <c r="L164" s="4"/>
      <c r="O164" s="1"/>
      <c r="R164" s="1"/>
    </row>
    <row r="165" spans="4:18" x14ac:dyDescent="0.5">
      <c r="D165" s="4"/>
      <c r="E165"/>
      <c r="F165" s="4"/>
      <c r="G165" s="4"/>
      <c r="H165" s="4"/>
      <c r="I165" s="4"/>
      <c r="J165" s="4"/>
      <c r="K165" s="4"/>
      <c r="L165" s="4"/>
      <c r="O165" s="1"/>
      <c r="R165" s="1"/>
    </row>
    <row r="166" spans="4:18" x14ac:dyDescent="0.5">
      <c r="D166" s="4"/>
      <c r="E166"/>
      <c r="F166" s="4"/>
      <c r="G166" s="4"/>
      <c r="H166" s="4"/>
      <c r="I166" s="4"/>
      <c r="J166" s="4"/>
      <c r="K166" s="4"/>
      <c r="L166" s="4"/>
      <c r="O166" s="1"/>
      <c r="R166" s="1"/>
    </row>
    <row r="167" spans="4:18" x14ac:dyDescent="0.5">
      <c r="D167" s="4"/>
      <c r="E167"/>
      <c r="F167" s="4"/>
      <c r="G167" s="4"/>
      <c r="H167" s="4"/>
      <c r="I167" s="4"/>
      <c r="J167" s="4"/>
      <c r="K167" s="4"/>
      <c r="L167" s="4"/>
      <c r="O167" s="1"/>
      <c r="R167" s="1"/>
    </row>
    <row r="168" spans="4:18" x14ac:dyDescent="0.5">
      <c r="D168" s="4"/>
      <c r="E168"/>
      <c r="F168" s="4"/>
      <c r="G168" s="4"/>
      <c r="H168" s="4"/>
      <c r="I168" s="4"/>
      <c r="J168" s="4"/>
      <c r="K168" s="4"/>
      <c r="L168" s="4"/>
      <c r="O168" s="1"/>
      <c r="R168" s="1"/>
    </row>
    <row r="169" spans="4:18" x14ac:dyDescent="0.5">
      <c r="D169" s="4"/>
      <c r="E169"/>
      <c r="F169" s="4"/>
      <c r="G169" s="4"/>
      <c r="H169" s="4"/>
      <c r="I169" s="4"/>
      <c r="J169" s="4"/>
      <c r="K169" s="4"/>
      <c r="L169" s="4"/>
      <c r="O169" s="1"/>
      <c r="R169" s="1"/>
    </row>
    <row r="170" spans="4:18" x14ac:dyDescent="0.5">
      <c r="D170" s="4"/>
      <c r="E170"/>
      <c r="F170" s="4"/>
      <c r="G170" s="4"/>
      <c r="H170" s="4"/>
      <c r="I170" s="4"/>
      <c r="J170" s="4"/>
      <c r="K170" s="4"/>
      <c r="L170" s="4"/>
      <c r="O170" s="1"/>
      <c r="R170" s="1"/>
    </row>
    <row r="171" spans="4:18" x14ac:dyDescent="0.5">
      <c r="D171" s="4"/>
      <c r="E171"/>
      <c r="F171" s="4"/>
      <c r="G171" s="4"/>
      <c r="H171" s="4"/>
      <c r="I171" s="4"/>
      <c r="J171" s="4"/>
      <c r="K171" s="4"/>
      <c r="L171" s="4"/>
      <c r="O171" s="1"/>
      <c r="R171" s="1"/>
    </row>
    <row r="172" spans="4:18" x14ac:dyDescent="0.5">
      <c r="D172" s="4"/>
      <c r="E172"/>
      <c r="F172" s="4"/>
      <c r="G172" s="4"/>
      <c r="H172" s="4"/>
      <c r="I172" s="4"/>
      <c r="J172" s="4"/>
      <c r="K172" s="4"/>
      <c r="L172" s="4"/>
      <c r="O172" s="1"/>
      <c r="R172" s="1"/>
    </row>
    <row r="173" spans="4:18" x14ac:dyDescent="0.5">
      <c r="D173" s="4"/>
      <c r="E173"/>
      <c r="F173" s="4"/>
      <c r="G173" s="4"/>
      <c r="H173" s="4"/>
      <c r="I173" s="4"/>
      <c r="J173" s="4"/>
      <c r="K173" s="4"/>
      <c r="L173" s="4"/>
      <c r="O173" s="1"/>
      <c r="R173" s="1"/>
    </row>
    <row r="174" spans="4:18" x14ac:dyDescent="0.5">
      <c r="D174" s="4"/>
      <c r="E174"/>
      <c r="F174" s="4"/>
      <c r="G174" s="4"/>
      <c r="H174" s="4"/>
      <c r="I174" s="4"/>
      <c r="J174" s="4"/>
      <c r="K174" s="4"/>
      <c r="L174" s="4"/>
      <c r="O174" s="1"/>
      <c r="R174" s="1"/>
    </row>
    <row r="175" spans="4:18" x14ac:dyDescent="0.5">
      <c r="D175" s="4"/>
      <c r="E175"/>
      <c r="F175" s="4"/>
      <c r="G175" s="4"/>
      <c r="H175" s="4"/>
      <c r="I175" s="4"/>
      <c r="J175" s="4"/>
      <c r="K175" s="4"/>
      <c r="L175" s="4"/>
      <c r="O175" s="1"/>
      <c r="R175" s="1"/>
    </row>
    <row r="176" spans="4:18" x14ac:dyDescent="0.5">
      <c r="D176" s="4"/>
      <c r="E176"/>
      <c r="F176" s="4"/>
      <c r="G176" s="4"/>
      <c r="H176" s="4"/>
      <c r="I176" s="4"/>
      <c r="J176" s="4"/>
      <c r="K176" s="4"/>
      <c r="L176" s="4"/>
      <c r="O176" s="1"/>
      <c r="R176" s="1"/>
    </row>
    <row r="177" spans="4:18" x14ac:dyDescent="0.5">
      <c r="D177" s="4"/>
      <c r="E177"/>
      <c r="F177" s="4"/>
      <c r="G177" s="4"/>
      <c r="H177" s="4"/>
      <c r="I177" s="4"/>
      <c r="J177" s="4"/>
      <c r="K177" s="4"/>
      <c r="L177" s="4"/>
      <c r="O177" s="1"/>
      <c r="R177" s="1"/>
    </row>
    <row r="178" spans="4:18" x14ac:dyDescent="0.5">
      <c r="D178" s="4"/>
      <c r="E178"/>
      <c r="F178" s="4"/>
      <c r="G178" s="4"/>
      <c r="H178" s="4"/>
      <c r="I178" s="4"/>
      <c r="J178" s="4"/>
      <c r="K178" s="4"/>
      <c r="L178" s="4"/>
      <c r="O178" s="1"/>
      <c r="R178" s="1"/>
    </row>
    <row r="179" spans="4:18" x14ac:dyDescent="0.5">
      <c r="D179" s="4"/>
      <c r="E179"/>
      <c r="F179" s="4"/>
      <c r="G179" s="4"/>
      <c r="H179" s="4"/>
      <c r="I179" s="4"/>
      <c r="J179" s="4"/>
      <c r="K179" s="4"/>
      <c r="L179" s="4"/>
      <c r="O179" s="1"/>
      <c r="R179" s="1"/>
    </row>
    <row r="180" spans="4:18" x14ac:dyDescent="0.5">
      <c r="D180" s="4"/>
      <c r="E180"/>
      <c r="F180" s="4"/>
      <c r="G180" s="4"/>
      <c r="H180" s="4"/>
      <c r="I180" s="4"/>
      <c r="J180" s="4"/>
      <c r="K180" s="4"/>
      <c r="L180" s="4"/>
      <c r="O180" s="1"/>
      <c r="R180" s="1"/>
    </row>
    <row r="181" spans="4:18" x14ac:dyDescent="0.5">
      <c r="D181" s="4"/>
      <c r="E181"/>
      <c r="F181" s="4"/>
      <c r="G181" s="4"/>
      <c r="H181" s="4"/>
      <c r="I181" s="4"/>
      <c r="J181" s="4"/>
      <c r="K181" s="4"/>
      <c r="L181" s="4"/>
      <c r="O181" s="1"/>
      <c r="R181" s="1"/>
    </row>
    <row r="182" spans="4:18" x14ac:dyDescent="0.5">
      <c r="D182" s="4"/>
      <c r="E182"/>
      <c r="F182" s="4"/>
      <c r="G182" s="4"/>
      <c r="H182" s="4"/>
      <c r="I182" s="4"/>
      <c r="J182" s="4"/>
      <c r="K182" s="4"/>
      <c r="L182" s="4"/>
      <c r="O182" s="1"/>
      <c r="R182" s="1"/>
    </row>
    <row r="183" spans="4:18" x14ac:dyDescent="0.5">
      <c r="D183" s="4"/>
      <c r="E183"/>
      <c r="F183" s="4"/>
      <c r="G183" s="4"/>
      <c r="H183" s="4"/>
      <c r="I183" s="4"/>
      <c r="J183" s="4"/>
      <c r="K183" s="4"/>
      <c r="L183" s="4"/>
      <c r="O183" s="1"/>
      <c r="R183" s="1"/>
    </row>
    <row r="184" spans="4:18" x14ac:dyDescent="0.5">
      <c r="D184" s="4"/>
      <c r="E184"/>
      <c r="F184" s="4"/>
      <c r="G184" s="4"/>
      <c r="H184" s="4"/>
      <c r="I184" s="4"/>
      <c r="J184" s="4"/>
      <c r="K184" s="4"/>
      <c r="L184" s="4"/>
      <c r="O184" s="1"/>
      <c r="R184" s="1"/>
    </row>
    <row r="185" spans="4:18" x14ac:dyDescent="0.5">
      <c r="D185" s="4"/>
      <c r="E185"/>
      <c r="F185" s="4"/>
      <c r="G185" s="4"/>
      <c r="H185" s="4"/>
      <c r="I185" s="4"/>
      <c r="J185" s="4"/>
      <c r="K185" s="4"/>
      <c r="L185" s="4"/>
      <c r="O185" s="1"/>
      <c r="R185" s="1"/>
    </row>
    <row r="186" spans="4:18" x14ac:dyDescent="0.5">
      <c r="D186" s="4"/>
      <c r="E186"/>
      <c r="F186" s="4"/>
      <c r="G186" s="4"/>
      <c r="H186" s="4"/>
      <c r="I186" s="4"/>
      <c r="J186" s="4"/>
      <c r="K186" s="4"/>
      <c r="L186" s="4"/>
      <c r="O186" s="1"/>
      <c r="R186" s="1"/>
    </row>
    <row r="187" spans="4:18" x14ac:dyDescent="0.5">
      <c r="D187" s="4"/>
      <c r="E187"/>
      <c r="F187" s="4"/>
      <c r="G187" s="4"/>
      <c r="H187" s="4"/>
      <c r="I187" s="4"/>
      <c r="J187" s="4"/>
      <c r="K187" s="4"/>
      <c r="L187" s="4"/>
      <c r="O187" s="1"/>
      <c r="R187" s="1"/>
    </row>
    <row r="188" spans="4:18" x14ac:dyDescent="0.5">
      <c r="D188" s="4"/>
      <c r="E188"/>
      <c r="F188" s="4"/>
      <c r="G188" s="4"/>
      <c r="H188" s="4"/>
      <c r="I188" s="4"/>
      <c r="J188" s="4"/>
      <c r="K188" s="4"/>
      <c r="L188" s="4"/>
      <c r="O188" s="1"/>
      <c r="R188" s="1"/>
    </row>
    <row r="189" spans="4:18" x14ac:dyDescent="0.5">
      <c r="D189" s="4"/>
      <c r="E189"/>
      <c r="F189" s="4"/>
      <c r="G189" s="4"/>
      <c r="H189" s="4"/>
      <c r="I189" s="4"/>
      <c r="J189" s="4"/>
      <c r="K189" s="4"/>
      <c r="L189" s="4"/>
      <c r="O189" s="1"/>
      <c r="R189" s="1"/>
    </row>
    <row r="190" spans="4:18" x14ac:dyDescent="0.5">
      <c r="D190" s="4"/>
      <c r="E190"/>
      <c r="F190" s="4"/>
      <c r="G190" s="4"/>
      <c r="H190" s="4"/>
      <c r="I190" s="4"/>
      <c r="J190" s="4"/>
      <c r="K190" s="4"/>
      <c r="L190" s="4"/>
      <c r="O190" s="1"/>
      <c r="R190" s="1"/>
    </row>
    <row r="191" spans="4:18" x14ac:dyDescent="0.5">
      <c r="D191" s="4"/>
      <c r="E191"/>
      <c r="F191" s="4"/>
      <c r="G191" s="4"/>
      <c r="H191" s="4"/>
      <c r="I191" s="4"/>
      <c r="J191" s="4"/>
      <c r="K191" s="4"/>
      <c r="L191" s="4"/>
      <c r="O191" s="1"/>
      <c r="R191" s="1"/>
    </row>
    <row r="192" spans="4:18" x14ac:dyDescent="0.5">
      <c r="D192" s="4"/>
      <c r="E192"/>
      <c r="F192" s="4"/>
      <c r="G192" s="4"/>
      <c r="H192" s="4"/>
      <c r="I192" s="4"/>
      <c r="J192" s="4"/>
      <c r="K192" s="4"/>
      <c r="L192" s="4"/>
      <c r="O192" s="1"/>
      <c r="R192" s="1"/>
    </row>
    <row r="193" spans="4:18" x14ac:dyDescent="0.5">
      <c r="D193" s="4"/>
      <c r="E193"/>
      <c r="F193" s="4"/>
      <c r="G193" s="4"/>
      <c r="H193" s="4"/>
      <c r="I193" s="4"/>
      <c r="J193" s="4"/>
      <c r="K193" s="4"/>
      <c r="L193" s="4"/>
      <c r="O193" s="1"/>
      <c r="R193" s="1"/>
    </row>
    <row r="194" spans="4:18" x14ac:dyDescent="0.5">
      <c r="D194" s="4"/>
      <c r="E194"/>
      <c r="F194" s="4"/>
      <c r="G194" s="4"/>
      <c r="H194" s="4"/>
      <c r="I194" s="4"/>
      <c r="J194" s="4"/>
      <c r="K194" s="4"/>
      <c r="L194" s="4"/>
      <c r="O194" s="1"/>
      <c r="R194" s="1"/>
    </row>
    <row r="195" spans="4:18" x14ac:dyDescent="0.5">
      <c r="D195" s="4"/>
      <c r="E195"/>
      <c r="F195" s="4"/>
      <c r="G195" s="4"/>
      <c r="H195" s="4"/>
      <c r="I195" s="4"/>
      <c r="J195" s="4"/>
      <c r="K195" s="4"/>
      <c r="L195" s="4"/>
      <c r="O195" s="1"/>
      <c r="R195" s="1"/>
    </row>
    <row r="196" spans="4:18" x14ac:dyDescent="0.5">
      <c r="D196" s="4"/>
      <c r="E196"/>
      <c r="F196" s="4"/>
      <c r="G196" s="4"/>
      <c r="H196" s="4"/>
      <c r="I196" s="4"/>
      <c r="J196" s="4"/>
      <c r="K196" s="4"/>
      <c r="L196" s="4"/>
      <c r="O196" s="1"/>
      <c r="R196" s="1"/>
    </row>
    <row r="197" spans="4:18" x14ac:dyDescent="0.5">
      <c r="D197" s="4"/>
      <c r="E197"/>
      <c r="F197" s="4"/>
      <c r="G197" s="4"/>
      <c r="H197" s="4"/>
      <c r="I197" s="4"/>
      <c r="J197" s="4"/>
      <c r="K197" s="4"/>
      <c r="L197" s="4"/>
      <c r="O197" s="1"/>
      <c r="R197" s="1"/>
    </row>
    <row r="198" spans="4:18" x14ac:dyDescent="0.5">
      <c r="D198" s="4"/>
      <c r="E198"/>
      <c r="F198" s="4"/>
      <c r="G198" s="4"/>
      <c r="H198" s="4"/>
      <c r="I198" s="4"/>
      <c r="J198" s="4"/>
      <c r="K198" s="4"/>
      <c r="L198" s="4"/>
      <c r="O198" s="1"/>
      <c r="R198" s="1"/>
    </row>
    <row r="199" spans="4:18" x14ac:dyDescent="0.5">
      <c r="D199" s="4"/>
      <c r="E199"/>
      <c r="F199" s="4"/>
      <c r="G199" s="4"/>
      <c r="H199" s="4"/>
      <c r="I199" s="4"/>
      <c r="J199" s="4"/>
      <c r="K199" s="4"/>
      <c r="L199" s="4"/>
      <c r="O199" s="1"/>
      <c r="R199" s="1"/>
    </row>
    <row r="200" spans="4:18" x14ac:dyDescent="0.5">
      <c r="D200" s="4"/>
      <c r="E200"/>
      <c r="F200" s="4"/>
      <c r="G200" s="4"/>
      <c r="H200" s="4"/>
      <c r="I200" s="4"/>
      <c r="J200" s="4"/>
      <c r="K200" s="4"/>
      <c r="L200" s="4"/>
      <c r="O200" s="1"/>
      <c r="R200" s="1"/>
    </row>
    <row r="201" spans="4:18" x14ac:dyDescent="0.5">
      <c r="D201" s="4"/>
      <c r="E201"/>
      <c r="F201" s="4"/>
      <c r="G201" s="4"/>
      <c r="H201" s="4"/>
      <c r="I201" s="4"/>
      <c r="J201" s="4"/>
      <c r="K201" s="4"/>
      <c r="L201" s="4"/>
      <c r="O201" s="1"/>
      <c r="R201" s="1"/>
    </row>
    <row r="202" spans="4:18" x14ac:dyDescent="0.5">
      <c r="D202" s="4"/>
      <c r="E202"/>
      <c r="F202" s="4"/>
      <c r="G202" s="4"/>
      <c r="H202" s="4"/>
      <c r="I202" s="4"/>
      <c r="J202" s="4"/>
      <c r="K202" s="4"/>
      <c r="L202" s="4"/>
      <c r="O202" s="1"/>
      <c r="R202" s="1"/>
    </row>
    <row r="203" spans="4:18" x14ac:dyDescent="0.5">
      <c r="D203" s="4"/>
      <c r="E203"/>
      <c r="F203" s="4"/>
      <c r="G203" s="4"/>
      <c r="H203" s="4"/>
      <c r="I203" s="4"/>
      <c r="J203" s="4"/>
      <c r="K203" s="4"/>
      <c r="L203" s="4"/>
      <c r="O203" s="1"/>
      <c r="R203" s="1"/>
    </row>
    <row r="204" spans="4:18" x14ac:dyDescent="0.5">
      <c r="D204" s="4"/>
      <c r="E204"/>
      <c r="F204" s="4"/>
      <c r="G204" s="4"/>
      <c r="H204" s="4"/>
      <c r="I204" s="4"/>
      <c r="J204" s="4"/>
      <c r="K204" s="4"/>
      <c r="L204" s="4"/>
      <c r="O204" s="1"/>
      <c r="R204" s="1"/>
    </row>
    <row r="205" spans="4:18" x14ac:dyDescent="0.5">
      <c r="D205" s="4"/>
      <c r="E205"/>
      <c r="F205" s="4"/>
      <c r="G205" s="4"/>
      <c r="H205" s="4"/>
      <c r="I205" s="4"/>
      <c r="J205" s="4"/>
      <c r="K205" s="4"/>
      <c r="L205" s="4"/>
      <c r="O205" s="1"/>
      <c r="R205" s="1"/>
    </row>
    <row r="206" spans="4:18" x14ac:dyDescent="0.5">
      <c r="D206" s="4"/>
      <c r="E206"/>
      <c r="F206" s="4"/>
      <c r="G206" s="4"/>
      <c r="H206" s="4"/>
      <c r="I206" s="4"/>
      <c r="J206" s="4"/>
      <c r="K206" s="4"/>
      <c r="L206" s="4"/>
      <c r="O206" s="1"/>
      <c r="R206" s="1"/>
    </row>
    <row r="207" spans="4:18" x14ac:dyDescent="0.5">
      <c r="D207" s="4"/>
      <c r="E207"/>
      <c r="F207" s="4"/>
      <c r="G207" s="4"/>
      <c r="H207" s="4"/>
      <c r="I207" s="4"/>
      <c r="J207" s="4"/>
      <c r="K207" s="4"/>
      <c r="L207" s="4"/>
      <c r="O207" s="1"/>
      <c r="R207" s="1"/>
    </row>
    <row r="208" spans="4:18" x14ac:dyDescent="0.5">
      <c r="D208" s="4"/>
      <c r="E208"/>
      <c r="F208" s="4"/>
      <c r="G208" s="4"/>
      <c r="H208" s="4"/>
      <c r="I208" s="4"/>
      <c r="J208" s="4"/>
      <c r="K208" s="4"/>
      <c r="L208" s="4"/>
      <c r="O208" s="1"/>
      <c r="R208" s="1"/>
    </row>
    <row r="209" spans="4:18" x14ac:dyDescent="0.5">
      <c r="D209" s="4"/>
      <c r="E209"/>
      <c r="F209" s="4"/>
      <c r="G209" s="4"/>
      <c r="H209" s="4"/>
      <c r="I209" s="4"/>
      <c r="J209" s="4"/>
      <c r="K209" s="4"/>
      <c r="L209" s="4"/>
      <c r="O209" s="1"/>
      <c r="R209" s="1"/>
    </row>
    <row r="210" spans="4:18" x14ac:dyDescent="0.5">
      <c r="D210" s="4"/>
      <c r="E210"/>
      <c r="F210" s="4"/>
      <c r="G210" s="4"/>
      <c r="H210" s="4"/>
      <c r="I210" s="4"/>
      <c r="J210" s="4"/>
      <c r="K210" s="4"/>
      <c r="L210" s="4"/>
      <c r="O210" s="1"/>
      <c r="R210" s="1"/>
    </row>
    <row r="211" spans="4:18" x14ac:dyDescent="0.5">
      <c r="D211" s="4"/>
      <c r="E211"/>
      <c r="F211" s="4"/>
      <c r="G211" s="4"/>
      <c r="H211" s="4"/>
      <c r="I211" s="4"/>
      <c r="J211" s="4"/>
      <c r="K211" s="4"/>
      <c r="L211" s="4"/>
      <c r="O211" s="1"/>
      <c r="R211" s="1"/>
    </row>
    <row r="212" spans="4:18" x14ac:dyDescent="0.5">
      <c r="D212" s="4"/>
      <c r="E212"/>
      <c r="F212" s="4"/>
      <c r="G212" s="4"/>
      <c r="H212" s="4"/>
      <c r="I212" s="4"/>
      <c r="J212" s="4"/>
      <c r="K212" s="4"/>
      <c r="L212" s="4"/>
      <c r="O212" s="1"/>
      <c r="R212" s="1"/>
    </row>
    <row r="213" spans="4:18" x14ac:dyDescent="0.5">
      <c r="D213" s="4"/>
      <c r="E213"/>
      <c r="F213" s="4"/>
      <c r="G213" s="4"/>
      <c r="H213" s="4"/>
      <c r="I213" s="4"/>
      <c r="J213" s="4"/>
      <c r="K213" s="4"/>
      <c r="L213" s="4"/>
      <c r="O213" s="1"/>
      <c r="R213" s="1"/>
    </row>
    <row r="214" spans="4:18" x14ac:dyDescent="0.5">
      <c r="D214" s="4"/>
      <c r="E214"/>
      <c r="F214" s="4"/>
      <c r="G214" s="4"/>
      <c r="H214" s="4"/>
      <c r="I214" s="4"/>
      <c r="J214" s="4"/>
      <c r="K214" s="4"/>
      <c r="L214" s="4"/>
      <c r="O214" s="1"/>
      <c r="R214" s="1"/>
    </row>
    <row r="215" spans="4:18" x14ac:dyDescent="0.5">
      <c r="D215" s="4"/>
      <c r="E215"/>
      <c r="F215" s="4"/>
      <c r="G215" s="4"/>
      <c r="H215" s="4"/>
      <c r="I215" s="4"/>
      <c r="J215" s="4"/>
      <c r="K215" s="4"/>
      <c r="L215" s="4"/>
      <c r="O215" s="1"/>
      <c r="R215" s="1"/>
    </row>
    <row r="216" spans="4:18" x14ac:dyDescent="0.5">
      <c r="D216" s="4"/>
      <c r="E216"/>
      <c r="F216" s="4"/>
      <c r="G216" s="4"/>
      <c r="H216" s="4"/>
      <c r="I216" s="4"/>
      <c r="J216" s="4"/>
      <c r="K216" s="4"/>
      <c r="L216" s="4"/>
      <c r="O216" s="1"/>
      <c r="R216" s="1"/>
    </row>
    <row r="217" spans="4:18" x14ac:dyDescent="0.5">
      <c r="D217" s="4"/>
      <c r="E217"/>
      <c r="F217" s="4"/>
      <c r="G217" s="4"/>
      <c r="H217" s="4"/>
      <c r="I217" s="4"/>
      <c r="J217" s="4"/>
      <c r="K217" s="4"/>
      <c r="L217" s="4"/>
      <c r="O217" s="1"/>
      <c r="R217" s="1"/>
    </row>
    <row r="218" spans="4:18" x14ac:dyDescent="0.5">
      <c r="D218" s="4"/>
      <c r="E218"/>
      <c r="F218" s="4"/>
      <c r="G218" s="4"/>
      <c r="H218" s="4"/>
      <c r="I218" s="4"/>
      <c r="J218" s="4"/>
      <c r="K218" s="4"/>
      <c r="L218" s="4"/>
      <c r="O218" s="1"/>
      <c r="R218" s="1"/>
    </row>
    <row r="219" spans="4:18" x14ac:dyDescent="0.5">
      <c r="D219" s="4"/>
      <c r="E219"/>
      <c r="F219" s="4"/>
      <c r="G219" s="4"/>
      <c r="H219" s="4"/>
      <c r="I219" s="4"/>
      <c r="J219" s="4"/>
      <c r="K219" s="4"/>
      <c r="L219" s="4"/>
      <c r="O219" s="1"/>
      <c r="R219" s="1"/>
    </row>
    <row r="220" spans="4:18" x14ac:dyDescent="0.5">
      <c r="D220" s="4"/>
      <c r="E220"/>
      <c r="F220" s="4"/>
      <c r="G220" s="4"/>
      <c r="H220" s="4"/>
      <c r="I220" s="4"/>
      <c r="J220" s="4"/>
      <c r="K220" s="4"/>
      <c r="L220" s="4"/>
      <c r="O220" s="1"/>
      <c r="R220" s="1"/>
    </row>
    <row r="221" spans="4:18" x14ac:dyDescent="0.5">
      <c r="D221" s="4"/>
      <c r="E221"/>
      <c r="F221" s="4"/>
      <c r="G221" s="4"/>
      <c r="H221" s="4"/>
      <c r="I221" s="4"/>
      <c r="J221" s="4"/>
      <c r="K221" s="4"/>
      <c r="L221" s="4"/>
      <c r="O221" s="1"/>
      <c r="R221" s="1"/>
    </row>
    <row r="222" spans="4:18" x14ac:dyDescent="0.5">
      <c r="D222" s="4"/>
      <c r="E222"/>
      <c r="F222" s="4"/>
      <c r="G222" s="4"/>
      <c r="H222" s="4"/>
      <c r="I222" s="4"/>
      <c r="J222" s="4"/>
      <c r="K222" s="4"/>
      <c r="L222" s="4"/>
      <c r="O222" s="1"/>
      <c r="R222" s="1"/>
    </row>
    <row r="223" spans="4:18" x14ac:dyDescent="0.5">
      <c r="D223" s="4"/>
      <c r="E223"/>
      <c r="F223" s="4"/>
      <c r="G223" s="4"/>
      <c r="H223" s="4"/>
      <c r="I223" s="4"/>
      <c r="J223" s="4"/>
      <c r="K223" s="4"/>
      <c r="L223" s="4"/>
      <c r="O223" s="1"/>
      <c r="R223" s="1"/>
    </row>
    <row r="224" spans="4:18" x14ac:dyDescent="0.5">
      <c r="D224" s="4"/>
      <c r="E224"/>
      <c r="F224" s="4"/>
      <c r="G224" s="4"/>
      <c r="H224" s="4"/>
      <c r="I224" s="4"/>
      <c r="J224" s="4"/>
      <c r="K224" s="4"/>
      <c r="L224" s="4"/>
      <c r="O224" s="1"/>
      <c r="R224" s="1"/>
    </row>
    <row r="225" spans="4:18" x14ac:dyDescent="0.5">
      <c r="D225" s="4"/>
      <c r="E225"/>
      <c r="F225" s="4"/>
      <c r="G225" s="4"/>
      <c r="H225" s="4"/>
      <c r="I225" s="4"/>
      <c r="J225" s="4"/>
      <c r="K225" s="4"/>
      <c r="L225" s="4"/>
      <c r="O225" s="1"/>
      <c r="R225" s="1"/>
    </row>
    <row r="226" spans="4:18" x14ac:dyDescent="0.5">
      <c r="D226" s="4"/>
      <c r="E226"/>
      <c r="F226" s="4"/>
      <c r="G226" s="4"/>
      <c r="H226" s="4"/>
      <c r="I226" s="4"/>
      <c r="J226" s="4"/>
      <c r="K226" s="4"/>
      <c r="L226" s="4"/>
      <c r="O226" s="1"/>
      <c r="R226" s="1"/>
    </row>
    <row r="227" spans="4:18" x14ac:dyDescent="0.5">
      <c r="D227" s="4"/>
      <c r="E227"/>
      <c r="F227" s="4"/>
      <c r="G227" s="4"/>
      <c r="H227" s="4"/>
      <c r="I227" s="4"/>
      <c r="J227" s="4"/>
      <c r="K227" s="4"/>
      <c r="L227" s="4"/>
      <c r="O227" s="1"/>
      <c r="R227" s="1"/>
    </row>
    <row r="228" spans="4:18" x14ac:dyDescent="0.5">
      <c r="D228" s="4"/>
      <c r="E228"/>
      <c r="F228" s="4"/>
      <c r="G228" s="4"/>
      <c r="H228" s="4"/>
      <c r="I228" s="4"/>
      <c r="J228" s="4"/>
      <c r="K228" s="4"/>
      <c r="L228" s="4"/>
      <c r="O228" s="1"/>
      <c r="R228" s="1"/>
    </row>
    <row r="229" spans="4:18" x14ac:dyDescent="0.5">
      <c r="D229" s="4"/>
      <c r="E229"/>
      <c r="F229" s="4"/>
      <c r="G229" s="4"/>
      <c r="H229" s="4"/>
      <c r="I229" s="4"/>
      <c r="J229" s="4"/>
      <c r="K229" s="4"/>
      <c r="L229" s="4"/>
      <c r="O229" s="1"/>
      <c r="R229" s="1"/>
    </row>
    <row r="230" spans="4:18" x14ac:dyDescent="0.5">
      <c r="D230" s="4"/>
      <c r="E230"/>
      <c r="F230" s="4"/>
      <c r="G230" s="4"/>
      <c r="H230" s="4"/>
      <c r="I230" s="4"/>
      <c r="J230" s="4"/>
      <c r="K230" s="4"/>
      <c r="L230" s="4"/>
      <c r="O230" s="1"/>
      <c r="R230" s="1"/>
    </row>
    <row r="231" spans="4:18" x14ac:dyDescent="0.5">
      <c r="D231" s="4"/>
      <c r="E231"/>
      <c r="F231" s="4"/>
      <c r="G231" s="4"/>
      <c r="H231" s="4"/>
      <c r="I231" s="4"/>
      <c r="J231" s="4"/>
      <c r="K231" s="4"/>
      <c r="L231" s="4"/>
      <c r="O231" s="1"/>
      <c r="R231" s="1"/>
    </row>
    <row r="232" spans="4:18" x14ac:dyDescent="0.5">
      <c r="D232" s="4"/>
      <c r="E232"/>
      <c r="F232" s="4"/>
      <c r="G232" s="4"/>
      <c r="H232" s="4"/>
      <c r="I232" s="4"/>
      <c r="J232" s="4"/>
      <c r="K232" s="4"/>
      <c r="L232" s="4"/>
      <c r="O232" s="1"/>
      <c r="R232" s="1"/>
    </row>
    <row r="233" spans="4:18" x14ac:dyDescent="0.5">
      <c r="D233" s="4"/>
      <c r="E233"/>
      <c r="F233" s="4"/>
      <c r="G233" s="4"/>
      <c r="H233" s="4"/>
      <c r="I233" s="4"/>
      <c r="J233" s="4"/>
      <c r="K233" s="4"/>
      <c r="L233" s="4"/>
      <c r="O233" s="1"/>
      <c r="R233" s="1"/>
    </row>
    <row r="234" spans="4:18" x14ac:dyDescent="0.5">
      <c r="D234" s="4"/>
      <c r="E234"/>
      <c r="F234" s="4"/>
      <c r="G234" s="4"/>
      <c r="H234" s="4"/>
      <c r="I234" s="4"/>
      <c r="J234" s="4"/>
      <c r="K234" s="4"/>
      <c r="L234" s="4"/>
      <c r="O234" s="1"/>
      <c r="R234" s="1"/>
    </row>
    <row r="235" spans="4:18" x14ac:dyDescent="0.5">
      <c r="D235" s="4"/>
      <c r="E235"/>
      <c r="F235" s="4"/>
      <c r="G235" s="4"/>
      <c r="H235" s="4"/>
      <c r="I235" s="4"/>
      <c r="J235" s="4"/>
      <c r="K235" s="4"/>
      <c r="L235" s="4"/>
      <c r="O235" s="1"/>
      <c r="R235" s="1"/>
    </row>
    <row r="236" spans="4:18" x14ac:dyDescent="0.5">
      <c r="D236" s="4"/>
      <c r="E236"/>
      <c r="F236" s="4"/>
      <c r="G236" s="4"/>
      <c r="H236" s="4"/>
      <c r="I236" s="4"/>
      <c r="J236" s="4"/>
      <c r="K236" s="4"/>
      <c r="L236" s="4"/>
      <c r="O236" s="1"/>
      <c r="R236" s="1"/>
    </row>
    <row r="237" spans="4:18" x14ac:dyDescent="0.5">
      <c r="D237" s="4"/>
      <c r="E237"/>
      <c r="F237" s="4"/>
      <c r="G237" s="4"/>
      <c r="H237" s="4"/>
      <c r="I237" s="4"/>
      <c r="J237" s="4"/>
      <c r="K237" s="4"/>
      <c r="L237" s="4"/>
      <c r="O237" s="1"/>
      <c r="R237" s="1"/>
    </row>
    <row r="238" spans="4:18" x14ac:dyDescent="0.5">
      <c r="D238" s="4"/>
      <c r="E238"/>
      <c r="F238" s="4"/>
      <c r="G238" s="4"/>
      <c r="H238" s="4"/>
      <c r="I238" s="4"/>
      <c r="J238" s="4"/>
      <c r="K238" s="4"/>
      <c r="L238" s="4"/>
      <c r="O238" s="1"/>
      <c r="R238" s="1"/>
    </row>
    <row r="239" spans="4:18" x14ac:dyDescent="0.5">
      <c r="D239" s="4"/>
      <c r="E239"/>
      <c r="F239" s="4"/>
      <c r="G239" s="4"/>
      <c r="H239" s="4"/>
      <c r="I239" s="4"/>
      <c r="J239" s="4"/>
      <c r="K239" s="4"/>
      <c r="L239" s="4"/>
      <c r="O239" s="1"/>
      <c r="R239" s="1"/>
    </row>
    <row r="240" spans="4:18" x14ac:dyDescent="0.5">
      <c r="D240" s="4"/>
      <c r="E240"/>
      <c r="F240" s="4"/>
      <c r="G240" s="4"/>
      <c r="H240" s="4"/>
      <c r="I240" s="4"/>
      <c r="J240" s="4"/>
      <c r="K240" s="4"/>
      <c r="L240" s="4"/>
      <c r="O240" s="1"/>
      <c r="R240" s="1"/>
    </row>
    <row r="241" spans="4:18" x14ac:dyDescent="0.5">
      <c r="D241" s="4"/>
      <c r="E241"/>
      <c r="F241" s="4"/>
      <c r="G241" s="4"/>
      <c r="H241" s="4"/>
      <c r="I241" s="4"/>
      <c r="J241" s="4"/>
      <c r="K241" s="4"/>
      <c r="L241" s="4"/>
      <c r="O241" s="1"/>
      <c r="R241" s="1"/>
    </row>
    <row r="242" spans="4:18" x14ac:dyDescent="0.5">
      <c r="D242" s="4"/>
      <c r="E242"/>
      <c r="F242" s="4"/>
      <c r="G242" s="4"/>
      <c r="H242" s="4"/>
      <c r="I242" s="4"/>
      <c r="J242" s="4"/>
      <c r="K242" s="4"/>
      <c r="L242" s="4"/>
      <c r="O242" s="1"/>
      <c r="R242" s="1"/>
    </row>
    <row r="243" spans="4:18" x14ac:dyDescent="0.5">
      <c r="D243" s="4"/>
      <c r="E243"/>
      <c r="F243" s="4"/>
      <c r="G243" s="4"/>
      <c r="H243" s="4"/>
      <c r="I243" s="4"/>
      <c r="J243" s="4"/>
      <c r="K243" s="4"/>
      <c r="L243" s="4"/>
      <c r="O243" s="1"/>
      <c r="R243" s="1"/>
    </row>
    <row r="244" spans="4:18" x14ac:dyDescent="0.5">
      <c r="D244" s="4"/>
      <c r="E244"/>
      <c r="F244" s="4"/>
      <c r="G244" s="4"/>
      <c r="H244" s="4"/>
      <c r="I244" s="4"/>
      <c r="J244" s="4"/>
      <c r="K244" s="4"/>
      <c r="L244" s="4"/>
      <c r="O244" s="1"/>
      <c r="R244" s="1"/>
    </row>
    <row r="245" spans="4:18" x14ac:dyDescent="0.5">
      <c r="D245" s="4"/>
      <c r="E245"/>
      <c r="F245" s="4"/>
      <c r="G245" s="4"/>
      <c r="H245" s="4"/>
      <c r="I245" s="4"/>
      <c r="J245" s="4"/>
      <c r="K245" s="4"/>
      <c r="L245" s="4"/>
      <c r="O245" s="1"/>
      <c r="R245" s="1"/>
    </row>
    <row r="246" spans="4:18" x14ac:dyDescent="0.5">
      <c r="D246" s="4"/>
      <c r="E246"/>
      <c r="F246" s="4"/>
      <c r="G246" s="4"/>
      <c r="H246" s="4"/>
      <c r="I246" s="4"/>
      <c r="J246" s="4"/>
      <c r="K246" s="4"/>
      <c r="L246" s="4"/>
      <c r="O246" s="1"/>
      <c r="R246" s="1"/>
    </row>
    <row r="247" spans="4:18" x14ac:dyDescent="0.5">
      <c r="D247" s="4"/>
      <c r="E247"/>
      <c r="F247" s="4"/>
      <c r="G247" s="4"/>
      <c r="H247" s="4"/>
      <c r="I247" s="4"/>
      <c r="J247" s="4"/>
      <c r="K247" s="4"/>
      <c r="L247" s="4"/>
      <c r="O247" s="1"/>
      <c r="R247" s="1"/>
    </row>
    <row r="248" spans="4:18" x14ac:dyDescent="0.5">
      <c r="D248" s="4"/>
      <c r="E248"/>
      <c r="F248" s="4"/>
      <c r="G248" s="4"/>
      <c r="H248" s="4"/>
      <c r="I248" s="4"/>
      <c r="J248" s="4"/>
      <c r="K248" s="4"/>
      <c r="L248" s="4"/>
      <c r="O248" s="1"/>
      <c r="R248" s="1"/>
    </row>
    <row r="249" spans="4:18" x14ac:dyDescent="0.5">
      <c r="D249" s="4"/>
      <c r="E249"/>
      <c r="F249" s="4"/>
      <c r="G249" s="4"/>
      <c r="H249" s="4"/>
      <c r="I249" s="4"/>
      <c r="J249" s="4"/>
      <c r="K249" s="4"/>
      <c r="L249" s="4"/>
      <c r="O249" s="1"/>
      <c r="R249" s="1"/>
    </row>
    <row r="250" spans="4:18" x14ac:dyDescent="0.5">
      <c r="D250" s="4"/>
      <c r="E250"/>
      <c r="F250" s="4"/>
      <c r="G250" s="4"/>
      <c r="H250" s="4"/>
      <c r="I250" s="4"/>
      <c r="J250" s="4"/>
      <c r="K250" s="4"/>
      <c r="L250" s="4"/>
      <c r="O250" s="1"/>
      <c r="R250" s="1"/>
    </row>
    <row r="251" spans="4:18" x14ac:dyDescent="0.5">
      <c r="D251" s="4"/>
      <c r="E251"/>
      <c r="F251" s="4"/>
      <c r="G251" s="4"/>
      <c r="H251" s="4"/>
      <c r="I251" s="4"/>
      <c r="J251" s="4"/>
      <c r="K251" s="4"/>
      <c r="L251" s="4"/>
      <c r="O251" s="1"/>
      <c r="R251" s="1"/>
    </row>
    <row r="252" spans="4:18" x14ac:dyDescent="0.5">
      <c r="D252" s="4"/>
      <c r="E252"/>
      <c r="F252" s="4"/>
      <c r="G252" s="4"/>
      <c r="H252" s="4"/>
      <c r="I252" s="4"/>
      <c r="J252" s="4"/>
      <c r="K252" s="4"/>
      <c r="L252" s="4"/>
      <c r="O252" s="1"/>
      <c r="R252" s="1"/>
    </row>
    <row r="253" spans="4:18" x14ac:dyDescent="0.5">
      <c r="D253" s="4"/>
      <c r="E253"/>
      <c r="F253" s="4"/>
      <c r="G253" s="4"/>
      <c r="H253" s="4"/>
      <c r="I253" s="4"/>
      <c r="J253" s="4"/>
      <c r="K253" s="4"/>
      <c r="L253" s="4"/>
      <c r="O253" s="1"/>
      <c r="R253" s="1"/>
    </row>
    <row r="254" spans="4:18" x14ac:dyDescent="0.5">
      <c r="D254" s="4"/>
      <c r="E254"/>
      <c r="F254" s="4"/>
      <c r="G254" s="4"/>
      <c r="H254" s="4"/>
      <c r="I254" s="4"/>
      <c r="J254" s="4"/>
      <c r="K254" s="4"/>
      <c r="L254" s="4"/>
      <c r="O254" s="1"/>
      <c r="R254" s="1"/>
    </row>
    <row r="255" spans="4:18" x14ac:dyDescent="0.5">
      <c r="D255" s="4"/>
      <c r="E255"/>
      <c r="F255" s="4"/>
      <c r="G255" s="4"/>
      <c r="H255" s="4"/>
      <c r="I255" s="4"/>
      <c r="J255" s="4"/>
      <c r="K255" s="4"/>
      <c r="L255" s="4"/>
      <c r="O255" s="1"/>
      <c r="R255" s="1"/>
    </row>
    <row r="256" spans="4:18" x14ac:dyDescent="0.5">
      <c r="D256" s="4"/>
      <c r="E256"/>
      <c r="F256" s="4"/>
      <c r="G256" s="4"/>
      <c r="H256" s="4"/>
      <c r="I256" s="4"/>
      <c r="J256" s="4"/>
      <c r="K256" s="4"/>
      <c r="L256" s="4"/>
      <c r="O256" s="1"/>
      <c r="R256" s="1"/>
    </row>
    <row r="257" spans="4:18" x14ac:dyDescent="0.5">
      <c r="D257" s="4"/>
      <c r="E257"/>
      <c r="F257" s="4"/>
      <c r="G257" s="4"/>
      <c r="H257" s="4"/>
      <c r="I257" s="4"/>
      <c r="J257" s="4"/>
      <c r="K257" s="4"/>
      <c r="L257" s="4"/>
      <c r="O257" s="1"/>
      <c r="R257" s="1"/>
    </row>
    <row r="258" spans="4:18" x14ac:dyDescent="0.5">
      <c r="D258" s="4"/>
      <c r="E258"/>
      <c r="F258" s="4"/>
      <c r="G258" s="4"/>
      <c r="H258" s="4"/>
      <c r="I258" s="4"/>
      <c r="J258" s="4"/>
      <c r="K258" s="4"/>
      <c r="L258" s="4"/>
      <c r="O258" s="1"/>
      <c r="R258" s="1"/>
    </row>
    <row r="259" spans="4:18" x14ac:dyDescent="0.5">
      <c r="D259" s="4"/>
      <c r="E259"/>
      <c r="F259" s="4"/>
      <c r="G259" s="4"/>
      <c r="H259" s="4"/>
      <c r="I259" s="4"/>
      <c r="J259" s="4"/>
      <c r="K259" s="4"/>
      <c r="L259" s="4"/>
      <c r="O259" s="1"/>
      <c r="R259" s="1"/>
    </row>
    <row r="260" spans="4:18" x14ac:dyDescent="0.5">
      <c r="D260" s="4"/>
      <c r="E260"/>
      <c r="F260" s="4"/>
      <c r="G260" s="4"/>
      <c r="H260" s="4"/>
      <c r="I260" s="4"/>
      <c r="J260" s="4"/>
      <c r="K260" s="4"/>
      <c r="L260" s="4"/>
      <c r="O260" s="1"/>
      <c r="R260" s="1"/>
    </row>
    <row r="261" spans="4:18" x14ac:dyDescent="0.5">
      <c r="D261" s="4"/>
      <c r="E261"/>
      <c r="F261" s="4"/>
      <c r="G261" s="4"/>
      <c r="H261" s="4"/>
      <c r="I261" s="4"/>
      <c r="J261" s="4"/>
      <c r="K261" s="4"/>
      <c r="L261" s="4"/>
      <c r="O261" s="1"/>
      <c r="R261" s="1"/>
    </row>
    <row r="262" spans="4:18" x14ac:dyDescent="0.5">
      <c r="D262" s="4"/>
      <c r="E262"/>
      <c r="F262" s="4"/>
      <c r="G262" s="4"/>
      <c r="H262" s="4"/>
      <c r="I262" s="4"/>
      <c r="J262" s="4"/>
      <c r="K262" s="4"/>
      <c r="L262" s="4"/>
      <c r="O262" s="1"/>
      <c r="R262" s="1"/>
    </row>
    <row r="263" spans="4:18" x14ac:dyDescent="0.5">
      <c r="D263" s="4"/>
      <c r="E263"/>
      <c r="F263" s="4"/>
      <c r="G263" s="4"/>
      <c r="H263" s="4"/>
      <c r="I263" s="4"/>
      <c r="J263" s="4"/>
      <c r="K263" s="4"/>
      <c r="L263" s="4"/>
      <c r="O263" s="1"/>
      <c r="R263" s="1"/>
    </row>
    <row r="264" spans="4:18" x14ac:dyDescent="0.5">
      <c r="D264" s="4"/>
      <c r="E264"/>
      <c r="F264" s="4"/>
      <c r="G264" s="4"/>
      <c r="H264" s="4"/>
      <c r="I264" s="4"/>
      <c r="J264" s="4"/>
      <c r="K264" s="4"/>
      <c r="L264" s="4"/>
      <c r="O264" s="1"/>
      <c r="R264" s="1"/>
    </row>
    <row r="265" spans="4:18" x14ac:dyDescent="0.5">
      <c r="D265" s="4"/>
      <c r="E265"/>
      <c r="F265" s="4"/>
      <c r="G265" s="4"/>
      <c r="H265" s="4"/>
      <c r="I265" s="4"/>
      <c r="J265" s="4"/>
      <c r="K265" s="4"/>
      <c r="L265" s="4"/>
      <c r="O265" s="1"/>
      <c r="R265" s="1"/>
    </row>
    <row r="266" spans="4:18" x14ac:dyDescent="0.5">
      <c r="D266" s="4"/>
      <c r="E266"/>
      <c r="F266" s="4"/>
      <c r="G266" s="4"/>
      <c r="H266" s="4"/>
      <c r="I266" s="4"/>
      <c r="J266" s="4"/>
      <c r="K266" s="4"/>
      <c r="L266" s="4"/>
      <c r="O266" s="1"/>
      <c r="R266" s="1"/>
    </row>
    <row r="267" spans="4:18" x14ac:dyDescent="0.5">
      <c r="D267" s="4"/>
      <c r="E267"/>
      <c r="F267" s="4"/>
      <c r="G267" s="4"/>
      <c r="H267" s="4"/>
      <c r="I267" s="4"/>
      <c r="J267" s="4"/>
      <c r="K267" s="4"/>
      <c r="L267" s="4"/>
      <c r="O267" s="1"/>
      <c r="R267" s="1"/>
    </row>
    <row r="268" spans="4:18" x14ac:dyDescent="0.5">
      <c r="D268" s="4"/>
      <c r="E268"/>
      <c r="F268" s="4"/>
      <c r="G268" s="4"/>
      <c r="H268" s="4"/>
      <c r="I268" s="4"/>
      <c r="J268" s="4"/>
      <c r="K268" s="4"/>
      <c r="L268" s="4"/>
      <c r="O268" s="1"/>
      <c r="R268" s="1"/>
    </row>
    <row r="269" spans="4:18" x14ac:dyDescent="0.5">
      <c r="D269" s="4"/>
      <c r="E269"/>
      <c r="F269" s="4"/>
      <c r="G269" s="4"/>
      <c r="H269" s="4"/>
      <c r="I269" s="4"/>
      <c r="J269" s="4"/>
      <c r="K269" s="4"/>
      <c r="L269" s="4"/>
      <c r="O269" s="1"/>
      <c r="R269" s="1"/>
    </row>
    <row r="270" spans="4:18" x14ac:dyDescent="0.5">
      <c r="D270" s="4"/>
      <c r="E270"/>
      <c r="F270" s="4"/>
      <c r="G270" s="4"/>
      <c r="H270" s="4"/>
      <c r="I270" s="4"/>
      <c r="J270" s="4"/>
      <c r="K270" s="4"/>
      <c r="L270" s="4"/>
      <c r="O270" s="1"/>
      <c r="R270" s="1"/>
    </row>
    <row r="271" spans="4:18" x14ac:dyDescent="0.5">
      <c r="D271" s="4"/>
      <c r="E271"/>
      <c r="F271" s="4"/>
      <c r="G271" s="4"/>
      <c r="H271" s="4"/>
      <c r="I271" s="4"/>
      <c r="J271" s="4"/>
      <c r="K271" s="4"/>
      <c r="L271" s="4"/>
      <c r="O271" s="1"/>
      <c r="R271" s="1"/>
    </row>
    <row r="272" spans="4:18" x14ac:dyDescent="0.5">
      <c r="D272" s="4"/>
      <c r="E272"/>
      <c r="F272" s="4"/>
      <c r="G272" s="4"/>
      <c r="H272" s="4"/>
      <c r="I272" s="4"/>
      <c r="J272" s="4"/>
      <c r="K272" s="4"/>
      <c r="L272" s="4"/>
      <c r="O272" s="1"/>
      <c r="R272" s="1"/>
    </row>
    <row r="273" spans="4:18" x14ac:dyDescent="0.5">
      <c r="D273" s="4"/>
      <c r="E273"/>
      <c r="F273" s="4"/>
      <c r="G273" s="4"/>
      <c r="H273" s="4"/>
      <c r="I273" s="4"/>
      <c r="J273" s="4"/>
      <c r="K273" s="4"/>
      <c r="L273" s="4"/>
      <c r="O273" s="1"/>
      <c r="R273" s="1"/>
    </row>
    <row r="274" spans="4:18" x14ac:dyDescent="0.5">
      <c r="D274" s="4"/>
      <c r="E274"/>
      <c r="F274" s="4"/>
      <c r="G274" s="4"/>
      <c r="H274" s="4"/>
      <c r="I274" s="4"/>
      <c r="J274" s="4"/>
      <c r="K274" s="4"/>
      <c r="L274" s="4"/>
      <c r="O274" s="1"/>
      <c r="R274" s="1"/>
    </row>
    <row r="275" spans="4:18" x14ac:dyDescent="0.5">
      <c r="D275" s="4"/>
      <c r="E275"/>
      <c r="F275" s="4"/>
      <c r="G275" s="4"/>
      <c r="H275" s="4"/>
      <c r="I275" s="4"/>
      <c r="J275" s="4"/>
      <c r="K275" s="4"/>
      <c r="L275" s="4"/>
      <c r="O275" s="1"/>
      <c r="R275" s="1"/>
    </row>
    <row r="276" spans="4:18" x14ac:dyDescent="0.5">
      <c r="D276" s="4"/>
      <c r="E276"/>
      <c r="F276" s="4"/>
      <c r="G276" s="4"/>
      <c r="H276" s="4"/>
      <c r="I276" s="4"/>
      <c r="J276" s="4"/>
      <c r="K276" s="4"/>
      <c r="L276" s="4"/>
      <c r="O276" s="1"/>
      <c r="R276" s="1"/>
    </row>
    <row r="277" spans="4:18" x14ac:dyDescent="0.5">
      <c r="D277" s="4"/>
      <c r="E277"/>
      <c r="F277" s="4"/>
      <c r="G277" s="4"/>
      <c r="H277" s="4"/>
      <c r="I277" s="4"/>
      <c r="J277" s="4"/>
      <c r="K277" s="4"/>
      <c r="L277" s="4"/>
      <c r="O277" s="1"/>
      <c r="R277" s="1"/>
    </row>
    <row r="278" spans="4:18" x14ac:dyDescent="0.5">
      <c r="D278" s="4"/>
      <c r="E278"/>
      <c r="F278" s="4"/>
      <c r="G278" s="4"/>
      <c r="H278" s="4"/>
      <c r="I278" s="4"/>
      <c r="J278" s="4"/>
      <c r="K278" s="4"/>
      <c r="L278" s="4"/>
      <c r="O278" s="1"/>
      <c r="R278" s="1"/>
    </row>
    <row r="279" spans="4:18" x14ac:dyDescent="0.5">
      <c r="D279" s="4"/>
      <c r="E279"/>
      <c r="F279" s="4"/>
      <c r="G279" s="4"/>
      <c r="H279" s="4"/>
      <c r="I279" s="4"/>
      <c r="J279" s="4"/>
      <c r="K279" s="4"/>
      <c r="L279" s="4"/>
      <c r="O279" s="1"/>
      <c r="R279" s="1"/>
    </row>
    <row r="280" spans="4:18" x14ac:dyDescent="0.5">
      <c r="D280" s="4"/>
      <c r="E280"/>
      <c r="F280" s="4"/>
      <c r="G280" s="4"/>
      <c r="H280" s="4"/>
      <c r="I280" s="4"/>
      <c r="J280" s="4"/>
      <c r="K280" s="4"/>
      <c r="L280" s="4"/>
      <c r="O280" s="1"/>
      <c r="R280" s="1"/>
    </row>
    <row r="281" spans="4:18" x14ac:dyDescent="0.5">
      <c r="D281" s="4"/>
      <c r="E281"/>
      <c r="F281" s="4"/>
      <c r="G281" s="4"/>
      <c r="H281" s="4"/>
      <c r="I281" s="4"/>
      <c r="J281" s="4"/>
      <c r="K281" s="4"/>
      <c r="L281" s="4"/>
      <c r="O281" s="1"/>
      <c r="R281" s="1"/>
    </row>
    <row r="282" spans="4:18" x14ac:dyDescent="0.5">
      <c r="D282" s="4"/>
      <c r="E282"/>
      <c r="F282" s="4"/>
      <c r="G282" s="4"/>
      <c r="H282" s="4"/>
      <c r="I282" s="4"/>
      <c r="J282" s="4"/>
      <c r="K282" s="4"/>
      <c r="L282" s="4"/>
      <c r="O282" s="1"/>
      <c r="R282" s="1"/>
    </row>
    <row r="283" spans="4:18" x14ac:dyDescent="0.5">
      <c r="D283" s="4"/>
      <c r="E283"/>
      <c r="F283" s="4"/>
      <c r="G283" s="4"/>
      <c r="H283" s="4"/>
      <c r="I283" s="4"/>
      <c r="J283" s="4"/>
      <c r="K283" s="4"/>
      <c r="L283" s="4"/>
      <c r="O283" s="1"/>
      <c r="R283" s="1"/>
    </row>
    <row r="284" spans="4:18" x14ac:dyDescent="0.5">
      <c r="D284" s="4"/>
      <c r="E284"/>
      <c r="F284" s="4"/>
      <c r="G284" s="4"/>
      <c r="H284" s="4"/>
      <c r="I284" s="4"/>
      <c r="J284" s="4"/>
      <c r="K284" s="4"/>
      <c r="L284" s="4"/>
      <c r="O284" s="1"/>
      <c r="R284" s="1"/>
    </row>
    <row r="285" spans="4:18" x14ac:dyDescent="0.5">
      <c r="D285" s="4"/>
      <c r="E285"/>
      <c r="F285" s="4"/>
      <c r="G285" s="4"/>
      <c r="H285" s="4"/>
      <c r="I285" s="4"/>
      <c r="J285" s="4"/>
      <c r="K285" s="4"/>
      <c r="L285" s="4"/>
      <c r="O285" s="1"/>
      <c r="R285" s="1"/>
    </row>
    <row r="286" spans="4:18" x14ac:dyDescent="0.5">
      <c r="D286" s="4"/>
      <c r="E286"/>
      <c r="F286" s="4"/>
      <c r="G286" s="4"/>
      <c r="H286" s="4"/>
      <c r="I286" s="4"/>
      <c r="J286" s="4"/>
      <c r="K286" s="4"/>
      <c r="L286" s="4"/>
      <c r="O286" s="1"/>
      <c r="R286" s="1"/>
    </row>
    <row r="287" spans="4:18" x14ac:dyDescent="0.5">
      <c r="D287" s="4"/>
      <c r="E287"/>
      <c r="F287" s="4"/>
      <c r="G287" s="4"/>
      <c r="H287" s="4"/>
      <c r="I287" s="4"/>
      <c r="J287" s="4"/>
      <c r="K287" s="4"/>
      <c r="L287" s="4"/>
      <c r="O287" s="1"/>
      <c r="R287" s="1"/>
    </row>
    <row r="288" spans="4:18" x14ac:dyDescent="0.5">
      <c r="D288" s="4"/>
      <c r="E288"/>
      <c r="F288" s="4"/>
      <c r="G288" s="4"/>
      <c r="H288" s="4"/>
      <c r="I288" s="4"/>
      <c r="J288" s="4"/>
      <c r="K288" s="4"/>
      <c r="L288" s="4"/>
      <c r="O288" s="1"/>
      <c r="R288" s="1"/>
    </row>
    <row r="289" spans="4:18" x14ac:dyDescent="0.5">
      <c r="D289" s="4"/>
      <c r="E289"/>
      <c r="F289" s="4"/>
      <c r="G289" s="4"/>
      <c r="H289" s="4"/>
      <c r="I289" s="4"/>
      <c r="J289" s="4"/>
      <c r="K289" s="4"/>
      <c r="L289" s="4"/>
      <c r="O289" s="1"/>
      <c r="R289" s="1"/>
    </row>
    <row r="290" spans="4:18" x14ac:dyDescent="0.5">
      <c r="D290" s="4"/>
      <c r="E290"/>
      <c r="F290" s="4"/>
      <c r="G290" s="4"/>
      <c r="H290" s="4"/>
      <c r="I290" s="4"/>
      <c r="J290" s="4"/>
      <c r="K290" s="4"/>
      <c r="L290" s="4"/>
      <c r="O290" s="1"/>
      <c r="R290" s="1"/>
    </row>
    <row r="291" spans="4:18" x14ac:dyDescent="0.5">
      <c r="D291" s="4"/>
      <c r="E291"/>
      <c r="F291" s="4"/>
      <c r="G291" s="4"/>
      <c r="H291" s="4"/>
      <c r="I291" s="4"/>
      <c r="J291" s="4"/>
      <c r="K291" s="4"/>
      <c r="L291" s="4"/>
      <c r="O291" s="1"/>
      <c r="R291" s="1"/>
    </row>
    <row r="292" spans="4:18" x14ac:dyDescent="0.5">
      <c r="D292" s="4"/>
      <c r="E292"/>
      <c r="F292" s="4"/>
      <c r="G292" s="4"/>
      <c r="H292" s="4"/>
      <c r="I292" s="4"/>
      <c r="J292" s="4"/>
      <c r="K292" s="4"/>
      <c r="L292" s="4"/>
      <c r="O292" s="1"/>
      <c r="R292" s="1"/>
    </row>
    <row r="293" spans="4:18" x14ac:dyDescent="0.5">
      <c r="D293" s="4"/>
      <c r="E293"/>
      <c r="F293" s="4"/>
      <c r="G293" s="4"/>
      <c r="H293" s="4"/>
      <c r="I293" s="4"/>
      <c r="J293" s="4"/>
      <c r="K293" s="4"/>
      <c r="L293" s="4"/>
      <c r="O293" s="1"/>
      <c r="R293" s="1"/>
    </row>
    <row r="294" spans="4:18" x14ac:dyDescent="0.5">
      <c r="D294" s="4"/>
      <c r="E294"/>
      <c r="F294" s="4"/>
      <c r="G294" s="4"/>
      <c r="H294" s="4"/>
      <c r="I294" s="4"/>
      <c r="J294" s="4"/>
      <c r="K294" s="4"/>
      <c r="L294" s="4"/>
      <c r="O294" s="1"/>
      <c r="R294" s="1"/>
    </row>
    <row r="295" spans="4:18" x14ac:dyDescent="0.5">
      <c r="D295" s="4"/>
      <c r="E295"/>
      <c r="F295" s="4"/>
      <c r="G295" s="4"/>
      <c r="H295" s="4"/>
      <c r="I295" s="4"/>
      <c r="J295" s="4"/>
      <c r="K295" s="4"/>
      <c r="L295" s="4"/>
      <c r="O295" s="1"/>
      <c r="R295" s="1"/>
    </row>
    <row r="296" spans="4:18" x14ac:dyDescent="0.5">
      <c r="D296" s="4"/>
      <c r="E296"/>
      <c r="F296" s="4"/>
      <c r="G296" s="4"/>
      <c r="H296" s="4"/>
      <c r="I296" s="4"/>
      <c r="J296" s="4"/>
      <c r="K296" s="4"/>
      <c r="L296" s="4"/>
      <c r="O296" s="1"/>
      <c r="R296" s="1"/>
    </row>
    <row r="297" spans="4:18" x14ac:dyDescent="0.5">
      <c r="D297" s="4"/>
      <c r="E297"/>
      <c r="F297" s="4"/>
      <c r="G297" s="4"/>
      <c r="H297" s="4"/>
      <c r="I297" s="4"/>
      <c r="J297" s="4"/>
      <c r="K297" s="4"/>
      <c r="L297" s="4"/>
      <c r="O297" s="1"/>
      <c r="R297" s="1"/>
    </row>
    <row r="298" spans="4:18" x14ac:dyDescent="0.5">
      <c r="D298" s="4"/>
      <c r="E298"/>
      <c r="F298" s="4"/>
      <c r="G298" s="4"/>
      <c r="H298" s="4"/>
      <c r="I298" s="4"/>
      <c r="J298" s="4"/>
      <c r="K298" s="4"/>
      <c r="L298" s="4"/>
      <c r="O298" s="1"/>
      <c r="R298" s="1"/>
    </row>
    <row r="299" spans="4:18" x14ac:dyDescent="0.5">
      <c r="D299" s="4"/>
      <c r="E299"/>
      <c r="F299" s="4"/>
      <c r="G299" s="4"/>
      <c r="H299" s="4"/>
      <c r="I299" s="4"/>
      <c r="J299" s="4"/>
      <c r="K299" s="4"/>
      <c r="L299" s="4"/>
      <c r="O299" s="1"/>
      <c r="R299" s="1"/>
    </row>
    <row r="300" spans="4:18" x14ac:dyDescent="0.5">
      <c r="D300" s="4"/>
      <c r="E300"/>
      <c r="F300" s="4"/>
      <c r="G300" s="4"/>
      <c r="H300" s="4"/>
      <c r="I300" s="4"/>
      <c r="J300" s="4"/>
      <c r="K300" s="4"/>
      <c r="L300" s="4"/>
      <c r="O300" s="1"/>
      <c r="R300" s="1"/>
    </row>
    <row r="301" spans="4:18" x14ac:dyDescent="0.5">
      <c r="D301" s="4"/>
      <c r="E301"/>
      <c r="F301" s="4"/>
      <c r="G301" s="4"/>
      <c r="H301" s="4"/>
      <c r="I301" s="4"/>
      <c r="J301" s="4"/>
      <c r="K301" s="4"/>
      <c r="L301" s="4"/>
      <c r="O301" s="1"/>
      <c r="R301" s="1"/>
    </row>
    <row r="302" spans="4:18" x14ac:dyDescent="0.5">
      <c r="D302" s="4"/>
      <c r="E302"/>
      <c r="F302" s="4"/>
      <c r="G302" s="4"/>
      <c r="H302" s="4"/>
      <c r="I302" s="4"/>
      <c r="J302" s="4"/>
      <c r="K302" s="4"/>
      <c r="L302" s="4"/>
      <c r="O302" s="1"/>
      <c r="R302" s="1"/>
    </row>
    <row r="303" spans="4:18" x14ac:dyDescent="0.5">
      <c r="D303" s="4"/>
      <c r="E303"/>
      <c r="F303" s="4"/>
      <c r="G303" s="4"/>
      <c r="H303" s="4"/>
      <c r="I303" s="4"/>
      <c r="J303" s="4"/>
      <c r="K303" s="4"/>
      <c r="L303" s="4"/>
      <c r="O303" s="1"/>
      <c r="R303" s="1"/>
    </row>
    <row r="304" spans="4:18" x14ac:dyDescent="0.5">
      <c r="D304" s="4"/>
      <c r="E304"/>
      <c r="F304" s="4"/>
      <c r="G304" s="4"/>
      <c r="H304" s="4"/>
      <c r="I304" s="4"/>
      <c r="J304" s="4"/>
      <c r="K304" s="4"/>
      <c r="L304" s="4"/>
      <c r="O304" s="1"/>
      <c r="R304" s="1"/>
    </row>
    <row r="305" spans="4:18" x14ac:dyDescent="0.5">
      <c r="D305" s="4"/>
      <c r="E305"/>
      <c r="F305" s="4"/>
      <c r="G305" s="4"/>
      <c r="H305" s="4"/>
      <c r="I305" s="4"/>
      <c r="J305" s="4"/>
      <c r="K305" s="4"/>
      <c r="L305" s="4"/>
      <c r="O305" s="1"/>
      <c r="R305" s="1"/>
    </row>
    <row r="306" spans="4:18" x14ac:dyDescent="0.5">
      <c r="D306" s="4"/>
      <c r="E306"/>
      <c r="F306" s="4"/>
      <c r="G306" s="4"/>
      <c r="H306" s="4"/>
      <c r="I306" s="4"/>
      <c r="J306" s="4"/>
      <c r="K306" s="4"/>
      <c r="L306" s="4"/>
      <c r="O306" s="1"/>
      <c r="R306" s="1"/>
    </row>
    <row r="307" spans="4:18" x14ac:dyDescent="0.5">
      <c r="D307" s="4"/>
      <c r="E307"/>
      <c r="F307" s="4"/>
      <c r="G307" s="4"/>
      <c r="H307" s="4"/>
      <c r="I307" s="4"/>
      <c r="J307" s="4"/>
      <c r="K307" s="4"/>
      <c r="L307" s="4"/>
      <c r="O307" s="1"/>
      <c r="R307" s="1"/>
    </row>
    <row r="308" spans="4:18" x14ac:dyDescent="0.5">
      <c r="D308" s="4"/>
      <c r="E308"/>
      <c r="F308" s="4"/>
      <c r="G308" s="4"/>
      <c r="H308" s="4"/>
      <c r="I308" s="4"/>
      <c r="J308" s="4"/>
      <c r="K308" s="4"/>
      <c r="L308" s="4"/>
      <c r="O308" s="1"/>
      <c r="R308" s="1"/>
    </row>
    <row r="309" spans="4:18" x14ac:dyDescent="0.5">
      <c r="D309" s="4"/>
      <c r="E309"/>
      <c r="F309" s="4"/>
      <c r="G309" s="4"/>
      <c r="H309" s="4"/>
      <c r="I309" s="4"/>
      <c r="J309" s="4"/>
      <c r="K309" s="4"/>
      <c r="L309" s="4"/>
      <c r="O309" s="1"/>
      <c r="R309" s="1"/>
    </row>
    <row r="310" spans="4:18" x14ac:dyDescent="0.5">
      <c r="D310" s="4"/>
      <c r="E310"/>
      <c r="F310" s="4"/>
      <c r="G310" s="4"/>
      <c r="H310" s="4"/>
      <c r="I310" s="4"/>
      <c r="J310" s="4"/>
      <c r="K310" s="4"/>
      <c r="L310" s="4"/>
      <c r="O310" s="1"/>
      <c r="R310" s="1"/>
    </row>
    <row r="311" spans="4:18" x14ac:dyDescent="0.5">
      <c r="D311" s="4"/>
      <c r="E311"/>
      <c r="F311" s="4"/>
      <c r="G311" s="4"/>
      <c r="H311" s="4"/>
      <c r="I311" s="4"/>
      <c r="J311" s="4"/>
      <c r="K311" s="4"/>
      <c r="L311" s="4"/>
      <c r="O311" s="1"/>
      <c r="R311" s="1"/>
    </row>
    <row r="312" spans="4:18" x14ac:dyDescent="0.5">
      <c r="D312" s="4"/>
      <c r="E312"/>
      <c r="F312" s="4"/>
      <c r="G312" s="4"/>
      <c r="H312" s="4"/>
      <c r="I312" s="4"/>
      <c r="J312" s="4"/>
      <c r="K312" s="4"/>
      <c r="L312" s="4"/>
      <c r="O312" s="1"/>
      <c r="R312" s="1"/>
    </row>
    <row r="313" spans="4:18" x14ac:dyDescent="0.5">
      <c r="D313" s="4"/>
      <c r="E313"/>
      <c r="F313" s="4"/>
      <c r="G313" s="4"/>
      <c r="H313" s="4"/>
      <c r="I313" s="4"/>
      <c r="J313" s="4"/>
      <c r="K313" s="4"/>
      <c r="L313" s="4"/>
      <c r="O313" s="1"/>
      <c r="R313" s="1"/>
    </row>
    <row r="314" spans="4:18" x14ac:dyDescent="0.5">
      <c r="D314" s="4"/>
      <c r="E314"/>
      <c r="F314" s="4"/>
      <c r="G314" s="4"/>
      <c r="H314" s="4"/>
      <c r="I314" s="4"/>
      <c r="J314" s="4"/>
      <c r="K314" s="4"/>
      <c r="L314" s="4"/>
      <c r="O314" s="1"/>
      <c r="R314" s="1"/>
    </row>
    <row r="315" spans="4:18" x14ac:dyDescent="0.5">
      <c r="D315" s="4"/>
      <c r="E315"/>
      <c r="F315" s="4"/>
      <c r="G315" s="4"/>
      <c r="H315" s="4"/>
      <c r="I315" s="4"/>
      <c r="J315" s="4"/>
      <c r="K315" s="4"/>
      <c r="L315" s="4"/>
      <c r="O315" s="1"/>
      <c r="R315" s="1"/>
    </row>
    <row r="316" spans="4:18" x14ac:dyDescent="0.5">
      <c r="D316" s="4"/>
      <c r="E316"/>
      <c r="F316" s="4"/>
      <c r="G316" s="4"/>
      <c r="H316" s="4"/>
      <c r="I316" s="4"/>
      <c r="J316" s="4"/>
      <c r="K316" s="4"/>
      <c r="L316" s="4"/>
      <c r="O316" s="1"/>
      <c r="R316" s="1"/>
    </row>
    <row r="317" spans="4:18" x14ac:dyDescent="0.5">
      <c r="D317" s="4"/>
      <c r="E317"/>
      <c r="F317" s="4"/>
      <c r="G317" s="4"/>
      <c r="H317" s="4"/>
      <c r="I317" s="4"/>
      <c r="J317" s="4"/>
      <c r="K317" s="4"/>
      <c r="L317" s="4"/>
      <c r="O317" s="1"/>
      <c r="R317" s="1"/>
    </row>
    <row r="318" spans="4:18" x14ac:dyDescent="0.5">
      <c r="D318" s="4"/>
      <c r="E318"/>
      <c r="F318" s="4"/>
      <c r="G318" s="4"/>
      <c r="H318" s="4"/>
      <c r="I318" s="4"/>
      <c r="J318" s="4"/>
      <c r="K318" s="4"/>
      <c r="L318" s="4"/>
      <c r="O318" s="1"/>
      <c r="R318" s="1"/>
    </row>
    <row r="319" spans="4:18" x14ac:dyDescent="0.5">
      <c r="D319" s="4"/>
      <c r="E319"/>
      <c r="F319" s="4"/>
      <c r="G319" s="4"/>
      <c r="H319" s="4"/>
      <c r="I319" s="4"/>
      <c r="J319" s="4"/>
      <c r="K319" s="4"/>
      <c r="L319" s="4"/>
      <c r="O319" s="1"/>
      <c r="R319" s="1"/>
    </row>
    <row r="320" spans="4:18" x14ac:dyDescent="0.5">
      <c r="D320" s="4"/>
      <c r="E320"/>
      <c r="F320" s="4"/>
      <c r="G320" s="4"/>
      <c r="H320" s="4"/>
      <c r="I320" s="4"/>
      <c r="J320" s="4"/>
      <c r="K320" s="4"/>
      <c r="L320" s="4"/>
      <c r="O320" s="1"/>
      <c r="R320" s="1"/>
    </row>
    <row r="321" spans="4:18" x14ac:dyDescent="0.5">
      <c r="D321" s="4"/>
      <c r="E321"/>
      <c r="F321" s="4"/>
      <c r="G321" s="4"/>
      <c r="H321" s="4"/>
      <c r="I321" s="4"/>
      <c r="J321" s="4"/>
      <c r="K321" s="4"/>
      <c r="L321" s="4"/>
      <c r="O321" s="1"/>
      <c r="R321" s="1"/>
    </row>
    <row r="322" spans="4:18" x14ac:dyDescent="0.5">
      <c r="D322" s="4"/>
      <c r="E322"/>
      <c r="F322" s="4"/>
      <c r="G322" s="4"/>
      <c r="H322" s="4"/>
      <c r="I322" s="4"/>
      <c r="J322" s="4"/>
      <c r="K322" s="4"/>
      <c r="L322" s="4"/>
      <c r="O322" s="1"/>
      <c r="R322" s="1"/>
    </row>
    <row r="323" spans="4:18" x14ac:dyDescent="0.5">
      <c r="D323" s="4"/>
      <c r="E323"/>
      <c r="F323" s="4"/>
      <c r="G323" s="4"/>
      <c r="H323" s="4"/>
      <c r="I323" s="4"/>
      <c r="J323" s="4"/>
      <c r="K323" s="4"/>
      <c r="L323" s="4"/>
      <c r="O323" s="1"/>
      <c r="R323" s="1"/>
    </row>
    <row r="324" spans="4:18" x14ac:dyDescent="0.5">
      <c r="D324" s="4"/>
      <c r="E324"/>
      <c r="F324" s="4"/>
      <c r="G324" s="4"/>
      <c r="H324" s="4"/>
      <c r="I324" s="4"/>
      <c r="J324" s="4"/>
      <c r="K324" s="4"/>
      <c r="L324" s="4"/>
      <c r="O324" s="1"/>
      <c r="R324" s="1"/>
    </row>
    <row r="325" spans="4:18" x14ac:dyDescent="0.5">
      <c r="D325" s="4"/>
      <c r="E325"/>
      <c r="F325" s="4"/>
      <c r="G325" s="4"/>
      <c r="H325" s="4"/>
      <c r="I325" s="4"/>
      <c r="J325" s="4"/>
      <c r="K325" s="4"/>
      <c r="L325" s="4"/>
      <c r="O325" s="1"/>
      <c r="R325" s="1"/>
    </row>
    <row r="326" spans="4:18" x14ac:dyDescent="0.5">
      <c r="D326" s="4"/>
      <c r="E326"/>
      <c r="F326" s="4"/>
      <c r="G326" s="4"/>
      <c r="H326" s="4"/>
      <c r="I326" s="4"/>
      <c r="J326" s="4"/>
      <c r="K326" s="4"/>
      <c r="L326" s="4"/>
      <c r="O326" s="1"/>
      <c r="R326" s="1"/>
    </row>
    <row r="327" spans="4:18" x14ac:dyDescent="0.5">
      <c r="D327" s="4"/>
      <c r="E327"/>
      <c r="F327" s="4"/>
      <c r="G327" s="4"/>
      <c r="H327" s="4"/>
      <c r="I327" s="4"/>
      <c r="J327" s="4"/>
      <c r="K327" s="4"/>
      <c r="L327" s="4"/>
      <c r="O327" s="1"/>
      <c r="R327" s="1"/>
    </row>
    <row r="328" spans="4:18" x14ac:dyDescent="0.5">
      <c r="D328" s="4"/>
      <c r="E328"/>
      <c r="F328" s="4"/>
      <c r="G328" s="4"/>
      <c r="H328" s="4"/>
      <c r="I328" s="4"/>
      <c r="J328" s="4"/>
      <c r="K328" s="4"/>
      <c r="L328" s="4"/>
      <c r="O328" s="1"/>
      <c r="R328" s="1"/>
    </row>
    <row r="329" spans="4:18" x14ac:dyDescent="0.5">
      <c r="D329" s="4"/>
      <c r="E329"/>
      <c r="F329" s="4"/>
      <c r="G329" s="4"/>
      <c r="H329" s="4"/>
      <c r="I329" s="4"/>
      <c r="J329" s="4"/>
      <c r="K329" s="4"/>
      <c r="L329" s="4"/>
      <c r="O329" s="1"/>
      <c r="R329" s="1"/>
    </row>
    <row r="330" spans="4:18" x14ac:dyDescent="0.5">
      <c r="D330" s="4"/>
      <c r="E330"/>
      <c r="F330" s="4"/>
      <c r="G330" s="4"/>
      <c r="H330" s="4"/>
      <c r="I330" s="4"/>
      <c r="J330" s="4"/>
      <c r="K330" s="4"/>
      <c r="L330" s="4"/>
      <c r="O330" s="1"/>
      <c r="R330" s="1"/>
    </row>
    <row r="331" spans="4:18" x14ac:dyDescent="0.5">
      <c r="D331" s="4"/>
      <c r="E331"/>
      <c r="F331" s="4"/>
      <c r="G331" s="4"/>
      <c r="H331" s="4"/>
      <c r="I331" s="4"/>
      <c r="J331" s="4"/>
      <c r="K331" s="4"/>
      <c r="L331" s="4"/>
      <c r="O331" s="1"/>
      <c r="R331" s="1"/>
    </row>
    <row r="332" spans="4:18" x14ac:dyDescent="0.5">
      <c r="D332" s="4"/>
      <c r="E332"/>
      <c r="F332" s="4"/>
      <c r="G332" s="4"/>
      <c r="H332" s="4"/>
      <c r="I332" s="4"/>
      <c r="J332" s="4"/>
      <c r="K332" s="4"/>
      <c r="L332" s="4"/>
      <c r="O332" s="1"/>
      <c r="R332" s="1"/>
    </row>
    <row r="333" spans="4:18" x14ac:dyDescent="0.5">
      <c r="D333" s="4"/>
      <c r="E333"/>
      <c r="F333" s="4"/>
      <c r="G333" s="4"/>
      <c r="H333" s="4"/>
      <c r="I333" s="4"/>
      <c r="J333" s="4"/>
      <c r="K333" s="4"/>
      <c r="L333" s="4"/>
      <c r="O333" s="1"/>
      <c r="R333" s="1"/>
    </row>
    <row r="334" spans="4:18" x14ac:dyDescent="0.5">
      <c r="D334" s="4"/>
      <c r="E334"/>
      <c r="F334" s="4"/>
      <c r="G334" s="4"/>
      <c r="H334" s="4"/>
      <c r="I334" s="4"/>
      <c r="J334" s="4"/>
      <c r="K334" s="4"/>
      <c r="L334" s="4"/>
      <c r="O334" s="1"/>
      <c r="R334" s="1"/>
    </row>
    <row r="335" spans="4:18" x14ac:dyDescent="0.5">
      <c r="D335" s="4"/>
      <c r="E335"/>
      <c r="F335" s="4"/>
      <c r="G335" s="4"/>
      <c r="H335" s="4"/>
      <c r="I335" s="4"/>
      <c r="J335" s="4"/>
      <c r="K335" s="4"/>
      <c r="L335" s="4"/>
      <c r="O335" s="1"/>
      <c r="R335" s="1"/>
    </row>
    <row r="336" spans="4:18" x14ac:dyDescent="0.5">
      <c r="D336" s="4"/>
      <c r="E336"/>
      <c r="F336" s="4"/>
      <c r="G336" s="4"/>
      <c r="H336" s="4"/>
      <c r="I336" s="4"/>
      <c r="J336" s="4"/>
      <c r="K336" s="4"/>
      <c r="L336" s="4"/>
      <c r="O336" s="1"/>
      <c r="R336" s="1"/>
    </row>
    <row r="337" spans="4:18" x14ac:dyDescent="0.5">
      <c r="D337" s="4"/>
      <c r="E337"/>
      <c r="F337" s="4"/>
      <c r="G337" s="4"/>
      <c r="H337" s="4"/>
      <c r="I337" s="4"/>
      <c r="J337" s="4"/>
      <c r="K337" s="4"/>
      <c r="L337" s="4"/>
      <c r="O337" s="1"/>
      <c r="R337" s="1"/>
    </row>
    <row r="338" spans="4:18" x14ac:dyDescent="0.5">
      <c r="D338" s="4"/>
      <c r="E338"/>
      <c r="F338" s="4"/>
      <c r="G338" s="4"/>
      <c r="H338" s="4"/>
      <c r="I338" s="4"/>
      <c r="J338" s="4"/>
      <c r="K338" s="4"/>
      <c r="L338" s="4"/>
      <c r="O338" s="1"/>
      <c r="R338" s="1"/>
    </row>
    <row r="339" spans="4:18" x14ac:dyDescent="0.5">
      <c r="D339" s="4"/>
      <c r="E339"/>
      <c r="F339" s="4"/>
      <c r="G339" s="4"/>
      <c r="H339" s="4"/>
      <c r="I339" s="4"/>
      <c r="J339" s="4"/>
      <c r="K339" s="4"/>
      <c r="L339" s="4"/>
      <c r="O339" s="1"/>
      <c r="R339" s="1"/>
    </row>
    <row r="340" spans="4:18" x14ac:dyDescent="0.5">
      <c r="D340" s="4"/>
      <c r="E340"/>
      <c r="F340" s="4"/>
      <c r="G340" s="4"/>
      <c r="H340" s="4"/>
      <c r="I340" s="4"/>
      <c r="J340" s="4"/>
      <c r="K340" s="4"/>
      <c r="L340" s="4"/>
      <c r="O340" s="1"/>
      <c r="R340" s="1"/>
    </row>
    <row r="341" spans="4:18" x14ac:dyDescent="0.5">
      <c r="D341" s="4"/>
      <c r="E341"/>
      <c r="F341" s="4"/>
      <c r="G341" s="4"/>
      <c r="H341" s="4"/>
      <c r="I341" s="4"/>
      <c r="J341" s="4"/>
      <c r="K341" s="4"/>
      <c r="L341" s="4"/>
      <c r="O341" s="1"/>
      <c r="R341" s="1"/>
    </row>
    <row r="342" spans="4:18" x14ac:dyDescent="0.5">
      <c r="D342" s="4"/>
      <c r="E342"/>
      <c r="F342" s="4"/>
      <c r="G342" s="4"/>
      <c r="H342" s="4"/>
      <c r="I342" s="4"/>
      <c r="J342" s="4"/>
      <c r="K342" s="4"/>
      <c r="L342" s="4"/>
      <c r="O342" s="1"/>
      <c r="R342" s="1"/>
    </row>
    <row r="343" spans="4:18" x14ac:dyDescent="0.5">
      <c r="D343" s="4"/>
      <c r="E343"/>
      <c r="F343" s="4"/>
      <c r="G343" s="4"/>
      <c r="H343" s="4"/>
      <c r="I343" s="4"/>
      <c r="J343" s="4"/>
      <c r="K343" s="4"/>
      <c r="L343" s="4"/>
      <c r="O343" s="1"/>
      <c r="R343" s="1"/>
    </row>
    <row r="344" spans="4:18" x14ac:dyDescent="0.5">
      <c r="D344" s="4"/>
      <c r="E344"/>
      <c r="F344" s="4"/>
      <c r="G344" s="4"/>
      <c r="H344" s="4"/>
      <c r="I344" s="4"/>
      <c r="J344" s="4"/>
      <c r="K344" s="4"/>
      <c r="L344" s="4"/>
      <c r="O344" s="1"/>
      <c r="R344" s="1"/>
    </row>
    <row r="345" spans="4:18" x14ac:dyDescent="0.5">
      <c r="D345" s="4"/>
      <c r="E345"/>
      <c r="F345" s="4"/>
      <c r="G345" s="4"/>
      <c r="H345" s="4"/>
      <c r="I345" s="4"/>
      <c r="J345" s="4"/>
      <c r="K345" s="4"/>
      <c r="L345" s="4"/>
      <c r="O345" s="1"/>
      <c r="R345" s="1"/>
    </row>
    <row r="346" spans="4:18" x14ac:dyDescent="0.5">
      <c r="D346" s="4"/>
      <c r="E346"/>
      <c r="F346" s="4"/>
      <c r="G346" s="4"/>
      <c r="H346" s="4"/>
      <c r="I346" s="4"/>
      <c r="J346" s="4"/>
      <c r="K346" s="4"/>
      <c r="L346" s="4"/>
      <c r="O346" s="1"/>
      <c r="R346" s="1"/>
    </row>
    <row r="347" spans="4:18" x14ac:dyDescent="0.5">
      <c r="D347" s="4"/>
      <c r="E347"/>
      <c r="F347" s="4"/>
      <c r="G347" s="4"/>
      <c r="H347" s="4"/>
      <c r="I347" s="4"/>
      <c r="J347" s="4"/>
      <c r="K347" s="4"/>
      <c r="L347" s="4"/>
      <c r="O347" s="1"/>
      <c r="R347" s="1"/>
    </row>
    <row r="348" spans="4:18" x14ac:dyDescent="0.5">
      <c r="D348" s="4"/>
      <c r="E348"/>
      <c r="F348" s="4"/>
      <c r="G348" s="4"/>
      <c r="H348" s="4"/>
      <c r="I348" s="4"/>
      <c r="J348" s="4"/>
      <c r="K348" s="4"/>
      <c r="L348" s="4"/>
      <c r="O348" s="1"/>
      <c r="R348" s="1"/>
    </row>
    <row r="349" spans="4:18" x14ac:dyDescent="0.5">
      <c r="D349" s="4"/>
      <c r="E349"/>
      <c r="F349" s="4"/>
      <c r="G349" s="4"/>
      <c r="H349" s="4"/>
      <c r="I349" s="4"/>
      <c r="J349" s="4"/>
      <c r="K349" s="4"/>
      <c r="L349" s="4"/>
      <c r="O349" s="1"/>
      <c r="R349" s="1"/>
    </row>
    <row r="350" spans="4:18" x14ac:dyDescent="0.5">
      <c r="D350" s="4"/>
      <c r="E350"/>
      <c r="F350" s="4"/>
      <c r="G350" s="4"/>
      <c r="H350" s="4"/>
      <c r="I350" s="4"/>
      <c r="J350" s="4"/>
      <c r="K350" s="4"/>
      <c r="L350" s="4"/>
      <c r="O350" s="1"/>
      <c r="R350" s="1"/>
    </row>
    <row r="351" spans="4:18" x14ac:dyDescent="0.5">
      <c r="D351" s="4"/>
      <c r="E351"/>
      <c r="F351" s="4"/>
      <c r="G351" s="4"/>
      <c r="H351" s="4"/>
      <c r="I351" s="4"/>
      <c r="J351" s="4"/>
      <c r="K351" s="4"/>
      <c r="L351" s="4"/>
      <c r="O351" s="1"/>
      <c r="R351" s="1"/>
    </row>
    <row r="352" spans="4:18" x14ac:dyDescent="0.5">
      <c r="D352" s="4"/>
      <c r="E352"/>
      <c r="F352" s="4"/>
      <c r="G352" s="4"/>
      <c r="H352" s="4"/>
      <c r="I352" s="4"/>
      <c r="J352" s="4"/>
      <c r="K352" s="4"/>
      <c r="L352" s="4"/>
      <c r="O352" s="1"/>
      <c r="R352" s="1"/>
    </row>
    <row r="353" spans="4:18" x14ac:dyDescent="0.5">
      <c r="D353" s="4"/>
      <c r="E353"/>
      <c r="F353" s="4"/>
      <c r="G353" s="4"/>
      <c r="H353" s="4"/>
      <c r="I353" s="4"/>
      <c r="J353" s="4"/>
      <c r="K353" s="4"/>
      <c r="L353" s="4"/>
      <c r="O353" s="1"/>
      <c r="R353" s="1"/>
    </row>
    <row r="354" spans="4:18" x14ac:dyDescent="0.5">
      <c r="D354" s="4"/>
      <c r="E354"/>
      <c r="F354" s="4"/>
      <c r="G354" s="4"/>
      <c r="H354" s="4"/>
      <c r="I354" s="4"/>
      <c r="J354" s="4"/>
      <c r="K354" s="4"/>
      <c r="L354" s="4"/>
      <c r="O354" s="1"/>
      <c r="R354" s="1"/>
    </row>
    <row r="355" spans="4:18" x14ac:dyDescent="0.5">
      <c r="D355" s="4"/>
      <c r="E355"/>
      <c r="F355" s="4"/>
      <c r="G355" s="4"/>
      <c r="H355" s="4"/>
      <c r="I355" s="4"/>
      <c r="J355" s="4"/>
      <c r="K355" s="4"/>
      <c r="L355" s="4"/>
      <c r="O355" s="1"/>
      <c r="R355" s="1"/>
    </row>
    <row r="356" spans="4:18" x14ac:dyDescent="0.5">
      <c r="D356" s="4"/>
      <c r="E356"/>
      <c r="F356" s="4"/>
      <c r="G356" s="4"/>
      <c r="H356" s="4"/>
      <c r="I356" s="4"/>
      <c r="J356" s="4"/>
      <c r="K356" s="4"/>
      <c r="L356" s="4"/>
      <c r="O356" s="1"/>
      <c r="R356" s="1"/>
    </row>
    <row r="357" spans="4:18" x14ac:dyDescent="0.5">
      <c r="D357" s="4"/>
      <c r="E357"/>
      <c r="F357" s="4"/>
      <c r="G357" s="4"/>
      <c r="H357" s="4"/>
      <c r="I357" s="4"/>
      <c r="J357" s="4"/>
      <c r="K357" s="4"/>
      <c r="L357" s="4"/>
      <c r="O357" s="1"/>
      <c r="R357" s="1"/>
    </row>
    <row r="358" spans="4:18" x14ac:dyDescent="0.5">
      <c r="D358" s="4"/>
      <c r="E358"/>
      <c r="F358" s="4"/>
      <c r="G358" s="4"/>
      <c r="H358" s="4"/>
      <c r="I358" s="4"/>
      <c r="J358" s="4"/>
      <c r="K358" s="4"/>
      <c r="L358" s="4"/>
      <c r="O358" s="1"/>
      <c r="R358" s="1"/>
    </row>
    <row r="359" spans="4:18" x14ac:dyDescent="0.5">
      <c r="D359" s="4"/>
      <c r="E359"/>
      <c r="F359" s="4"/>
      <c r="G359" s="4"/>
      <c r="H359" s="4"/>
      <c r="I359" s="4"/>
      <c r="J359" s="4"/>
      <c r="K359" s="4"/>
      <c r="L359" s="4"/>
      <c r="O359" s="1"/>
      <c r="R359" s="1"/>
    </row>
    <row r="360" spans="4:18" x14ac:dyDescent="0.5">
      <c r="D360" s="4"/>
      <c r="E360"/>
      <c r="F360" s="4"/>
      <c r="G360" s="4"/>
      <c r="H360" s="4"/>
      <c r="I360" s="4"/>
      <c r="J360" s="4"/>
      <c r="K360" s="4"/>
      <c r="L360" s="4"/>
      <c r="O360" s="1"/>
      <c r="R360" s="1"/>
    </row>
    <row r="361" spans="4:18" x14ac:dyDescent="0.5">
      <c r="D361" s="4"/>
      <c r="E361"/>
      <c r="F361" s="4"/>
      <c r="G361" s="4"/>
      <c r="H361" s="4"/>
      <c r="I361" s="4"/>
      <c r="J361" s="4"/>
      <c r="K361" s="4"/>
      <c r="L361" s="4"/>
      <c r="O361" s="1"/>
      <c r="R361" s="1"/>
    </row>
    <row r="362" spans="4:18" x14ac:dyDescent="0.5">
      <c r="D362" s="4"/>
      <c r="E362"/>
      <c r="F362" s="4"/>
      <c r="G362" s="4"/>
      <c r="H362" s="4"/>
      <c r="I362" s="4"/>
      <c r="J362" s="4"/>
      <c r="K362" s="4"/>
      <c r="L362" s="4"/>
      <c r="O362" s="1"/>
      <c r="R362" s="1"/>
    </row>
    <row r="363" spans="4:18" x14ac:dyDescent="0.5">
      <c r="D363" s="4"/>
      <c r="E363"/>
      <c r="F363" s="4"/>
      <c r="G363" s="4"/>
      <c r="H363" s="4"/>
      <c r="I363" s="4"/>
      <c r="J363" s="4"/>
      <c r="K363" s="4"/>
      <c r="L363" s="4"/>
      <c r="O363" s="1"/>
      <c r="R363" s="1"/>
    </row>
    <row r="364" spans="4:18" x14ac:dyDescent="0.5">
      <c r="D364" s="4"/>
      <c r="E364"/>
      <c r="F364" s="4"/>
      <c r="G364" s="4"/>
      <c r="H364" s="4"/>
      <c r="I364" s="4"/>
      <c r="J364" s="4"/>
      <c r="K364" s="4"/>
      <c r="L364" s="4"/>
      <c r="O364" s="1"/>
      <c r="R364" s="1"/>
    </row>
    <row r="365" spans="4:18" x14ac:dyDescent="0.5">
      <c r="D365" s="4"/>
      <c r="E365"/>
      <c r="F365" s="4"/>
      <c r="G365" s="4"/>
      <c r="H365" s="4"/>
      <c r="I365" s="4"/>
      <c r="J365" s="4"/>
      <c r="K365" s="4"/>
      <c r="L365" s="4"/>
      <c r="O365" s="1"/>
      <c r="R365" s="1"/>
    </row>
    <row r="366" spans="4:18" x14ac:dyDescent="0.5">
      <c r="D366" s="4"/>
      <c r="E366"/>
      <c r="F366" s="4"/>
      <c r="G366" s="4"/>
      <c r="H366" s="4"/>
      <c r="I366" s="4"/>
      <c r="J366" s="4"/>
      <c r="K366" s="4"/>
      <c r="L366" s="4"/>
      <c r="O366" s="1"/>
      <c r="R366" s="1"/>
    </row>
    <row r="367" spans="4:18" x14ac:dyDescent="0.5">
      <c r="D367" s="4"/>
      <c r="E367"/>
      <c r="F367" s="4"/>
      <c r="G367" s="4"/>
      <c r="H367" s="4"/>
      <c r="I367" s="4"/>
      <c r="J367" s="4"/>
      <c r="K367" s="4"/>
      <c r="L367" s="4"/>
      <c r="O367" s="1"/>
      <c r="R367" s="1"/>
    </row>
    <row r="368" spans="4:18" x14ac:dyDescent="0.5">
      <c r="D368" s="4"/>
      <c r="E368"/>
      <c r="F368" s="4"/>
      <c r="G368" s="4"/>
      <c r="H368" s="4"/>
      <c r="I368" s="4"/>
      <c r="J368" s="4"/>
      <c r="K368" s="4"/>
      <c r="L368" s="4"/>
      <c r="O368" s="1"/>
      <c r="R368" s="1"/>
    </row>
    <row r="369" spans="4:18" x14ac:dyDescent="0.5">
      <c r="D369" s="4"/>
      <c r="E369"/>
      <c r="F369" s="4"/>
      <c r="G369" s="4"/>
      <c r="H369" s="4"/>
      <c r="I369" s="4"/>
      <c r="J369" s="4"/>
      <c r="K369" s="4"/>
      <c r="L369" s="4"/>
      <c r="O369" s="1"/>
      <c r="R369" s="1"/>
    </row>
    <row r="370" spans="4:18" x14ac:dyDescent="0.5">
      <c r="D370" s="4"/>
      <c r="E370"/>
      <c r="F370" s="4"/>
      <c r="G370" s="4"/>
      <c r="H370" s="4"/>
      <c r="I370" s="4"/>
      <c r="J370" s="4"/>
      <c r="K370" s="4"/>
      <c r="L370" s="4"/>
      <c r="O370" s="1"/>
      <c r="R370" s="1"/>
    </row>
    <row r="371" spans="4:18" x14ac:dyDescent="0.5">
      <c r="D371" s="4"/>
      <c r="E371"/>
      <c r="F371" s="4"/>
      <c r="G371" s="4"/>
      <c r="H371" s="4"/>
      <c r="I371" s="4"/>
      <c r="J371" s="4"/>
      <c r="K371" s="4"/>
      <c r="L371" s="4"/>
      <c r="O371" s="1"/>
      <c r="R371" s="1"/>
    </row>
    <row r="372" spans="4:18" x14ac:dyDescent="0.5">
      <c r="D372" s="4"/>
      <c r="E372"/>
      <c r="F372" s="4"/>
      <c r="G372" s="4"/>
      <c r="H372" s="4"/>
      <c r="I372" s="4"/>
      <c r="J372" s="4"/>
      <c r="K372" s="4"/>
      <c r="L372" s="4"/>
      <c r="O372" s="1"/>
      <c r="R372" s="1"/>
    </row>
    <row r="373" spans="4:18" x14ac:dyDescent="0.5">
      <c r="D373" s="4"/>
      <c r="E373"/>
      <c r="F373" s="4"/>
      <c r="G373" s="4"/>
      <c r="H373" s="4"/>
      <c r="I373" s="4"/>
      <c r="J373" s="4"/>
      <c r="K373" s="4"/>
      <c r="L373" s="4"/>
      <c r="O373" s="1"/>
      <c r="R373" s="1"/>
    </row>
    <row r="374" spans="4:18" x14ac:dyDescent="0.5">
      <c r="D374" s="4"/>
      <c r="E374"/>
      <c r="F374" s="4"/>
      <c r="G374" s="4"/>
      <c r="H374" s="4"/>
      <c r="I374" s="4"/>
      <c r="J374" s="4"/>
      <c r="K374" s="4"/>
      <c r="L374" s="4"/>
      <c r="O374" s="1"/>
      <c r="R374" s="1"/>
    </row>
    <row r="375" spans="4:18" x14ac:dyDescent="0.5">
      <c r="D375" s="4"/>
      <c r="E375"/>
      <c r="F375" s="4"/>
      <c r="G375" s="4"/>
      <c r="H375" s="4"/>
      <c r="I375" s="4"/>
      <c r="J375" s="4"/>
      <c r="K375" s="4"/>
      <c r="L375" s="4"/>
      <c r="O375" s="1"/>
      <c r="R375" s="1"/>
    </row>
    <row r="376" spans="4:18" x14ac:dyDescent="0.5">
      <c r="D376" s="4"/>
      <c r="E376"/>
      <c r="F376" s="4"/>
      <c r="G376" s="4"/>
      <c r="H376" s="4"/>
      <c r="I376" s="4"/>
      <c r="J376" s="4"/>
      <c r="K376" s="4"/>
      <c r="L376" s="4"/>
      <c r="O376" s="1"/>
      <c r="R376" s="1"/>
    </row>
    <row r="377" spans="4:18" x14ac:dyDescent="0.5">
      <c r="D377" s="4"/>
      <c r="E377"/>
      <c r="F377" s="4"/>
      <c r="G377" s="4"/>
      <c r="H377" s="4"/>
      <c r="I377" s="4"/>
      <c r="J377" s="4"/>
      <c r="K377" s="4"/>
      <c r="L377" s="4"/>
      <c r="O377" s="1"/>
      <c r="R377" s="1"/>
    </row>
    <row r="378" spans="4:18" x14ac:dyDescent="0.5">
      <c r="D378" s="4"/>
      <c r="E378"/>
      <c r="F378" s="4"/>
      <c r="G378" s="4"/>
      <c r="H378" s="4"/>
      <c r="I378" s="4"/>
      <c r="J378" s="4"/>
      <c r="K378" s="4"/>
      <c r="L378" s="4"/>
      <c r="O378" s="1"/>
      <c r="R378" s="1"/>
    </row>
    <row r="379" spans="4:18" x14ac:dyDescent="0.5">
      <c r="D379" s="4"/>
      <c r="E379"/>
      <c r="F379" s="4"/>
      <c r="G379" s="4"/>
      <c r="H379" s="4"/>
      <c r="I379" s="4"/>
      <c r="J379" s="4"/>
      <c r="K379" s="4"/>
      <c r="L379" s="4"/>
      <c r="O379" s="1"/>
      <c r="R379" s="1"/>
    </row>
    <row r="380" spans="4:18" x14ac:dyDescent="0.5">
      <c r="D380" s="4"/>
      <c r="E380"/>
      <c r="F380" s="4"/>
      <c r="G380" s="4"/>
      <c r="H380" s="4"/>
      <c r="I380" s="4"/>
      <c r="J380" s="4"/>
      <c r="K380" s="4"/>
      <c r="L380" s="4"/>
      <c r="O380" s="1"/>
      <c r="R380" s="1"/>
    </row>
    <row r="381" spans="4:18" x14ac:dyDescent="0.5">
      <c r="D381" s="4"/>
      <c r="E381"/>
      <c r="F381" s="4"/>
      <c r="G381" s="4"/>
      <c r="H381" s="4"/>
      <c r="I381" s="4"/>
      <c r="J381" s="4"/>
      <c r="K381" s="4"/>
      <c r="L381" s="4"/>
      <c r="O381" s="1"/>
      <c r="R381" s="1"/>
    </row>
    <row r="382" spans="4:18" x14ac:dyDescent="0.5">
      <c r="D382" s="4"/>
      <c r="E382"/>
      <c r="F382" s="4"/>
      <c r="G382" s="4"/>
      <c r="H382" s="4"/>
      <c r="I382" s="4"/>
      <c r="J382" s="4"/>
      <c r="K382" s="4"/>
      <c r="L382" s="4"/>
      <c r="O382" s="1"/>
      <c r="R382" s="1"/>
    </row>
    <row r="383" spans="4:18" x14ac:dyDescent="0.5">
      <c r="D383" s="4"/>
      <c r="E383"/>
      <c r="F383" s="4"/>
      <c r="G383" s="4"/>
      <c r="H383" s="4"/>
      <c r="I383" s="4"/>
      <c r="J383" s="4"/>
      <c r="K383" s="4"/>
      <c r="L383" s="4"/>
      <c r="O383" s="1"/>
      <c r="R383" s="1"/>
    </row>
    <row r="384" spans="4:18" x14ac:dyDescent="0.5">
      <c r="D384" s="4"/>
      <c r="E384"/>
      <c r="F384" s="4"/>
      <c r="G384" s="4"/>
      <c r="H384" s="4"/>
      <c r="I384" s="4"/>
      <c r="J384" s="4"/>
      <c r="K384" s="4"/>
      <c r="L384" s="4"/>
      <c r="O384" s="1"/>
      <c r="R384" s="1"/>
    </row>
    <row r="385" spans="4:18" x14ac:dyDescent="0.5">
      <c r="D385" s="4"/>
      <c r="E385"/>
      <c r="F385" s="4"/>
      <c r="G385" s="4"/>
      <c r="H385" s="4"/>
      <c r="I385" s="4"/>
      <c r="J385" s="4"/>
      <c r="K385" s="4"/>
      <c r="L385" s="4"/>
      <c r="O385" s="1"/>
      <c r="R385" s="1"/>
    </row>
    <row r="386" spans="4:18" x14ac:dyDescent="0.5">
      <c r="D386" s="4"/>
      <c r="E386"/>
      <c r="F386" s="4"/>
      <c r="G386" s="4"/>
      <c r="H386" s="4"/>
      <c r="I386" s="4"/>
      <c r="J386" s="4"/>
      <c r="K386" s="4"/>
      <c r="L386" s="4"/>
      <c r="O386" s="1"/>
      <c r="R386" s="1"/>
    </row>
    <row r="387" spans="4:18" x14ac:dyDescent="0.5">
      <c r="D387" s="4"/>
      <c r="E387"/>
      <c r="F387" s="4"/>
      <c r="G387" s="4"/>
      <c r="H387" s="4"/>
      <c r="I387" s="4"/>
      <c r="J387" s="4"/>
      <c r="K387" s="4"/>
      <c r="L387" s="4"/>
      <c r="O387" s="1"/>
      <c r="R387" s="1"/>
    </row>
    <row r="388" spans="4:18" x14ac:dyDescent="0.5">
      <c r="D388" s="4"/>
      <c r="E388"/>
      <c r="F388" s="4"/>
      <c r="G388" s="4"/>
      <c r="H388" s="4"/>
      <c r="I388" s="4"/>
      <c r="J388" s="4"/>
      <c r="K388" s="4"/>
      <c r="L388" s="4"/>
      <c r="O388" s="1"/>
      <c r="R388" s="1"/>
    </row>
    <row r="389" spans="4:18" x14ac:dyDescent="0.5">
      <c r="D389" s="4"/>
      <c r="E389"/>
      <c r="F389" s="4"/>
      <c r="G389" s="4"/>
      <c r="H389" s="4"/>
      <c r="I389" s="4"/>
      <c r="J389" s="4"/>
      <c r="K389" s="4"/>
      <c r="L389" s="4"/>
      <c r="O389" s="1"/>
      <c r="R389" s="1"/>
    </row>
    <row r="390" spans="4:18" x14ac:dyDescent="0.5">
      <c r="D390" s="4"/>
      <c r="E390"/>
      <c r="F390" s="4"/>
      <c r="G390" s="4"/>
      <c r="H390" s="4"/>
      <c r="I390" s="4"/>
      <c r="J390" s="4"/>
      <c r="K390" s="4"/>
      <c r="L390" s="4"/>
      <c r="O390" s="1"/>
      <c r="R390" s="1"/>
    </row>
    <row r="391" spans="4:18" x14ac:dyDescent="0.5">
      <c r="D391" s="4"/>
      <c r="E391"/>
      <c r="F391" s="4"/>
      <c r="G391" s="4"/>
      <c r="H391" s="4"/>
      <c r="I391" s="4"/>
      <c r="J391" s="4"/>
      <c r="K391" s="4"/>
      <c r="L391" s="4"/>
      <c r="O391" s="1"/>
      <c r="R391" s="1"/>
    </row>
    <row r="392" spans="4:18" x14ac:dyDescent="0.5">
      <c r="D392" s="4"/>
      <c r="E392"/>
      <c r="F392" s="4"/>
      <c r="G392" s="4"/>
      <c r="H392" s="4"/>
      <c r="I392" s="4"/>
      <c r="J392" s="4"/>
      <c r="K392" s="4"/>
      <c r="L392" s="4"/>
      <c r="O392" s="1"/>
      <c r="R392" s="1"/>
    </row>
    <row r="393" spans="4:18" x14ac:dyDescent="0.5">
      <c r="D393" s="4"/>
      <c r="E393"/>
      <c r="F393" s="4"/>
      <c r="G393" s="4"/>
      <c r="H393" s="4"/>
      <c r="I393" s="4"/>
      <c r="J393" s="4"/>
      <c r="K393" s="4"/>
      <c r="L393" s="4"/>
      <c r="O393" s="1"/>
      <c r="R393" s="1"/>
    </row>
    <row r="394" spans="4:18" x14ac:dyDescent="0.5">
      <c r="D394" s="4"/>
      <c r="E394"/>
      <c r="F394" s="4"/>
      <c r="G394" s="4"/>
      <c r="H394" s="4"/>
      <c r="I394" s="4"/>
      <c r="J394" s="4"/>
      <c r="K394" s="4"/>
      <c r="L394" s="4"/>
      <c r="O394" s="1"/>
      <c r="R394" s="1"/>
    </row>
    <row r="395" spans="4:18" x14ac:dyDescent="0.5">
      <c r="D395" s="4"/>
      <c r="E395"/>
      <c r="F395" s="4"/>
      <c r="G395" s="4"/>
      <c r="H395" s="4"/>
      <c r="I395" s="4"/>
      <c r="J395" s="4"/>
      <c r="K395" s="4"/>
      <c r="L395" s="4"/>
      <c r="O395" s="1"/>
      <c r="R395" s="1"/>
    </row>
    <row r="396" spans="4:18" x14ac:dyDescent="0.5">
      <c r="D396" s="4"/>
      <c r="E396"/>
      <c r="F396" s="4"/>
      <c r="G396" s="4"/>
      <c r="H396" s="4"/>
      <c r="I396" s="4"/>
      <c r="J396" s="4"/>
      <c r="K396" s="4"/>
      <c r="L396" s="4"/>
      <c r="O396" s="1"/>
      <c r="R396" s="1"/>
    </row>
    <row r="397" spans="4:18" x14ac:dyDescent="0.5">
      <c r="D397" s="4"/>
      <c r="E397"/>
      <c r="F397" s="4"/>
      <c r="G397" s="4"/>
      <c r="H397" s="4"/>
      <c r="I397" s="4"/>
      <c r="J397" s="4"/>
      <c r="K397" s="4"/>
      <c r="L397" s="4"/>
      <c r="O397" s="1"/>
      <c r="R397" s="1"/>
    </row>
    <row r="398" spans="4:18" x14ac:dyDescent="0.5">
      <c r="D398" s="4"/>
      <c r="E398"/>
      <c r="F398" s="4"/>
      <c r="G398" s="4"/>
      <c r="H398" s="4"/>
      <c r="I398" s="4"/>
      <c r="J398" s="4"/>
      <c r="K398" s="4"/>
      <c r="L398" s="4"/>
      <c r="O398" s="1"/>
      <c r="R398" s="1"/>
    </row>
    <row r="399" spans="4:18" x14ac:dyDescent="0.5">
      <c r="D399" s="4"/>
      <c r="E399"/>
      <c r="F399" s="4"/>
      <c r="G399" s="4"/>
      <c r="H399" s="4"/>
      <c r="I399" s="4"/>
      <c r="J399" s="4"/>
      <c r="K399" s="4"/>
      <c r="L399" s="4"/>
      <c r="O399" s="1"/>
      <c r="R399" s="1"/>
    </row>
    <row r="400" spans="4:18" x14ac:dyDescent="0.5">
      <c r="D400" s="4"/>
      <c r="E400"/>
      <c r="F400" s="4"/>
      <c r="G400" s="4"/>
      <c r="H400" s="4"/>
      <c r="I400" s="4"/>
      <c r="J400" s="4"/>
      <c r="K400" s="4"/>
      <c r="L400" s="4"/>
      <c r="O400" s="1"/>
      <c r="R400" s="1"/>
    </row>
    <row r="401" spans="4:18" x14ac:dyDescent="0.5">
      <c r="D401" s="4"/>
      <c r="E401"/>
      <c r="F401" s="4"/>
      <c r="G401" s="4"/>
      <c r="H401" s="4"/>
      <c r="I401" s="4"/>
      <c r="J401" s="4"/>
      <c r="K401" s="4"/>
      <c r="L401" s="4"/>
      <c r="O401" s="1"/>
      <c r="R401" s="1"/>
    </row>
    <row r="402" spans="4:18" x14ac:dyDescent="0.5">
      <c r="D402" s="4"/>
      <c r="E402"/>
      <c r="F402" s="4"/>
      <c r="G402" s="4"/>
      <c r="H402" s="4"/>
      <c r="I402" s="4"/>
      <c r="J402" s="4"/>
      <c r="K402" s="4"/>
      <c r="L402" s="4"/>
      <c r="O402" s="1"/>
      <c r="R402" s="1"/>
    </row>
    <row r="403" spans="4:18" x14ac:dyDescent="0.5">
      <c r="D403" s="4"/>
      <c r="E403"/>
      <c r="F403" s="4"/>
      <c r="G403" s="4"/>
      <c r="H403" s="4"/>
      <c r="I403" s="4"/>
      <c r="J403" s="4"/>
      <c r="K403" s="4"/>
      <c r="L403" s="4"/>
      <c r="O403" s="1"/>
      <c r="R403" s="1"/>
    </row>
    <row r="404" spans="4:18" x14ac:dyDescent="0.5">
      <c r="D404" s="4"/>
      <c r="E404"/>
      <c r="F404" s="4"/>
      <c r="G404" s="4"/>
      <c r="H404" s="4"/>
      <c r="I404" s="4"/>
      <c r="J404" s="4"/>
      <c r="K404" s="4"/>
      <c r="L404" s="4"/>
      <c r="O404" s="1"/>
      <c r="R404" s="1"/>
    </row>
    <row r="405" spans="4:18" x14ac:dyDescent="0.5">
      <c r="D405" s="4"/>
      <c r="E405"/>
      <c r="F405" s="4"/>
      <c r="G405" s="4"/>
      <c r="H405" s="4"/>
      <c r="I405" s="4"/>
      <c r="J405" s="4"/>
      <c r="K405" s="4"/>
      <c r="L405" s="4"/>
      <c r="O405" s="1"/>
      <c r="R405" s="1"/>
    </row>
    <row r="406" spans="4:18" x14ac:dyDescent="0.5">
      <c r="D406" s="4"/>
      <c r="E406"/>
      <c r="F406" s="4"/>
      <c r="G406" s="4"/>
      <c r="H406" s="4"/>
      <c r="I406" s="4"/>
      <c r="J406" s="4"/>
      <c r="K406" s="4"/>
      <c r="L406" s="4"/>
      <c r="O406" s="1"/>
      <c r="R406" s="1"/>
    </row>
    <row r="407" spans="4:18" x14ac:dyDescent="0.5">
      <c r="D407" s="4"/>
      <c r="E407"/>
      <c r="F407" s="4"/>
      <c r="G407" s="4"/>
      <c r="H407" s="4"/>
      <c r="I407" s="4"/>
      <c r="J407" s="4"/>
      <c r="K407" s="4"/>
      <c r="L407" s="4"/>
      <c r="O407" s="1"/>
      <c r="R407" s="1"/>
    </row>
    <row r="408" spans="4:18" x14ac:dyDescent="0.5">
      <c r="D408" s="4"/>
      <c r="E408"/>
      <c r="F408" s="4"/>
      <c r="G408" s="4"/>
      <c r="H408" s="4"/>
      <c r="I408" s="4"/>
      <c r="J408" s="4"/>
      <c r="K408" s="4"/>
      <c r="L408" s="4"/>
      <c r="O408" s="1"/>
      <c r="R408" s="1"/>
    </row>
    <row r="409" spans="4:18" x14ac:dyDescent="0.5">
      <c r="D409" s="4"/>
      <c r="E409"/>
      <c r="F409" s="4"/>
      <c r="G409" s="4"/>
      <c r="H409" s="4"/>
      <c r="I409" s="4"/>
      <c r="J409" s="4"/>
      <c r="K409" s="4"/>
      <c r="L409" s="4"/>
      <c r="O409" s="1"/>
      <c r="R409" s="1"/>
    </row>
    <row r="410" spans="4:18" x14ac:dyDescent="0.5">
      <c r="D410" s="4"/>
      <c r="E410"/>
      <c r="F410" s="4"/>
      <c r="G410" s="4"/>
      <c r="H410" s="4"/>
      <c r="I410" s="4"/>
      <c r="J410" s="4"/>
      <c r="K410" s="4"/>
      <c r="L410" s="4"/>
      <c r="O410" s="1"/>
      <c r="R410" s="1"/>
    </row>
    <row r="411" spans="4:18" x14ac:dyDescent="0.5">
      <c r="D411" s="4"/>
      <c r="E411"/>
      <c r="F411" s="4"/>
      <c r="G411" s="4"/>
      <c r="H411" s="4"/>
      <c r="I411" s="4"/>
      <c r="J411" s="4"/>
      <c r="K411" s="4"/>
      <c r="L411" s="4"/>
      <c r="O411" s="1"/>
      <c r="R411" s="1"/>
    </row>
    <row r="412" spans="4:18" x14ac:dyDescent="0.5">
      <c r="D412" s="4"/>
      <c r="E412"/>
      <c r="F412" s="4"/>
      <c r="G412" s="4"/>
      <c r="H412" s="4"/>
      <c r="I412" s="4"/>
      <c r="J412" s="4"/>
      <c r="K412" s="4"/>
      <c r="L412" s="4"/>
      <c r="O412" s="1"/>
      <c r="R412" s="1"/>
    </row>
    <row r="413" spans="4:18" x14ac:dyDescent="0.5">
      <c r="D413" s="4"/>
      <c r="E413"/>
      <c r="F413" s="4"/>
      <c r="G413" s="4"/>
      <c r="H413" s="4"/>
      <c r="I413" s="4"/>
      <c r="J413" s="4"/>
      <c r="K413" s="4"/>
      <c r="L413" s="4"/>
      <c r="O413" s="1"/>
      <c r="R413" s="1"/>
    </row>
    <row r="414" spans="4:18" x14ac:dyDescent="0.5">
      <c r="D414" s="4"/>
      <c r="E414"/>
      <c r="F414" s="4"/>
      <c r="G414" s="4"/>
      <c r="H414" s="4"/>
      <c r="I414" s="4"/>
      <c r="J414" s="4"/>
      <c r="K414" s="4"/>
      <c r="L414" s="4"/>
      <c r="O414" s="1"/>
      <c r="R414" s="1"/>
    </row>
    <row r="415" spans="4:18" x14ac:dyDescent="0.5">
      <c r="D415" s="4"/>
      <c r="E415"/>
      <c r="F415" s="4"/>
      <c r="G415" s="4"/>
      <c r="H415" s="4"/>
      <c r="I415" s="4"/>
      <c r="J415" s="4"/>
      <c r="K415" s="4"/>
      <c r="L415" s="4"/>
      <c r="O415" s="1"/>
      <c r="R415" s="1"/>
    </row>
    <row r="416" spans="4:18" x14ac:dyDescent="0.5">
      <c r="D416" s="4"/>
      <c r="E416"/>
      <c r="F416" s="4"/>
      <c r="G416" s="4"/>
      <c r="H416" s="4"/>
      <c r="I416" s="4"/>
      <c r="J416" s="4"/>
      <c r="K416" s="4"/>
      <c r="L416" s="4"/>
      <c r="O416" s="1"/>
      <c r="R416" s="1"/>
    </row>
    <row r="417" spans="4:18" x14ac:dyDescent="0.5">
      <c r="D417" s="4"/>
      <c r="E417"/>
      <c r="F417" s="4"/>
      <c r="G417" s="4"/>
      <c r="H417" s="4"/>
      <c r="I417" s="4"/>
      <c r="J417" s="4"/>
      <c r="K417" s="4"/>
      <c r="L417" s="4"/>
      <c r="O417" s="1"/>
      <c r="R417" s="1"/>
    </row>
    <row r="418" spans="4:18" x14ac:dyDescent="0.5">
      <c r="D418" s="4"/>
      <c r="E418"/>
      <c r="F418" s="4"/>
      <c r="G418" s="4"/>
      <c r="H418" s="4"/>
      <c r="I418" s="4"/>
      <c r="J418" s="4"/>
      <c r="K418" s="4"/>
      <c r="L418" s="4"/>
      <c r="O418" s="1"/>
      <c r="R418" s="1"/>
    </row>
    <row r="419" spans="4:18" x14ac:dyDescent="0.5">
      <c r="D419" s="4"/>
      <c r="E419"/>
      <c r="F419" s="4"/>
      <c r="G419" s="4"/>
      <c r="H419" s="4"/>
      <c r="I419" s="4"/>
      <c r="J419" s="4"/>
      <c r="K419" s="4"/>
      <c r="L419" s="4"/>
      <c r="O419" s="1"/>
      <c r="R419" s="1"/>
    </row>
    <row r="420" spans="4:18" x14ac:dyDescent="0.5">
      <c r="D420" s="4"/>
      <c r="E420"/>
      <c r="F420" s="4"/>
      <c r="G420" s="4"/>
      <c r="H420" s="4"/>
      <c r="I420" s="4"/>
      <c r="J420" s="4"/>
      <c r="K420" s="4"/>
      <c r="L420" s="4"/>
      <c r="O420" s="1"/>
      <c r="R420" s="1"/>
    </row>
    <row r="421" spans="4:18" x14ac:dyDescent="0.5">
      <c r="D421" s="4"/>
      <c r="E421"/>
      <c r="F421" s="4"/>
      <c r="G421" s="4"/>
      <c r="H421" s="4"/>
      <c r="I421" s="4"/>
      <c r="J421" s="4"/>
      <c r="K421" s="4"/>
      <c r="L421" s="4"/>
      <c r="O421" s="1"/>
      <c r="R421" s="1"/>
    </row>
    <row r="422" spans="4:18" x14ac:dyDescent="0.5">
      <c r="D422" s="4"/>
      <c r="E422"/>
      <c r="F422" s="4"/>
      <c r="G422" s="4"/>
      <c r="H422" s="4"/>
      <c r="I422" s="4"/>
      <c r="J422" s="4"/>
      <c r="K422" s="4"/>
      <c r="L422" s="4"/>
      <c r="O422" s="1"/>
      <c r="R422" s="1"/>
    </row>
    <row r="423" spans="4:18" x14ac:dyDescent="0.5">
      <c r="D423" s="4"/>
      <c r="E423"/>
      <c r="F423" s="4"/>
      <c r="G423" s="4"/>
      <c r="H423" s="4"/>
      <c r="I423" s="4"/>
      <c r="J423" s="4"/>
      <c r="K423" s="4"/>
      <c r="L423" s="4"/>
      <c r="O423" s="1"/>
      <c r="R423" s="1"/>
    </row>
    <row r="424" spans="4:18" x14ac:dyDescent="0.5">
      <c r="D424" s="4"/>
      <c r="E424"/>
      <c r="F424" s="4"/>
      <c r="G424" s="4"/>
      <c r="H424" s="4"/>
      <c r="I424" s="4"/>
      <c r="J424" s="4"/>
      <c r="K424" s="4"/>
      <c r="L424" s="4"/>
      <c r="O424" s="1"/>
      <c r="R424" s="1"/>
    </row>
    <row r="425" spans="4:18" x14ac:dyDescent="0.5">
      <c r="D425" s="4"/>
      <c r="E425"/>
      <c r="F425" s="4"/>
      <c r="G425" s="4"/>
      <c r="H425" s="4"/>
      <c r="I425" s="4"/>
      <c r="J425" s="4"/>
      <c r="K425" s="4"/>
      <c r="L425" s="4"/>
      <c r="O425" s="1"/>
      <c r="R425" s="1"/>
    </row>
    <row r="426" spans="4:18" x14ac:dyDescent="0.5">
      <c r="D426" s="4"/>
      <c r="E426"/>
      <c r="F426" s="4"/>
      <c r="G426" s="4"/>
      <c r="H426" s="4"/>
      <c r="I426" s="4"/>
      <c r="J426" s="4"/>
      <c r="K426" s="4"/>
      <c r="L426" s="4"/>
      <c r="O426" s="1"/>
      <c r="R426" s="1"/>
    </row>
    <row r="427" spans="4:18" x14ac:dyDescent="0.5">
      <c r="D427" s="4"/>
      <c r="E427"/>
      <c r="F427" s="4"/>
      <c r="G427" s="4"/>
      <c r="H427" s="4"/>
      <c r="I427" s="4"/>
      <c r="J427" s="4"/>
      <c r="K427" s="4"/>
      <c r="L427" s="4"/>
      <c r="O427" s="1"/>
      <c r="R427" s="1"/>
    </row>
    <row r="428" spans="4:18" x14ac:dyDescent="0.5">
      <c r="D428" s="4"/>
      <c r="E428"/>
      <c r="F428" s="4"/>
      <c r="G428" s="4"/>
      <c r="H428" s="4"/>
      <c r="I428" s="4"/>
      <c r="J428" s="4"/>
      <c r="K428" s="4"/>
      <c r="L428" s="4"/>
      <c r="O428" s="1"/>
      <c r="R428" s="1"/>
    </row>
    <row r="429" spans="4:18" x14ac:dyDescent="0.5">
      <c r="D429" s="4"/>
      <c r="E429"/>
      <c r="F429" s="4"/>
      <c r="G429" s="4"/>
      <c r="H429" s="4"/>
      <c r="I429" s="4"/>
      <c r="J429" s="4"/>
      <c r="K429" s="4"/>
      <c r="L429" s="4"/>
      <c r="O429" s="1"/>
      <c r="R429" s="1"/>
    </row>
    <row r="430" spans="4:18" x14ac:dyDescent="0.5">
      <c r="D430" s="4"/>
      <c r="E430"/>
      <c r="F430" s="4"/>
      <c r="G430" s="4"/>
      <c r="H430" s="4"/>
      <c r="I430" s="4"/>
      <c r="J430" s="4"/>
      <c r="K430" s="4"/>
      <c r="L430" s="4"/>
      <c r="O430" s="1"/>
      <c r="R430" s="1"/>
    </row>
    <row r="431" spans="4:18" x14ac:dyDescent="0.5">
      <c r="D431" s="4"/>
      <c r="E431"/>
      <c r="F431" s="4"/>
      <c r="G431" s="4"/>
      <c r="H431" s="4"/>
      <c r="I431" s="4"/>
      <c r="J431" s="4"/>
      <c r="K431" s="4"/>
      <c r="L431" s="4"/>
      <c r="O431" s="1"/>
      <c r="R431" s="1"/>
    </row>
    <row r="432" spans="4:18" x14ac:dyDescent="0.5">
      <c r="D432" s="4"/>
      <c r="E432"/>
      <c r="F432" s="4"/>
      <c r="G432" s="4"/>
      <c r="H432" s="4"/>
      <c r="I432" s="4"/>
      <c r="J432" s="4"/>
      <c r="K432" s="4"/>
      <c r="L432" s="4"/>
      <c r="O432" s="1"/>
      <c r="R432" s="1"/>
    </row>
    <row r="433" spans="4:18" x14ac:dyDescent="0.5">
      <c r="D433" s="4"/>
      <c r="E433"/>
      <c r="F433" s="4"/>
      <c r="G433" s="4"/>
      <c r="H433" s="4"/>
      <c r="I433" s="4"/>
      <c r="J433" s="4"/>
      <c r="K433" s="4"/>
      <c r="L433" s="4"/>
      <c r="O433" s="1"/>
      <c r="R433" s="1"/>
    </row>
    <row r="434" spans="4:18" x14ac:dyDescent="0.5">
      <c r="D434" s="4"/>
      <c r="E434"/>
      <c r="F434" s="4"/>
      <c r="G434" s="4"/>
      <c r="H434" s="4"/>
      <c r="I434" s="4"/>
      <c r="J434" s="4"/>
      <c r="K434" s="4"/>
      <c r="L434" s="4"/>
      <c r="O434" s="1"/>
      <c r="R434" s="1"/>
    </row>
    <row r="435" spans="4:18" x14ac:dyDescent="0.5">
      <c r="D435" s="4"/>
      <c r="E435"/>
      <c r="F435" s="4"/>
      <c r="G435" s="4"/>
      <c r="H435" s="4"/>
      <c r="I435" s="4"/>
      <c r="J435" s="4"/>
      <c r="K435" s="4"/>
      <c r="L435" s="4"/>
      <c r="O435" s="1"/>
      <c r="R435" s="1"/>
    </row>
    <row r="436" spans="4:18" x14ac:dyDescent="0.5">
      <c r="D436" s="4"/>
      <c r="E436"/>
      <c r="F436" s="4"/>
      <c r="G436" s="4"/>
      <c r="H436" s="4"/>
      <c r="I436" s="4"/>
      <c r="J436" s="4"/>
      <c r="K436" s="4"/>
      <c r="L436" s="4"/>
      <c r="O436" s="1"/>
      <c r="R436" s="1"/>
    </row>
    <row r="437" spans="4:18" x14ac:dyDescent="0.5">
      <c r="D437" s="4"/>
      <c r="E437"/>
      <c r="F437" s="4"/>
      <c r="G437" s="4"/>
      <c r="H437" s="4"/>
      <c r="I437" s="4"/>
      <c r="J437" s="4"/>
      <c r="K437" s="4"/>
      <c r="L437" s="4"/>
      <c r="O437" s="1"/>
      <c r="R437" s="1"/>
    </row>
    <row r="438" spans="4:18" x14ac:dyDescent="0.5">
      <c r="D438" s="4"/>
      <c r="E438"/>
      <c r="F438" s="4"/>
      <c r="G438" s="4"/>
      <c r="H438" s="4"/>
      <c r="I438" s="4"/>
      <c r="J438" s="4"/>
      <c r="K438" s="4"/>
      <c r="L438" s="4"/>
      <c r="O438" s="1"/>
      <c r="R438" s="1"/>
    </row>
    <row r="439" spans="4:18" x14ac:dyDescent="0.5">
      <c r="D439" s="4"/>
      <c r="E439"/>
      <c r="F439" s="4"/>
      <c r="G439" s="4"/>
      <c r="H439" s="4"/>
      <c r="I439" s="4"/>
      <c r="J439" s="4"/>
      <c r="K439" s="4"/>
      <c r="L439" s="4"/>
      <c r="O439" s="1"/>
      <c r="R439" s="1"/>
    </row>
    <row r="440" spans="4:18" x14ac:dyDescent="0.5">
      <c r="D440" s="4"/>
      <c r="E440"/>
      <c r="F440" s="4"/>
      <c r="G440" s="4"/>
      <c r="H440" s="4"/>
      <c r="I440" s="4"/>
      <c r="J440" s="4"/>
      <c r="K440" s="4"/>
      <c r="L440" s="4"/>
      <c r="O440" s="1"/>
      <c r="R440" s="1"/>
    </row>
    <row r="441" spans="4:18" x14ac:dyDescent="0.5">
      <c r="D441" s="4"/>
      <c r="E441"/>
      <c r="F441" s="4"/>
      <c r="G441" s="4"/>
      <c r="H441" s="4"/>
      <c r="I441" s="4"/>
      <c r="J441" s="4"/>
      <c r="K441" s="4"/>
      <c r="L441" s="4"/>
      <c r="O441" s="1"/>
      <c r="R441" s="1"/>
    </row>
    <row r="442" spans="4:18" x14ac:dyDescent="0.5">
      <c r="D442" s="4"/>
      <c r="E442"/>
      <c r="F442" s="4"/>
      <c r="G442" s="4"/>
      <c r="H442" s="4"/>
      <c r="I442" s="4"/>
      <c r="J442" s="4"/>
      <c r="K442" s="4"/>
      <c r="L442" s="4"/>
      <c r="O442" s="1"/>
      <c r="R442" s="1"/>
    </row>
    <row r="443" spans="4:18" x14ac:dyDescent="0.5">
      <c r="D443" s="4"/>
      <c r="E443"/>
      <c r="F443" s="4"/>
      <c r="G443" s="4"/>
      <c r="H443" s="4"/>
      <c r="I443" s="4"/>
      <c r="J443" s="4"/>
      <c r="K443" s="4"/>
      <c r="L443" s="4"/>
      <c r="O443" s="1"/>
      <c r="R443" s="1"/>
    </row>
    <row r="444" spans="4:18" x14ac:dyDescent="0.5">
      <c r="D444" s="4"/>
      <c r="E444"/>
      <c r="F444" s="4"/>
      <c r="G444" s="4"/>
      <c r="H444" s="4"/>
      <c r="I444" s="4"/>
      <c r="J444" s="4"/>
      <c r="K444" s="4"/>
      <c r="L444" s="4"/>
      <c r="O444" s="1"/>
      <c r="R444" s="1"/>
    </row>
    <row r="445" spans="4:18" x14ac:dyDescent="0.5">
      <c r="D445"/>
      <c r="E445"/>
      <c r="F445"/>
      <c r="O445" s="1"/>
      <c r="R445" s="1"/>
    </row>
    <row r="446" spans="4:18" x14ac:dyDescent="0.5">
      <c r="D446"/>
      <c r="E446"/>
      <c r="F446"/>
      <c r="O446" s="1"/>
      <c r="R446" s="1"/>
    </row>
    <row r="447" spans="4:18" x14ac:dyDescent="0.5">
      <c r="D447"/>
      <c r="E447"/>
      <c r="F447"/>
      <c r="O447" s="1"/>
      <c r="R447" s="1"/>
    </row>
    <row r="448" spans="4:18" x14ac:dyDescent="0.5">
      <c r="D448"/>
      <c r="E448"/>
      <c r="F448"/>
      <c r="O448" s="1"/>
      <c r="R448" s="1"/>
    </row>
    <row r="449" spans="4:18" x14ac:dyDescent="0.5">
      <c r="D449"/>
      <c r="E449"/>
      <c r="F449"/>
      <c r="O449" s="1"/>
      <c r="R449" s="1"/>
    </row>
    <row r="450" spans="4:18" x14ac:dyDescent="0.5">
      <c r="D450"/>
      <c r="E450"/>
      <c r="F450"/>
      <c r="O450" s="1"/>
      <c r="R450" s="1"/>
    </row>
    <row r="451" spans="4:18" x14ac:dyDescent="0.5">
      <c r="D451"/>
      <c r="E451"/>
      <c r="F451"/>
      <c r="O451" s="1"/>
      <c r="R451" s="1"/>
    </row>
    <row r="452" spans="4:18" x14ac:dyDescent="0.5">
      <c r="D452"/>
      <c r="E452"/>
      <c r="F452"/>
      <c r="O452" s="1"/>
      <c r="R452" s="1"/>
    </row>
    <row r="453" spans="4:18" x14ac:dyDescent="0.5">
      <c r="D453"/>
      <c r="E453"/>
      <c r="F453"/>
      <c r="O453" s="1"/>
      <c r="R453" s="1"/>
    </row>
    <row r="454" spans="4:18" x14ac:dyDescent="0.5">
      <c r="D454"/>
      <c r="E454"/>
      <c r="F454"/>
      <c r="O454" s="1"/>
      <c r="R454" s="1"/>
    </row>
    <row r="455" spans="4:18" x14ac:dyDescent="0.5">
      <c r="D455"/>
      <c r="E455"/>
      <c r="F455"/>
      <c r="O455" s="1"/>
      <c r="R455" s="1"/>
    </row>
    <row r="456" spans="4:18" x14ac:dyDescent="0.5">
      <c r="D456"/>
      <c r="E456"/>
      <c r="F456"/>
      <c r="O456" s="1"/>
      <c r="R456" s="1"/>
    </row>
    <row r="457" spans="4:18" x14ac:dyDescent="0.5">
      <c r="D457"/>
      <c r="E457"/>
      <c r="F457"/>
      <c r="O457" s="1"/>
      <c r="R457" s="1"/>
    </row>
    <row r="458" spans="4:18" x14ac:dyDescent="0.5">
      <c r="D458"/>
      <c r="E458"/>
      <c r="F458"/>
      <c r="O458" s="1"/>
      <c r="R458" s="1"/>
    </row>
    <row r="459" spans="4:18" x14ac:dyDescent="0.5">
      <c r="D459"/>
      <c r="E459"/>
      <c r="F459"/>
      <c r="O459" s="1"/>
      <c r="R459" s="1"/>
    </row>
    <row r="460" spans="4:18" x14ac:dyDescent="0.5">
      <c r="D460"/>
      <c r="E460"/>
      <c r="F460"/>
      <c r="O460" s="1"/>
      <c r="R460" s="1"/>
    </row>
    <row r="461" spans="4:18" x14ac:dyDescent="0.5">
      <c r="D461"/>
      <c r="E461"/>
      <c r="F461"/>
      <c r="O461" s="1"/>
      <c r="R461" s="1"/>
    </row>
    <row r="462" spans="4:18" x14ac:dyDescent="0.5">
      <c r="D462"/>
      <c r="E462"/>
      <c r="F462"/>
      <c r="O462" s="1"/>
      <c r="R462" s="1"/>
    </row>
    <row r="463" spans="4:18" x14ac:dyDescent="0.5">
      <c r="D463"/>
      <c r="E463"/>
      <c r="F463"/>
      <c r="O463" s="1"/>
      <c r="R463" s="1"/>
    </row>
    <row r="464" spans="4:18" x14ac:dyDescent="0.5">
      <c r="D464"/>
      <c r="E464"/>
      <c r="F464"/>
      <c r="O464" s="1"/>
      <c r="R464" s="1"/>
    </row>
    <row r="465" spans="4:18" x14ac:dyDescent="0.5">
      <c r="D465"/>
      <c r="E465"/>
      <c r="F465"/>
      <c r="O465" s="1"/>
      <c r="R465" s="1"/>
    </row>
    <row r="466" spans="4:18" x14ac:dyDescent="0.5">
      <c r="D466"/>
      <c r="E466"/>
      <c r="F466"/>
      <c r="O466" s="1"/>
      <c r="R466" s="1"/>
    </row>
    <row r="467" spans="4:18" x14ac:dyDescent="0.5">
      <c r="D467"/>
      <c r="E467"/>
      <c r="F467"/>
      <c r="O467" s="1"/>
      <c r="R467" s="1"/>
    </row>
    <row r="468" spans="4:18" x14ac:dyDescent="0.5">
      <c r="D468"/>
      <c r="E468"/>
      <c r="F468"/>
      <c r="O468" s="1"/>
      <c r="R468" s="1"/>
    </row>
    <row r="469" spans="4:18" x14ac:dyDescent="0.5">
      <c r="D469"/>
      <c r="E469"/>
      <c r="F469"/>
      <c r="O469" s="1"/>
      <c r="R469" s="1"/>
    </row>
    <row r="470" spans="4:18" x14ac:dyDescent="0.5">
      <c r="D470"/>
      <c r="E470"/>
      <c r="F470"/>
      <c r="O470" s="1"/>
      <c r="R470" s="1"/>
    </row>
    <row r="471" spans="4:18" x14ac:dyDescent="0.5">
      <c r="D471"/>
      <c r="E471"/>
      <c r="F471"/>
      <c r="O471" s="1"/>
      <c r="R471" s="1"/>
    </row>
    <row r="472" spans="4:18" x14ac:dyDescent="0.5">
      <c r="D472"/>
      <c r="E472"/>
      <c r="F472"/>
      <c r="O472" s="1"/>
      <c r="R472" s="1"/>
    </row>
    <row r="473" spans="4:18" x14ac:dyDescent="0.5">
      <c r="D473"/>
      <c r="E473"/>
      <c r="F473"/>
      <c r="O473" s="1"/>
      <c r="R473" s="1"/>
    </row>
    <row r="474" spans="4:18" x14ac:dyDescent="0.5">
      <c r="D474"/>
      <c r="E474"/>
      <c r="F474"/>
      <c r="O474" s="1"/>
      <c r="R474" s="1"/>
    </row>
    <row r="475" spans="4:18" x14ac:dyDescent="0.5">
      <c r="D475"/>
      <c r="E475"/>
      <c r="F475"/>
      <c r="O475" s="1"/>
      <c r="R475" s="1"/>
    </row>
    <row r="476" spans="4:18" x14ac:dyDescent="0.5">
      <c r="D476"/>
      <c r="E476"/>
      <c r="F476"/>
      <c r="O476" s="1"/>
      <c r="R476" s="1"/>
    </row>
    <row r="477" spans="4:18" x14ac:dyDescent="0.5">
      <c r="D477"/>
      <c r="E477"/>
      <c r="F477"/>
      <c r="O477" s="1"/>
      <c r="R477" s="1"/>
    </row>
    <row r="478" spans="4:18" x14ac:dyDescent="0.5">
      <c r="D478"/>
      <c r="E478"/>
      <c r="F478"/>
      <c r="O478" s="1"/>
      <c r="R478" s="1"/>
    </row>
    <row r="479" spans="4:18" x14ac:dyDescent="0.5">
      <c r="D479"/>
      <c r="E479"/>
      <c r="F479"/>
      <c r="O479" s="1"/>
      <c r="R479" s="1"/>
    </row>
    <row r="480" spans="4:18" x14ac:dyDescent="0.5">
      <c r="D480"/>
      <c r="E480"/>
      <c r="F480"/>
      <c r="O480" s="1"/>
      <c r="R480" s="1"/>
    </row>
    <row r="481" spans="4:18" x14ac:dyDescent="0.5">
      <c r="D481"/>
      <c r="E481"/>
      <c r="F481"/>
      <c r="O481" s="1"/>
      <c r="R481" s="1"/>
    </row>
    <row r="482" spans="4:18" x14ac:dyDescent="0.5">
      <c r="D482"/>
      <c r="E482"/>
      <c r="F482"/>
      <c r="O482" s="1"/>
      <c r="R482" s="1"/>
    </row>
    <row r="483" spans="4:18" x14ac:dyDescent="0.5">
      <c r="D483"/>
      <c r="E483"/>
      <c r="F483"/>
      <c r="O483" s="1"/>
      <c r="R483" s="1"/>
    </row>
    <row r="484" spans="4:18" x14ac:dyDescent="0.5">
      <c r="D484"/>
      <c r="E484"/>
      <c r="F484"/>
      <c r="O484" s="1"/>
      <c r="R484" s="1"/>
    </row>
    <row r="485" spans="4:18" x14ac:dyDescent="0.5">
      <c r="D485"/>
      <c r="E485"/>
      <c r="F485"/>
      <c r="O485" s="1"/>
      <c r="R485" s="1"/>
    </row>
    <row r="486" spans="4:18" x14ac:dyDescent="0.5">
      <c r="D486"/>
      <c r="E486"/>
      <c r="F486"/>
      <c r="O486" s="1"/>
      <c r="R486" s="1"/>
    </row>
    <row r="487" spans="4:18" x14ac:dyDescent="0.5">
      <c r="D487"/>
      <c r="E487"/>
      <c r="F487"/>
      <c r="O487" s="1"/>
      <c r="R487" s="1"/>
    </row>
    <row r="488" spans="4:18" x14ac:dyDescent="0.5">
      <c r="D488"/>
      <c r="E488"/>
      <c r="F488"/>
      <c r="O488" s="1"/>
      <c r="R488" s="1"/>
    </row>
    <row r="489" spans="4:18" x14ac:dyDescent="0.5">
      <c r="D489"/>
      <c r="E489"/>
      <c r="F489"/>
      <c r="O489" s="1"/>
      <c r="R489" s="1"/>
    </row>
    <row r="490" spans="4:18" x14ac:dyDescent="0.5">
      <c r="D490"/>
      <c r="E490"/>
      <c r="F490"/>
      <c r="O490" s="1"/>
      <c r="R490" s="1"/>
    </row>
    <row r="491" spans="4:18" x14ac:dyDescent="0.5">
      <c r="D491"/>
      <c r="E491"/>
      <c r="F491"/>
      <c r="O491" s="1"/>
      <c r="R491" s="1"/>
    </row>
    <row r="492" spans="4:18" x14ac:dyDescent="0.5">
      <c r="D492"/>
      <c r="E492"/>
      <c r="F492"/>
      <c r="O492" s="1"/>
      <c r="R492" s="1"/>
    </row>
    <row r="493" spans="4:18" x14ac:dyDescent="0.5">
      <c r="D493"/>
      <c r="E493"/>
      <c r="F493"/>
      <c r="O493" s="1"/>
      <c r="R493" s="1"/>
    </row>
    <row r="494" spans="4:18" x14ac:dyDescent="0.5">
      <c r="D494"/>
      <c r="E494"/>
      <c r="F494"/>
      <c r="O494" s="1"/>
      <c r="R494" s="1"/>
    </row>
    <row r="495" spans="4:18" x14ac:dyDescent="0.5">
      <c r="D495"/>
      <c r="E495"/>
      <c r="F495"/>
      <c r="O495" s="1"/>
      <c r="R495" s="1"/>
    </row>
    <row r="496" spans="4:18" x14ac:dyDescent="0.5">
      <c r="D496"/>
      <c r="E496"/>
      <c r="F496"/>
      <c r="O496" s="1"/>
      <c r="R496" s="1"/>
    </row>
    <row r="497" spans="4:18" x14ac:dyDescent="0.5">
      <c r="D497"/>
      <c r="E497"/>
      <c r="F497"/>
      <c r="O497" s="1"/>
      <c r="R497" s="1"/>
    </row>
    <row r="498" spans="4:18" x14ac:dyDescent="0.5">
      <c r="D498"/>
      <c r="E498"/>
      <c r="F498"/>
      <c r="O498" s="1"/>
      <c r="R498" s="1"/>
    </row>
    <row r="499" spans="4:18" x14ac:dyDescent="0.5">
      <c r="D499"/>
      <c r="E499"/>
      <c r="F499"/>
      <c r="O499" s="1"/>
      <c r="R499" s="1"/>
    </row>
    <row r="500" spans="4:18" x14ac:dyDescent="0.5">
      <c r="D500"/>
      <c r="E500"/>
      <c r="F500"/>
      <c r="O500" s="1"/>
      <c r="R500" s="1"/>
    </row>
    <row r="501" spans="4:18" x14ac:dyDescent="0.5">
      <c r="D501"/>
      <c r="E501"/>
      <c r="F501"/>
      <c r="O501" s="1"/>
      <c r="R501" s="1"/>
    </row>
    <row r="502" spans="4:18" x14ac:dyDescent="0.5">
      <c r="D502"/>
      <c r="E502"/>
      <c r="F502"/>
      <c r="O502" s="1"/>
      <c r="R502" s="1"/>
    </row>
    <row r="503" spans="4:18" x14ac:dyDescent="0.5">
      <c r="D503"/>
      <c r="E503"/>
      <c r="F503"/>
      <c r="O503" s="1"/>
      <c r="R503" s="1"/>
    </row>
    <row r="504" spans="4:18" x14ac:dyDescent="0.5">
      <c r="D504"/>
      <c r="E504"/>
      <c r="F504"/>
      <c r="O504" s="1"/>
      <c r="R504" s="1"/>
    </row>
    <row r="505" spans="4:18" x14ac:dyDescent="0.5">
      <c r="D505"/>
      <c r="E505"/>
      <c r="F505"/>
      <c r="O505" s="1"/>
      <c r="R505" s="1"/>
    </row>
    <row r="506" spans="4:18" x14ac:dyDescent="0.5">
      <c r="D506"/>
      <c r="E506"/>
      <c r="F506"/>
      <c r="O506" s="1"/>
      <c r="R506" s="1"/>
    </row>
    <row r="507" spans="4:18" x14ac:dyDescent="0.5">
      <c r="D507"/>
      <c r="E507"/>
      <c r="F507"/>
      <c r="O507" s="1"/>
      <c r="R507" s="1"/>
    </row>
    <row r="508" spans="4:18" x14ac:dyDescent="0.5">
      <c r="D508"/>
      <c r="E508"/>
      <c r="F508"/>
      <c r="O508" s="1"/>
      <c r="R508" s="1"/>
    </row>
    <row r="509" spans="4:18" x14ac:dyDescent="0.5">
      <c r="D509"/>
      <c r="E509"/>
      <c r="F509"/>
      <c r="O509" s="1"/>
      <c r="R509" s="1"/>
    </row>
    <row r="510" spans="4:18" x14ac:dyDescent="0.5">
      <c r="D510"/>
      <c r="E510"/>
      <c r="F510"/>
      <c r="O510" s="1"/>
      <c r="R510" s="1"/>
    </row>
    <row r="511" spans="4:18" x14ac:dyDescent="0.5">
      <c r="D511"/>
      <c r="E511"/>
      <c r="F511"/>
      <c r="O511" s="1"/>
      <c r="R511" s="1"/>
    </row>
    <row r="512" spans="4:18" x14ac:dyDescent="0.5">
      <c r="D512"/>
      <c r="E512"/>
      <c r="F512"/>
      <c r="O512" s="1"/>
      <c r="R512" s="1"/>
    </row>
    <row r="513" spans="4:18" x14ac:dyDescent="0.5">
      <c r="D513"/>
      <c r="E513"/>
      <c r="F513"/>
      <c r="O513" s="1"/>
      <c r="R513" s="1"/>
    </row>
    <row r="514" spans="4:18" x14ac:dyDescent="0.5">
      <c r="D514"/>
      <c r="E514"/>
      <c r="F514"/>
      <c r="O514" s="1"/>
      <c r="R514" s="1"/>
    </row>
    <row r="515" spans="4:18" x14ac:dyDescent="0.5">
      <c r="D515"/>
      <c r="E515"/>
      <c r="F515"/>
      <c r="O515" s="1"/>
      <c r="R515" s="1"/>
    </row>
    <row r="516" spans="4:18" x14ac:dyDescent="0.5">
      <c r="D516"/>
      <c r="E516"/>
      <c r="F516"/>
      <c r="O516" s="1"/>
      <c r="R516" s="1"/>
    </row>
    <row r="517" spans="4:18" x14ac:dyDescent="0.5">
      <c r="D517"/>
      <c r="E517"/>
      <c r="F517"/>
      <c r="O517" s="1"/>
      <c r="R517" s="1"/>
    </row>
    <row r="518" spans="4:18" x14ac:dyDescent="0.5">
      <c r="D518"/>
      <c r="E518"/>
      <c r="F518"/>
      <c r="O518" s="1"/>
      <c r="R518" s="1"/>
    </row>
    <row r="519" spans="4:18" x14ac:dyDescent="0.5">
      <c r="D519"/>
      <c r="E519"/>
      <c r="F519"/>
      <c r="O519" s="1"/>
      <c r="R519" s="1"/>
    </row>
    <row r="520" spans="4:18" x14ac:dyDescent="0.5">
      <c r="D520"/>
      <c r="E520"/>
      <c r="F520"/>
      <c r="O520" s="1"/>
      <c r="R520" s="1"/>
    </row>
    <row r="521" spans="4:18" x14ac:dyDescent="0.5">
      <c r="D521"/>
      <c r="E521"/>
      <c r="F521"/>
      <c r="O521" s="1"/>
      <c r="R521" s="1"/>
    </row>
    <row r="522" spans="4:18" x14ac:dyDescent="0.5">
      <c r="D522"/>
      <c r="E522"/>
      <c r="F522"/>
      <c r="O522" s="1"/>
      <c r="R522" s="1"/>
    </row>
    <row r="523" spans="4:18" x14ac:dyDescent="0.5">
      <c r="D523"/>
      <c r="E523"/>
      <c r="F523"/>
      <c r="O523" s="1"/>
      <c r="R523" s="1"/>
    </row>
    <row r="524" spans="4:18" x14ac:dyDescent="0.5">
      <c r="D524"/>
      <c r="E524"/>
      <c r="F524"/>
      <c r="O524" s="1"/>
      <c r="R524" s="1"/>
    </row>
    <row r="525" spans="4:18" x14ac:dyDescent="0.5">
      <c r="D525"/>
      <c r="E525"/>
      <c r="F525"/>
      <c r="O525" s="1"/>
      <c r="R525" s="1"/>
    </row>
    <row r="526" spans="4:18" x14ac:dyDescent="0.5">
      <c r="D526"/>
      <c r="E526"/>
      <c r="F526"/>
      <c r="O526" s="1"/>
      <c r="R526" s="1"/>
    </row>
    <row r="527" spans="4:18" x14ac:dyDescent="0.5">
      <c r="D527"/>
      <c r="E527"/>
      <c r="F527"/>
      <c r="O527" s="1"/>
      <c r="R527" s="1"/>
    </row>
    <row r="528" spans="4:18" x14ac:dyDescent="0.5">
      <c r="D528"/>
      <c r="E528"/>
      <c r="F528"/>
      <c r="O528" s="1"/>
      <c r="R528" s="1"/>
    </row>
    <row r="529" spans="4:18" x14ac:dyDescent="0.5">
      <c r="D529"/>
      <c r="E529"/>
      <c r="F529"/>
      <c r="O529" s="1"/>
      <c r="R529" s="1"/>
    </row>
    <row r="530" spans="4:18" x14ac:dyDescent="0.5">
      <c r="D530"/>
      <c r="E530"/>
      <c r="F530"/>
      <c r="O530" s="1"/>
      <c r="R530" s="1"/>
    </row>
    <row r="531" spans="4:18" x14ac:dyDescent="0.5">
      <c r="D531"/>
      <c r="E531"/>
      <c r="F531"/>
      <c r="O531" s="1"/>
      <c r="R531" s="1"/>
    </row>
    <row r="532" spans="4:18" x14ac:dyDescent="0.5">
      <c r="D532"/>
      <c r="E532"/>
      <c r="F532"/>
      <c r="O532" s="1"/>
      <c r="R532" s="1"/>
    </row>
    <row r="533" spans="4:18" x14ac:dyDescent="0.5">
      <c r="D533"/>
      <c r="E533"/>
      <c r="F533"/>
      <c r="O533" s="1"/>
      <c r="R533" s="1"/>
    </row>
    <row r="534" spans="4:18" x14ac:dyDescent="0.5">
      <c r="D534"/>
      <c r="E534"/>
      <c r="F534"/>
      <c r="O534" s="1"/>
      <c r="R534" s="1"/>
    </row>
    <row r="535" spans="4:18" x14ac:dyDescent="0.5">
      <c r="D535"/>
      <c r="E535"/>
      <c r="F535"/>
      <c r="O535" s="1"/>
      <c r="R535" s="1"/>
    </row>
    <row r="536" spans="4:18" x14ac:dyDescent="0.5">
      <c r="D536"/>
      <c r="E536"/>
      <c r="F536"/>
      <c r="O536" s="1"/>
      <c r="R536" s="1"/>
    </row>
    <row r="537" spans="4:18" x14ac:dyDescent="0.5">
      <c r="D537"/>
      <c r="E537"/>
      <c r="F537"/>
      <c r="O537" s="1"/>
      <c r="R537" s="1"/>
    </row>
    <row r="538" spans="4:18" x14ac:dyDescent="0.5">
      <c r="D538"/>
      <c r="E538"/>
      <c r="F538"/>
      <c r="O538" s="1"/>
      <c r="R538" s="1"/>
    </row>
    <row r="539" spans="4:18" x14ac:dyDescent="0.5">
      <c r="D539"/>
      <c r="E539"/>
      <c r="F539"/>
      <c r="O539" s="1"/>
      <c r="R539" s="1"/>
    </row>
    <row r="540" spans="4:18" x14ac:dyDescent="0.5">
      <c r="D540"/>
      <c r="E540"/>
      <c r="F540"/>
      <c r="O540" s="1"/>
      <c r="R540" s="1"/>
    </row>
    <row r="541" spans="4:18" x14ac:dyDescent="0.5">
      <c r="D541"/>
      <c r="E541"/>
      <c r="F541"/>
      <c r="O541" s="1"/>
      <c r="R541" s="1"/>
    </row>
    <row r="542" spans="4:18" x14ac:dyDescent="0.5">
      <c r="D542"/>
      <c r="E542"/>
      <c r="F542"/>
      <c r="O542" s="1"/>
      <c r="R542" s="1"/>
    </row>
    <row r="543" spans="4:18" x14ac:dyDescent="0.5">
      <c r="D543"/>
      <c r="E543"/>
      <c r="F543"/>
      <c r="O543" s="1"/>
      <c r="R543" s="1"/>
    </row>
    <row r="544" spans="4:18" x14ac:dyDescent="0.5">
      <c r="D544"/>
      <c r="E544"/>
      <c r="F544"/>
      <c r="O544" s="1"/>
      <c r="R544" s="1"/>
    </row>
    <row r="545" spans="4:18" x14ac:dyDescent="0.5">
      <c r="D545"/>
      <c r="E545"/>
      <c r="F545"/>
      <c r="O545" s="1"/>
      <c r="R545" s="1"/>
    </row>
    <row r="546" spans="4:18" x14ac:dyDescent="0.5">
      <c r="D546"/>
      <c r="E546"/>
      <c r="F546"/>
      <c r="O546" s="1"/>
      <c r="R546" s="1"/>
    </row>
    <row r="547" spans="4:18" x14ac:dyDescent="0.5">
      <c r="D547"/>
      <c r="E547"/>
      <c r="F547"/>
      <c r="O547" s="1"/>
      <c r="R547" s="1"/>
    </row>
    <row r="548" spans="4:18" x14ac:dyDescent="0.5">
      <c r="D548"/>
      <c r="E548"/>
      <c r="F548"/>
      <c r="O548" s="1"/>
      <c r="R548" s="1"/>
    </row>
    <row r="549" spans="4:18" x14ac:dyDescent="0.5">
      <c r="D549"/>
      <c r="E549"/>
      <c r="F549"/>
      <c r="O549" s="1"/>
      <c r="R549" s="1"/>
    </row>
    <row r="550" spans="4:18" x14ac:dyDescent="0.5">
      <c r="D550"/>
      <c r="E550"/>
      <c r="F550"/>
      <c r="O550" s="1"/>
      <c r="R550" s="1"/>
    </row>
    <row r="551" spans="4:18" x14ac:dyDescent="0.5">
      <c r="D551"/>
      <c r="E551"/>
      <c r="F551"/>
      <c r="O551" s="1"/>
      <c r="R551" s="1"/>
    </row>
    <row r="552" spans="4:18" x14ac:dyDescent="0.5">
      <c r="D552"/>
      <c r="E552"/>
      <c r="F552"/>
      <c r="O552" s="1"/>
      <c r="R552" s="1"/>
    </row>
    <row r="553" spans="4:18" x14ac:dyDescent="0.5">
      <c r="D553"/>
      <c r="E553"/>
      <c r="F553"/>
      <c r="O553" s="1"/>
      <c r="R553" s="1"/>
    </row>
    <row r="554" spans="4:18" x14ac:dyDescent="0.5">
      <c r="D554"/>
      <c r="E554"/>
      <c r="F554"/>
      <c r="O554" s="1"/>
      <c r="R554" s="1"/>
    </row>
    <row r="555" spans="4:18" x14ac:dyDescent="0.5">
      <c r="D555"/>
      <c r="E555"/>
      <c r="F555"/>
      <c r="O555" s="1"/>
      <c r="R555" s="1"/>
    </row>
    <row r="556" spans="4:18" x14ac:dyDescent="0.5">
      <c r="D556"/>
      <c r="E556"/>
      <c r="F556"/>
      <c r="O556" s="1"/>
      <c r="R556" s="1"/>
    </row>
    <row r="557" spans="4:18" x14ac:dyDescent="0.5">
      <c r="D557"/>
      <c r="E557"/>
      <c r="F557"/>
      <c r="O557" s="1"/>
      <c r="R557" s="1"/>
    </row>
    <row r="558" spans="4:18" x14ac:dyDescent="0.5">
      <c r="D558"/>
      <c r="E558"/>
      <c r="F558"/>
      <c r="O558" s="1"/>
      <c r="R558" s="1"/>
    </row>
    <row r="559" spans="4:18" x14ac:dyDescent="0.5">
      <c r="D559"/>
      <c r="E559"/>
      <c r="F559"/>
      <c r="O559" s="1"/>
      <c r="R559" s="1"/>
    </row>
    <row r="560" spans="4:18" x14ac:dyDescent="0.5">
      <c r="D560"/>
      <c r="E560"/>
      <c r="F560"/>
      <c r="O560" s="1"/>
      <c r="R560" s="1"/>
    </row>
    <row r="561" spans="4:18" x14ac:dyDescent="0.5">
      <c r="D561"/>
      <c r="E561"/>
      <c r="F561"/>
      <c r="O561" s="1"/>
      <c r="R561" s="1"/>
    </row>
    <row r="562" spans="4:18" x14ac:dyDescent="0.5">
      <c r="D562"/>
      <c r="E562"/>
      <c r="F562"/>
      <c r="O562" s="1"/>
      <c r="R562" s="1"/>
    </row>
    <row r="563" spans="4:18" x14ac:dyDescent="0.5">
      <c r="D563"/>
      <c r="E563"/>
      <c r="F563"/>
      <c r="O563" s="1"/>
      <c r="R563" s="1"/>
    </row>
    <row r="564" spans="4:18" x14ac:dyDescent="0.5">
      <c r="D564"/>
      <c r="E564"/>
      <c r="F564"/>
      <c r="O564" s="1"/>
      <c r="R564" s="1"/>
    </row>
    <row r="565" spans="4:18" x14ac:dyDescent="0.5">
      <c r="D565"/>
      <c r="E565"/>
      <c r="F565"/>
      <c r="O565" s="1"/>
      <c r="R565" s="1"/>
    </row>
    <row r="566" spans="4:18" x14ac:dyDescent="0.5">
      <c r="D566"/>
      <c r="E566"/>
      <c r="F566"/>
      <c r="O566" s="1"/>
      <c r="R566" s="1"/>
    </row>
    <row r="567" spans="4:18" x14ac:dyDescent="0.5">
      <c r="D567"/>
      <c r="E567"/>
      <c r="F567"/>
      <c r="O567" s="1"/>
      <c r="R567" s="1"/>
    </row>
    <row r="568" spans="4:18" x14ac:dyDescent="0.5">
      <c r="D568"/>
      <c r="E568"/>
      <c r="F568"/>
      <c r="O568" s="1"/>
      <c r="R568" s="1"/>
    </row>
    <row r="569" spans="4:18" x14ac:dyDescent="0.5">
      <c r="D569"/>
      <c r="E569"/>
      <c r="F569"/>
      <c r="O569" s="1"/>
      <c r="R569" s="1"/>
    </row>
    <row r="570" spans="4:18" x14ac:dyDescent="0.5">
      <c r="D570"/>
      <c r="E570"/>
      <c r="F570"/>
      <c r="O570" s="1"/>
      <c r="R570" s="1"/>
    </row>
    <row r="571" spans="4:18" x14ac:dyDescent="0.5">
      <c r="D571"/>
      <c r="E571"/>
      <c r="F571"/>
      <c r="O571" s="1"/>
      <c r="R571" s="1"/>
    </row>
    <row r="572" spans="4:18" x14ac:dyDescent="0.5">
      <c r="D572"/>
      <c r="E572"/>
      <c r="F572"/>
      <c r="O572" s="1"/>
      <c r="R572" s="1"/>
    </row>
    <row r="573" spans="4:18" x14ac:dyDescent="0.5">
      <c r="D573"/>
      <c r="E573"/>
      <c r="F573"/>
      <c r="O573" s="1"/>
      <c r="R573" s="1"/>
    </row>
    <row r="574" spans="4:18" x14ac:dyDescent="0.5">
      <c r="D574"/>
      <c r="E574"/>
      <c r="F574"/>
      <c r="O574" s="1"/>
      <c r="R574" s="1"/>
    </row>
    <row r="575" spans="4:18" x14ac:dyDescent="0.5">
      <c r="D575"/>
      <c r="E575"/>
      <c r="F575"/>
      <c r="O575" s="1"/>
      <c r="R575" s="1"/>
    </row>
    <row r="576" spans="4:18" x14ac:dyDescent="0.5">
      <c r="D576"/>
      <c r="E576"/>
      <c r="F576"/>
      <c r="O576" s="1"/>
      <c r="R576" s="1"/>
    </row>
    <row r="577" spans="4:18" x14ac:dyDescent="0.5">
      <c r="D577"/>
      <c r="E577"/>
      <c r="F577"/>
      <c r="O577" s="1"/>
      <c r="R577" s="1"/>
    </row>
    <row r="578" spans="4:18" x14ac:dyDescent="0.5">
      <c r="D578"/>
      <c r="E578"/>
      <c r="F578"/>
      <c r="O578" s="1"/>
      <c r="R578" s="1"/>
    </row>
    <row r="579" spans="4:18" x14ac:dyDescent="0.5">
      <c r="D579"/>
      <c r="E579"/>
      <c r="F579"/>
      <c r="O579" s="1"/>
      <c r="R579" s="1"/>
    </row>
    <row r="580" spans="4:18" x14ac:dyDescent="0.5">
      <c r="D580"/>
      <c r="E580"/>
      <c r="F580"/>
      <c r="O580" s="1"/>
      <c r="R580" s="1"/>
    </row>
    <row r="581" spans="4:18" x14ac:dyDescent="0.5">
      <c r="D581"/>
      <c r="E581"/>
      <c r="F581"/>
      <c r="O581" s="1"/>
      <c r="R581" s="1"/>
    </row>
    <row r="582" spans="4:18" x14ac:dyDescent="0.5">
      <c r="D582"/>
      <c r="E582"/>
      <c r="F582"/>
      <c r="O582" s="1"/>
      <c r="R582" s="1"/>
    </row>
    <row r="583" spans="4:18" x14ac:dyDescent="0.5">
      <c r="D583"/>
      <c r="E583"/>
      <c r="F583"/>
      <c r="O583" s="1"/>
      <c r="R583" s="1"/>
    </row>
    <row r="584" spans="4:18" x14ac:dyDescent="0.5">
      <c r="D584"/>
      <c r="E584"/>
      <c r="F584"/>
      <c r="O584" s="1"/>
      <c r="R584" s="1"/>
    </row>
    <row r="585" spans="4:18" x14ac:dyDescent="0.5">
      <c r="D585"/>
      <c r="E585"/>
      <c r="F585"/>
      <c r="O585" s="1"/>
      <c r="R585" s="1"/>
    </row>
    <row r="586" spans="4:18" x14ac:dyDescent="0.5">
      <c r="D586"/>
      <c r="E586"/>
      <c r="F586"/>
      <c r="O586" s="1"/>
      <c r="R586" s="1"/>
    </row>
    <row r="587" spans="4:18" x14ac:dyDescent="0.5">
      <c r="D587"/>
      <c r="E587"/>
      <c r="F587"/>
      <c r="O587" s="1"/>
      <c r="R587" s="1"/>
    </row>
    <row r="588" spans="4:18" x14ac:dyDescent="0.5">
      <c r="D588"/>
      <c r="E588"/>
      <c r="F588"/>
      <c r="O588" s="1"/>
      <c r="R588" s="1"/>
    </row>
    <row r="589" spans="4:18" x14ac:dyDescent="0.5">
      <c r="D589"/>
      <c r="E589"/>
      <c r="F589"/>
      <c r="O589" s="1"/>
      <c r="R589" s="1"/>
    </row>
    <row r="590" spans="4:18" x14ac:dyDescent="0.5">
      <c r="D590"/>
      <c r="E590"/>
      <c r="F590"/>
      <c r="O590" s="1"/>
      <c r="R590" s="1"/>
    </row>
    <row r="591" spans="4:18" x14ac:dyDescent="0.5">
      <c r="D591"/>
      <c r="E591"/>
      <c r="F591"/>
      <c r="O591" s="1"/>
      <c r="R591" s="1"/>
    </row>
    <row r="592" spans="4:18" x14ac:dyDescent="0.5">
      <c r="D592"/>
      <c r="E592"/>
      <c r="F592"/>
      <c r="O592" s="1"/>
      <c r="R592" s="1"/>
    </row>
    <row r="593" spans="4:18" x14ac:dyDescent="0.5">
      <c r="D593"/>
      <c r="E593"/>
      <c r="F593"/>
      <c r="O593" s="1"/>
      <c r="R593" s="1"/>
    </row>
    <row r="594" spans="4:18" x14ac:dyDescent="0.5">
      <c r="D594"/>
      <c r="E594"/>
      <c r="F594"/>
      <c r="O594" s="1"/>
      <c r="R594" s="1"/>
    </row>
    <row r="595" spans="4:18" x14ac:dyDescent="0.5">
      <c r="D595"/>
      <c r="E595"/>
      <c r="F595"/>
      <c r="O595" s="1"/>
      <c r="R595" s="1"/>
    </row>
    <row r="596" spans="4:18" x14ac:dyDescent="0.5">
      <c r="D596"/>
      <c r="E596"/>
      <c r="F596"/>
      <c r="O596" s="1"/>
      <c r="R596" s="1"/>
    </row>
    <row r="597" spans="4:18" x14ac:dyDescent="0.5">
      <c r="D597"/>
      <c r="E597"/>
      <c r="F597"/>
      <c r="O597" s="1"/>
      <c r="R597" s="1"/>
    </row>
    <row r="598" spans="4:18" x14ac:dyDescent="0.5">
      <c r="D598"/>
      <c r="E598"/>
      <c r="F598"/>
      <c r="O598" s="1"/>
      <c r="R598" s="1"/>
    </row>
    <row r="599" spans="4:18" x14ac:dyDescent="0.5">
      <c r="D599"/>
      <c r="E599"/>
      <c r="F599"/>
      <c r="O599" s="1"/>
      <c r="R599" s="1"/>
    </row>
    <row r="600" spans="4:18" x14ac:dyDescent="0.5">
      <c r="D600"/>
      <c r="E600"/>
      <c r="F600"/>
      <c r="O600" s="1"/>
      <c r="R600" s="1"/>
    </row>
    <row r="601" spans="4:18" x14ac:dyDescent="0.5">
      <c r="D601"/>
      <c r="E601"/>
      <c r="F601"/>
      <c r="O601" s="1"/>
      <c r="R601" s="1"/>
    </row>
    <row r="602" spans="4:18" x14ac:dyDescent="0.5">
      <c r="D602"/>
      <c r="E602"/>
      <c r="F602"/>
      <c r="O602" s="1"/>
      <c r="R602" s="1"/>
    </row>
    <row r="603" spans="4:18" x14ac:dyDescent="0.5">
      <c r="D603"/>
      <c r="E603"/>
      <c r="F603"/>
      <c r="O603" s="1"/>
      <c r="R603" s="1"/>
    </row>
    <row r="604" spans="4:18" x14ac:dyDescent="0.5">
      <c r="D604"/>
      <c r="E604"/>
      <c r="F604"/>
      <c r="O604" s="1"/>
      <c r="R604" s="1"/>
    </row>
    <row r="605" spans="4:18" x14ac:dyDescent="0.5">
      <c r="D605"/>
      <c r="E605"/>
      <c r="F605"/>
      <c r="O605" s="1"/>
      <c r="R605" s="1"/>
    </row>
    <row r="606" spans="4:18" x14ac:dyDescent="0.5">
      <c r="D606"/>
      <c r="E606"/>
      <c r="F606"/>
      <c r="O606" s="1"/>
      <c r="R606" s="1"/>
    </row>
    <row r="607" spans="4:18" x14ac:dyDescent="0.5">
      <c r="D607"/>
      <c r="E607"/>
      <c r="F607"/>
      <c r="O607" s="1"/>
      <c r="R607" s="1"/>
    </row>
    <row r="608" spans="4:18" x14ac:dyDescent="0.5">
      <c r="D608"/>
      <c r="E608"/>
      <c r="F608"/>
      <c r="O608" s="1"/>
      <c r="R608" s="1"/>
    </row>
    <row r="609" spans="4:18" x14ac:dyDescent="0.5">
      <c r="D609"/>
      <c r="E609"/>
      <c r="F609"/>
      <c r="O609" s="1"/>
      <c r="R609" s="1"/>
    </row>
    <row r="610" spans="4:18" x14ac:dyDescent="0.5">
      <c r="D610"/>
      <c r="E610"/>
      <c r="F610"/>
      <c r="O610" s="1"/>
      <c r="R610" s="1"/>
    </row>
    <row r="611" spans="4:18" x14ac:dyDescent="0.5">
      <c r="D611"/>
      <c r="E611"/>
      <c r="F611"/>
      <c r="O611" s="1"/>
      <c r="R611" s="1"/>
    </row>
    <row r="612" spans="4:18" x14ac:dyDescent="0.5">
      <c r="D612"/>
      <c r="E612"/>
      <c r="F612"/>
      <c r="O612" s="1"/>
      <c r="R612" s="1"/>
    </row>
    <row r="613" spans="4:18" x14ac:dyDescent="0.5">
      <c r="D613"/>
      <c r="E613"/>
      <c r="F613"/>
      <c r="O613" s="1"/>
      <c r="R613" s="1"/>
    </row>
    <row r="614" spans="4:18" x14ac:dyDescent="0.5">
      <c r="D614"/>
      <c r="E614"/>
      <c r="F614"/>
      <c r="O614" s="1"/>
      <c r="R614" s="1"/>
    </row>
    <row r="615" spans="4:18" x14ac:dyDescent="0.5">
      <c r="D615"/>
      <c r="E615"/>
      <c r="F615"/>
      <c r="O615" s="1"/>
      <c r="R615" s="1"/>
    </row>
    <row r="616" spans="4:18" x14ac:dyDescent="0.5">
      <c r="D616"/>
      <c r="E616"/>
      <c r="F616"/>
      <c r="O616" s="1"/>
      <c r="R616" s="1"/>
    </row>
    <row r="617" spans="4:18" x14ac:dyDescent="0.5">
      <c r="D617"/>
      <c r="E617"/>
      <c r="F617"/>
      <c r="O617" s="1"/>
      <c r="R617" s="1"/>
    </row>
    <row r="618" spans="4:18" x14ac:dyDescent="0.5">
      <c r="D618"/>
      <c r="E618"/>
      <c r="F618"/>
      <c r="O618" s="1"/>
      <c r="R618" s="1"/>
    </row>
    <row r="619" spans="4:18" x14ac:dyDescent="0.5">
      <c r="D619"/>
      <c r="E619"/>
      <c r="F619"/>
      <c r="O619" s="1"/>
      <c r="R619" s="1"/>
    </row>
    <row r="620" spans="4:18" x14ac:dyDescent="0.5">
      <c r="D620"/>
      <c r="E620"/>
      <c r="F620"/>
      <c r="O620" s="1"/>
      <c r="R620" s="1"/>
    </row>
    <row r="621" spans="4:18" x14ac:dyDescent="0.5">
      <c r="D621"/>
      <c r="E621"/>
      <c r="F621"/>
      <c r="O621" s="1"/>
      <c r="R621" s="1"/>
    </row>
    <row r="622" spans="4:18" x14ac:dyDescent="0.5">
      <c r="D622"/>
      <c r="E622"/>
      <c r="F622"/>
      <c r="O622" s="1"/>
      <c r="R622" s="1"/>
    </row>
    <row r="623" spans="4:18" x14ac:dyDescent="0.5">
      <c r="D623"/>
      <c r="E623"/>
      <c r="F623"/>
      <c r="O623" s="1"/>
      <c r="R623" s="1"/>
    </row>
    <row r="624" spans="4:18" x14ac:dyDescent="0.5">
      <c r="D624"/>
      <c r="E624"/>
      <c r="F624"/>
      <c r="O624" s="1"/>
      <c r="R624" s="1"/>
    </row>
    <row r="625" spans="4:18" x14ac:dyDescent="0.5">
      <c r="D625"/>
      <c r="E625"/>
      <c r="F625"/>
      <c r="O625" s="1"/>
      <c r="R625" s="1"/>
    </row>
    <row r="626" spans="4:18" x14ac:dyDescent="0.5">
      <c r="D626"/>
      <c r="E626"/>
      <c r="F626"/>
      <c r="O626" s="1"/>
      <c r="R626" s="1"/>
    </row>
    <row r="627" spans="4:18" x14ac:dyDescent="0.5">
      <c r="D627"/>
      <c r="E627"/>
      <c r="F627"/>
      <c r="O627" s="1"/>
      <c r="R627" s="1"/>
    </row>
    <row r="628" spans="4:18" x14ac:dyDescent="0.5">
      <c r="D628"/>
      <c r="E628"/>
      <c r="F628"/>
      <c r="O628" s="1"/>
      <c r="R628" s="1"/>
    </row>
    <row r="629" spans="4:18" x14ac:dyDescent="0.5">
      <c r="D629"/>
      <c r="E629"/>
      <c r="F629"/>
      <c r="O629" s="1"/>
      <c r="R629" s="1"/>
    </row>
    <row r="630" spans="4:18" x14ac:dyDescent="0.5">
      <c r="D630"/>
      <c r="E630"/>
      <c r="F630"/>
      <c r="O630" s="1"/>
      <c r="R630" s="1"/>
    </row>
    <row r="631" spans="4:18" x14ac:dyDescent="0.5">
      <c r="D631"/>
      <c r="E631"/>
      <c r="F631"/>
      <c r="O631" s="1"/>
      <c r="R631" s="1"/>
    </row>
    <row r="632" spans="4:18" x14ac:dyDescent="0.5">
      <c r="D632"/>
      <c r="E632"/>
      <c r="F632"/>
      <c r="O632" s="1"/>
      <c r="R632" s="1"/>
    </row>
    <row r="633" spans="4:18" x14ac:dyDescent="0.5">
      <c r="D633"/>
      <c r="E633"/>
      <c r="F633"/>
      <c r="O633" s="1"/>
      <c r="R633" s="1"/>
    </row>
    <row r="634" spans="4:18" x14ac:dyDescent="0.5">
      <c r="D634"/>
      <c r="E634"/>
      <c r="F634"/>
      <c r="O634" s="1"/>
      <c r="R634" s="1"/>
    </row>
    <row r="635" spans="4:18" x14ac:dyDescent="0.5">
      <c r="D635"/>
      <c r="E635"/>
      <c r="F635"/>
      <c r="O635" s="1"/>
      <c r="R635" s="1"/>
    </row>
    <row r="636" spans="4:18" x14ac:dyDescent="0.5">
      <c r="D636"/>
      <c r="E636"/>
      <c r="F636"/>
      <c r="O636" s="1"/>
      <c r="R636" s="1"/>
    </row>
    <row r="637" spans="4:18" x14ac:dyDescent="0.5">
      <c r="D637"/>
      <c r="E637"/>
      <c r="F637"/>
      <c r="O637" s="1"/>
      <c r="R637" s="1"/>
    </row>
    <row r="638" spans="4:18" x14ac:dyDescent="0.5">
      <c r="D638"/>
      <c r="E638"/>
      <c r="F638"/>
      <c r="O638" s="1"/>
      <c r="R638" s="1"/>
    </row>
    <row r="639" spans="4:18" x14ac:dyDescent="0.5">
      <c r="D639"/>
      <c r="E639"/>
      <c r="F639"/>
      <c r="O639" s="1"/>
      <c r="R639" s="1"/>
    </row>
    <row r="640" spans="4:18" x14ac:dyDescent="0.5">
      <c r="D640"/>
      <c r="E640"/>
      <c r="F640"/>
      <c r="O640" s="1"/>
      <c r="R640" s="1"/>
    </row>
    <row r="641" spans="4:18" x14ac:dyDescent="0.5">
      <c r="D641"/>
      <c r="E641"/>
      <c r="F641"/>
      <c r="O641" s="1"/>
      <c r="R641" s="1"/>
    </row>
    <row r="642" spans="4:18" x14ac:dyDescent="0.5">
      <c r="D642"/>
      <c r="E642"/>
      <c r="F642"/>
      <c r="O642" s="1"/>
      <c r="R642" s="1"/>
    </row>
    <row r="643" spans="4:18" x14ac:dyDescent="0.5">
      <c r="D643"/>
      <c r="E643"/>
      <c r="F643"/>
      <c r="O643" s="1"/>
      <c r="R643" s="1"/>
    </row>
    <row r="644" spans="4:18" x14ac:dyDescent="0.5">
      <c r="D644"/>
      <c r="E644"/>
      <c r="F644"/>
      <c r="O644" s="1"/>
      <c r="R644" s="1"/>
    </row>
    <row r="645" spans="4:18" x14ac:dyDescent="0.5">
      <c r="D645"/>
      <c r="E645"/>
      <c r="F645"/>
      <c r="O645" s="1"/>
      <c r="R645" s="1"/>
    </row>
    <row r="646" spans="4:18" x14ac:dyDescent="0.5">
      <c r="D646"/>
      <c r="E646"/>
      <c r="F646"/>
      <c r="O646" s="1"/>
      <c r="R646" s="1"/>
    </row>
    <row r="647" spans="4:18" x14ac:dyDescent="0.5">
      <c r="D647"/>
      <c r="E647"/>
      <c r="F647"/>
      <c r="O647" s="1"/>
      <c r="R647" s="1"/>
    </row>
    <row r="648" spans="4:18" x14ac:dyDescent="0.5">
      <c r="D648"/>
      <c r="E648"/>
      <c r="F648"/>
      <c r="O648" s="1"/>
      <c r="R648" s="1"/>
    </row>
    <row r="649" spans="4:18" x14ac:dyDescent="0.5">
      <c r="D649"/>
      <c r="E649"/>
      <c r="F649"/>
      <c r="O649" s="1"/>
      <c r="R649" s="1"/>
    </row>
    <row r="650" spans="4:18" x14ac:dyDescent="0.5">
      <c r="D650"/>
      <c r="E650"/>
      <c r="F650"/>
      <c r="O650" s="1"/>
      <c r="R650" s="1"/>
    </row>
    <row r="651" spans="4:18" x14ac:dyDescent="0.5">
      <c r="D651"/>
      <c r="E651"/>
      <c r="F651"/>
      <c r="O651" s="1"/>
      <c r="R651" s="1"/>
    </row>
    <row r="652" spans="4:18" x14ac:dyDescent="0.5">
      <c r="D652"/>
      <c r="E652"/>
      <c r="F652"/>
      <c r="O652" s="1"/>
      <c r="R652" s="1"/>
    </row>
    <row r="653" spans="4:18" x14ac:dyDescent="0.5">
      <c r="D653"/>
      <c r="E653"/>
      <c r="F653"/>
      <c r="O653" s="1"/>
      <c r="R653" s="1"/>
    </row>
    <row r="654" spans="4:18" x14ac:dyDescent="0.5">
      <c r="D654"/>
      <c r="E654"/>
      <c r="F654"/>
      <c r="O654" s="1"/>
      <c r="R654" s="1"/>
    </row>
    <row r="655" spans="4:18" x14ac:dyDescent="0.5">
      <c r="D655"/>
      <c r="E655"/>
      <c r="F655"/>
      <c r="O655" s="1"/>
      <c r="R655" s="1"/>
    </row>
    <row r="656" spans="4:18" x14ac:dyDescent="0.5">
      <c r="D656"/>
      <c r="E656"/>
      <c r="F656"/>
      <c r="O656" s="1"/>
      <c r="R656" s="1"/>
    </row>
    <row r="657" spans="4:18" x14ac:dyDescent="0.5">
      <c r="D657"/>
      <c r="E657"/>
      <c r="F657"/>
      <c r="O657" s="1"/>
      <c r="R657" s="1"/>
    </row>
    <row r="658" spans="4:18" x14ac:dyDescent="0.5">
      <c r="D658"/>
      <c r="E658"/>
      <c r="F658"/>
      <c r="O658" s="1"/>
      <c r="R658" s="1"/>
    </row>
    <row r="659" spans="4:18" x14ac:dyDescent="0.5">
      <c r="D659"/>
      <c r="E659"/>
      <c r="F659"/>
      <c r="O659" s="1"/>
      <c r="R659" s="1"/>
    </row>
    <row r="660" spans="4:18" x14ac:dyDescent="0.5">
      <c r="D660"/>
      <c r="E660"/>
      <c r="F660"/>
      <c r="O660" s="1"/>
      <c r="R660" s="1"/>
    </row>
    <row r="661" spans="4:18" x14ac:dyDescent="0.5">
      <c r="D661"/>
      <c r="E661"/>
      <c r="F661"/>
      <c r="O661" s="1"/>
      <c r="R661" s="1"/>
    </row>
    <row r="662" spans="4:18" x14ac:dyDescent="0.5">
      <c r="D662"/>
      <c r="E662"/>
      <c r="F662"/>
      <c r="O662" s="1"/>
      <c r="R662" s="1"/>
    </row>
    <row r="663" spans="4:18" x14ac:dyDescent="0.5">
      <c r="D663"/>
      <c r="E663"/>
      <c r="F663"/>
      <c r="O663" s="1"/>
      <c r="R663" s="1"/>
    </row>
    <row r="664" spans="4:18" x14ac:dyDescent="0.5">
      <c r="D664"/>
      <c r="E664"/>
      <c r="F664"/>
      <c r="O664" s="1"/>
      <c r="R664" s="1"/>
    </row>
    <row r="665" spans="4:18" x14ac:dyDescent="0.5">
      <c r="D665"/>
      <c r="E665"/>
      <c r="F665"/>
      <c r="O665" s="1"/>
      <c r="R665" s="1"/>
    </row>
    <row r="666" spans="4:18" x14ac:dyDescent="0.5">
      <c r="D666"/>
      <c r="E666"/>
      <c r="F666"/>
      <c r="O666" s="1"/>
      <c r="R666" s="1"/>
    </row>
    <row r="667" spans="4:18" x14ac:dyDescent="0.5">
      <c r="D667"/>
      <c r="E667"/>
      <c r="F667"/>
      <c r="O667" s="1"/>
      <c r="R667" s="1"/>
    </row>
    <row r="668" spans="4:18" x14ac:dyDescent="0.5">
      <c r="D668"/>
      <c r="E668"/>
      <c r="F668"/>
      <c r="O668" s="1"/>
      <c r="R668" s="1"/>
    </row>
    <row r="669" spans="4:18" x14ac:dyDescent="0.5">
      <c r="D669"/>
      <c r="E669"/>
      <c r="F669"/>
      <c r="O669" s="1"/>
      <c r="R669" s="1"/>
    </row>
    <row r="670" spans="4:18" x14ac:dyDescent="0.5">
      <c r="D670"/>
      <c r="E670"/>
      <c r="F670"/>
      <c r="O670" s="1"/>
      <c r="R670" s="1"/>
    </row>
    <row r="671" spans="4:18" x14ac:dyDescent="0.5">
      <c r="D671"/>
      <c r="E671"/>
      <c r="F671"/>
      <c r="O671" s="1"/>
      <c r="R671" s="1"/>
    </row>
    <row r="672" spans="4:18" x14ac:dyDescent="0.5">
      <c r="D672"/>
      <c r="E672"/>
      <c r="F672"/>
      <c r="O672" s="1"/>
      <c r="R672" s="1"/>
    </row>
    <row r="673" spans="4:18" x14ac:dyDescent="0.5">
      <c r="D673"/>
      <c r="E673"/>
      <c r="F673"/>
      <c r="O673" s="1"/>
      <c r="R673" s="1"/>
    </row>
    <row r="674" spans="4:18" x14ac:dyDescent="0.5">
      <c r="D674"/>
      <c r="E674"/>
      <c r="F674"/>
      <c r="O674" s="1"/>
      <c r="R674" s="1"/>
    </row>
    <row r="675" spans="4:18" x14ac:dyDescent="0.5">
      <c r="D675"/>
      <c r="E675"/>
      <c r="F675"/>
      <c r="O675" s="1"/>
      <c r="R675" s="1"/>
    </row>
    <row r="676" spans="4:18" x14ac:dyDescent="0.5">
      <c r="D676"/>
      <c r="E676"/>
      <c r="F676"/>
      <c r="O676" s="1"/>
      <c r="R676" s="1"/>
    </row>
    <row r="677" spans="4:18" x14ac:dyDescent="0.5">
      <c r="D677"/>
      <c r="E677"/>
      <c r="F677"/>
      <c r="O677" s="1"/>
      <c r="R677" s="1"/>
    </row>
    <row r="678" spans="4:18" x14ac:dyDescent="0.5">
      <c r="D678"/>
      <c r="E678"/>
      <c r="F678"/>
      <c r="O678" s="1"/>
      <c r="R678" s="1"/>
    </row>
    <row r="679" spans="4:18" x14ac:dyDescent="0.5">
      <c r="D679"/>
      <c r="E679"/>
      <c r="F679"/>
      <c r="O679" s="1"/>
      <c r="R679" s="1"/>
    </row>
    <row r="680" spans="4:18" x14ac:dyDescent="0.5">
      <c r="D680"/>
      <c r="E680"/>
      <c r="F680"/>
      <c r="O680" s="1"/>
      <c r="R680" s="1"/>
    </row>
    <row r="681" spans="4:18" x14ac:dyDescent="0.5">
      <c r="D681"/>
      <c r="E681"/>
      <c r="F681"/>
      <c r="O681" s="1"/>
      <c r="R681" s="1"/>
    </row>
    <row r="682" spans="4:18" x14ac:dyDescent="0.5">
      <c r="D682"/>
      <c r="E682"/>
      <c r="F682"/>
      <c r="O682" s="1"/>
      <c r="R682" s="1"/>
    </row>
    <row r="683" spans="4:18" x14ac:dyDescent="0.5">
      <c r="D683"/>
      <c r="E683"/>
      <c r="F683"/>
      <c r="O683" s="1"/>
      <c r="R683" s="1"/>
    </row>
    <row r="684" spans="4:18" x14ac:dyDescent="0.5">
      <c r="D684"/>
      <c r="E684"/>
      <c r="F684"/>
      <c r="O684" s="1"/>
      <c r="R684" s="1"/>
    </row>
    <row r="685" spans="4:18" x14ac:dyDescent="0.5">
      <c r="D685"/>
      <c r="E685"/>
      <c r="F685"/>
      <c r="O685" s="1"/>
      <c r="R685" s="1"/>
    </row>
    <row r="686" spans="4:18" x14ac:dyDescent="0.5">
      <c r="D686"/>
      <c r="E686"/>
      <c r="F686"/>
      <c r="O686" s="1"/>
      <c r="R686" s="1"/>
    </row>
    <row r="687" spans="4:18" x14ac:dyDescent="0.5">
      <c r="D687"/>
      <c r="E687"/>
      <c r="F687"/>
      <c r="O687" s="1"/>
      <c r="R687" s="1"/>
    </row>
    <row r="688" spans="4:18" x14ac:dyDescent="0.5">
      <c r="D688"/>
      <c r="E688"/>
      <c r="F688"/>
      <c r="O688" s="1"/>
      <c r="R688" s="1"/>
    </row>
    <row r="689" spans="4:18" x14ac:dyDescent="0.5">
      <c r="D689"/>
      <c r="E689"/>
      <c r="F689"/>
      <c r="O689" s="1"/>
      <c r="R689" s="1"/>
    </row>
    <row r="690" spans="4:18" x14ac:dyDescent="0.5">
      <c r="D690"/>
      <c r="E690"/>
      <c r="F690"/>
      <c r="O690" s="1"/>
      <c r="R690" s="1"/>
    </row>
    <row r="691" spans="4:18" x14ac:dyDescent="0.5">
      <c r="D691"/>
      <c r="E691"/>
      <c r="F691"/>
      <c r="O691" s="1"/>
      <c r="R691" s="1"/>
    </row>
    <row r="692" spans="4:18" x14ac:dyDescent="0.5">
      <c r="D692"/>
      <c r="E692"/>
      <c r="F692"/>
      <c r="O692" s="1"/>
      <c r="R692" s="1"/>
    </row>
    <row r="693" spans="4:18" x14ac:dyDescent="0.5">
      <c r="D693"/>
      <c r="E693"/>
      <c r="F693"/>
      <c r="O693" s="1"/>
      <c r="R693" s="1"/>
    </row>
    <row r="694" spans="4:18" x14ac:dyDescent="0.5">
      <c r="D694"/>
      <c r="E694"/>
      <c r="F694"/>
      <c r="O694" s="1"/>
      <c r="R694" s="1"/>
    </row>
    <row r="695" spans="4:18" x14ac:dyDescent="0.5">
      <c r="D695"/>
      <c r="E695"/>
      <c r="F695"/>
      <c r="O695" s="1"/>
      <c r="R695" s="1"/>
    </row>
    <row r="696" spans="4:18" x14ac:dyDescent="0.5">
      <c r="D696"/>
      <c r="E696"/>
      <c r="F696"/>
      <c r="O696" s="1"/>
      <c r="R696" s="1"/>
    </row>
    <row r="697" spans="4:18" x14ac:dyDescent="0.5">
      <c r="D697"/>
      <c r="E697"/>
      <c r="F697"/>
      <c r="O697" s="1"/>
      <c r="R697" s="1"/>
    </row>
    <row r="698" spans="4:18" x14ac:dyDescent="0.5">
      <c r="D698"/>
      <c r="E698"/>
      <c r="F698"/>
      <c r="O698" s="1"/>
      <c r="R698" s="1"/>
    </row>
    <row r="699" spans="4:18" x14ac:dyDescent="0.5">
      <c r="D699"/>
      <c r="E699"/>
      <c r="F699"/>
      <c r="O699" s="1"/>
      <c r="R699" s="1"/>
    </row>
    <row r="700" spans="4:18" x14ac:dyDescent="0.5">
      <c r="D700"/>
      <c r="E700"/>
      <c r="F700"/>
      <c r="O700" s="1"/>
      <c r="R700" s="1"/>
    </row>
    <row r="701" spans="4:18" x14ac:dyDescent="0.5">
      <c r="D701"/>
      <c r="E701"/>
      <c r="F701"/>
      <c r="O701" s="1"/>
      <c r="R701" s="1"/>
    </row>
    <row r="702" spans="4:18" x14ac:dyDescent="0.5">
      <c r="D702"/>
      <c r="E702"/>
      <c r="F702"/>
      <c r="O702" s="1"/>
      <c r="R702" s="1"/>
    </row>
    <row r="703" spans="4:18" x14ac:dyDescent="0.5">
      <c r="D703"/>
      <c r="E703"/>
      <c r="F703"/>
      <c r="O703" s="1"/>
      <c r="R703" s="1"/>
    </row>
    <row r="704" spans="4:18" x14ac:dyDescent="0.5">
      <c r="D704"/>
      <c r="E704"/>
      <c r="F704"/>
      <c r="O704" s="1"/>
      <c r="R704" s="1"/>
    </row>
    <row r="705" spans="4:18" x14ac:dyDescent="0.5">
      <c r="D705"/>
      <c r="E705"/>
      <c r="F705"/>
      <c r="O705" s="1"/>
      <c r="R705" s="1"/>
    </row>
    <row r="706" spans="4:18" x14ac:dyDescent="0.5">
      <c r="D706"/>
      <c r="E706"/>
      <c r="F706"/>
      <c r="O706" s="1"/>
      <c r="R706" s="1"/>
    </row>
    <row r="707" spans="4:18" x14ac:dyDescent="0.5">
      <c r="D707"/>
      <c r="E707"/>
      <c r="F707"/>
      <c r="O707" s="1"/>
      <c r="R707" s="1"/>
    </row>
    <row r="708" spans="4:18" x14ac:dyDescent="0.5">
      <c r="D708"/>
      <c r="E708"/>
      <c r="F708"/>
      <c r="O708" s="1"/>
      <c r="R708" s="1"/>
    </row>
    <row r="709" spans="4:18" x14ac:dyDescent="0.5">
      <c r="D709"/>
      <c r="E709"/>
      <c r="F709"/>
      <c r="O709" s="1"/>
      <c r="R709" s="1"/>
    </row>
    <row r="710" spans="4:18" x14ac:dyDescent="0.5">
      <c r="D710"/>
      <c r="E710"/>
      <c r="F710"/>
      <c r="O710" s="1"/>
      <c r="R710" s="1"/>
    </row>
    <row r="711" spans="4:18" x14ac:dyDescent="0.5">
      <c r="D711"/>
      <c r="E711"/>
      <c r="F711"/>
      <c r="O711" s="1"/>
      <c r="R711" s="1"/>
    </row>
    <row r="712" spans="4:18" x14ac:dyDescent="0.5">
      <c r="D712"/>
      <c r="E712"/>
      <c r="F712"/>
      <c r="O712" s="1"/>
      <c r="R712" s="1"/>
    </row>
    <row r="713" spans="4:18" x14ac:dyDescent="0.5">
      <c r="D713"/>
      <c r="E713"/>
      <c r="F713"/>
      <c r="O713" s="1"/>
      <c r="R713" s="1"/>
    </row>
    <row r="714" spans="4:18" x14ac:dyDescent="0.5">
      <c r="D714"/>
      <c r="E714"/>
      <c r="F714"/>
      <c r="O714" s="1"/>
      <c r="R714" s="1"/>
    </row>
    <row r="715" spans="4:18" x14ac:dyDescent="0.5">
      <c r="D715"/>
      <c r="E715"/>
      <c r="F715"/>
      <c r="O715" s="1"/>
      <c r="R715" s="1"/>
    </row>
    <row r="716" spans="4:18" x14ac:dyDescent="0.5">
      <c r="D716"/>
      <c r="E716"/>
      <c r="F716"/>
      <c r="O716" s="1"/>
      <c r="R716" s="1"/>
    </row>
    <row r="717" spans="4:18" x14ac:dyDescent="0.5">
      <c r="D717"/>
      <c r="E717"/>
      <c r="F717"/>
      <c r="O717" s="1"/>
      <c r="R717" s="1"/>
    </row>
    <row r="718" spans="4:18" x14ac:dyDescent="0.5">
      <c r="D718"/>
      <c r="E718"/>
      <c r="F718"/>
      <c r="O718" s="1"/>
      <c r="R718" s="1"/>
    </row>
    <row r="719" spans="4:18" x14ac:dyDescent="0.5">
      <c r="D719"/>
      <c r="E719"/>
      <c r="F719"/>
      <c r="O719" s="1"/>
      <c r="R719" s="1"/>
    </row>
    <row r="720" spans="4:18" x14ac:dyDescent="0.5">
      <c r="D720"/>
      <c r="E720"/>
      <c r="F720"/>
      <c r="O720" s="1"/>
      <c r="R720" s="1"/>
    </row>
    <row r="721" spans="4:18" x14ac:dyDescent="0.5">
      <c r="D721"/>
      <c r="E721"/>
      <c r="F721"/>
      <c r="O721" s="1"/>
      <c r="R721" s="1"/>
    </row>
    <row r="722" spans="4:18" x14ac:dyDescent="0.5">
      <c r="D722"/>
      <c r="E722"/>
      <c r="F722"/>
      <c r="O722" s="1"/>
      <c r="R722" s="1"/>
    </row>
    <row r="723" spans="4:18" x14ac:dyDescent="0.5">
      <c r="D723"/>
      <c r="E723"/>
      <c r="F723"/>
      <c r="O723" s="1"/>
      <c r="R723" s="1"/>
    </row>
    <row r="724" spans="4:18" x14ac:dyDescent="0.5">
      <c r="D724"/>
      <c r="E724"/>
      <c r="F724"/>
      <c r="O724" s="1"/>
      <c r="R724" s="1"/>
    </row>
    <row r="725" spans="4:18" x14ac:dyDescent="0.5">
      <c r="D725"/>
      <c r="E725"/>
      <c r="F725"/>
      <c r="O725" s="1"/>
      <c r="R725" s="1"/>
    </row>
    <row r="726" spans="4:18" x14ac:dyDescent="0.5">
      <c r="D726"/>
      <c r="E726"/>
      <c r="F726"/>
      <c r="O726" s="1"/>
      <c r="R726" s="1"/>
    </row>
    <row r="727" spans="4:18" x14ac:dyDescent="0.5">
      <c r="D727"/>
      <c r="E727"/>
      <c r="F727"/>
      <c r="O727" s="1"/>
      <c r="R727" s="1"/>
    </row>
    <row r="728" spans="4:18" x14ac:dyDescent="0.5">
      <c r="D728"/>
      <c r="E728"/>
      <c r="F728"/>
      <c r="O728" s="1"/>
      <c r="R728" s="1"/>
    </row>
    <row r="729" spans="4:18" x14ac:dyDescent="0.5">
      <c r="D729"/>
      <c r="E729"/>
      <c r="F729"/>
      <c r="O729" s="1"/>
      <c r="R729" s="1"/>
    </row>
    <row r="730" spans="4:18" x14ac:dyDescent="0.5">
      <c r="D730"/>
      <c r="E730"/>
      <c r="F730"/>
      <c r="O730" s="1"/>
      <c r="R730" s="1"/>
    </row>
    <row r="731" spans="4:18" x14ac:dyDescent="0.5">
      <c r="D731"/>
      <c r="E731"/>
      <c r="F731"/>
      <c r="O731" s="1"/>
      <c r="R731" s="1"/>
    </row>
    <row r="732" spans="4:18" x14ac:dyDescent="0.5">
      <c r="D732"/>
      <c r="E732"/>
      <c r="F732"/>
      <c r="O732" s="1"/>
      <c r="R732" s="1"/>
    </row>
    <row r="733" spans="4:18" x14ac:dyDescent="0.5">
      <c r="D733"/>
      <c r="E733"/>
      <c r="F733"/>
      <c r="O733" s="1"/>
      <c r="R733" s="1"/>
    </row>
    <row r="734" spans="4:18" x14ac:dyDescent="0.5">
      <c r="D734"/>
      <c r="E734"/>
      <c r="F734"/>
      <c r="O734" s="1"/>
      <c r="R734" s="1"/>
    </row>
    <row r="735" spans="4:18" x14ac:dyDescent="0.5">
      <c r="D735"/>
      <c r="E735"/>
      <c r="F735"/>
      <c r="O735" s="1"/>
      <c r="R735" s="1"/>
    </row>
    <row r="736" spans="4:18" x14ac:dyDescent="0.5">
      <c r="D736"/>
      <c r="E736"/>
      <c r="F736"/>
      <c r="O736" s="1"/>
      <c r="R736" s="1"/>
    </row>
    <row r="737" spans="4:18" x14ac:dyDescent="0.5">
      <c r="D737"/>
      <c r="E737"/>
      <c r="F737"/>
      <c r="O737" s="1"/>
      <c r="R737" s="1"/>
    </row>
    <row r="738" spans="4:18" x14ac:dyDescent="0.5">
      <c r="D738"/>
      <c r="E738"/>
      <c r="F738"/>
      <c r="O738" s="1"/>
      <c r="R738" s="1"/>
    </row>
    <row r="739" spans="4:18" x14ac:dyDescent="0.5">
      <c r="D739"/>
      <c r="E739"/>
      <c r="F739"/>
      <c r="O739" s="1"/>
      <c r="R739" s="1"/>
    </row>
    <row r="740" spans="4:18" x14ac:dyDescent="0.5">
      <c r="D740"/>
      <c r="E740"/>
      <c r="F740"/>
      <c r="O740" s="1"/>
      <c r="R740" s="1"/>
    </row>
    <row r="741" spans="4:18" x14ac:dyDescent="0.5">
      <c r="D741"/>
      <c r="E741"/>
      <c r="F741"/>
      <c r="O741" s="1"/>
      <c r="R741" s="1"/>
    </row>
    <row r="742" spans="4:18" x14ac:dyDescent="0.5">
      <c r="D742"/>
      <c r="E742"/>
      <c r="F742"/>
      <c r="O742" s="1"/>
      <c r="R742" s="1"/>
    </row>
    <row r="743" spans="4:18" x14ac:dyDescent="0.5">
      <c r="D743"/>
      <c r="E743"/>
      <c r="F743"/>
      <c r="O743" s="1"/>
      <c r="R743" s="1"/>
    </row>
    <row r="744" spans="4:18" x14ac:dyDescent="0.5">
      <c r="D744"/>
      <c r="E744"/>
      <c r="F744"/>
      <c r="O744" s="1"/>
      <c r="R744" s="1"/>
    </row>
    <row r="745" spans="4:18" x14ac:dyDescent="0.5">
      <c r="D745"/>
      <c r="E745"/>
      <c r="F745"/>
      <c r="O745" s="1"/>
      <c r="R745" s="1"/>
    </row>
    <row r="746" spans="4:18" x14ac:dyDescent="0.5">
      <c r="D746"/>
      <c r="E746"/>
      <c r="F746"/>
      <c r="O746" s="1"/>
      <c r="R746" s="1"/>
    </row>
    <row r="747" spans="4:18" x14ac:dyDescent="0.5">
      <c r="D747"/>
      <c r="E747"/>
      <c r="F747"/>
      <c r="O747" s="1"/>
      <c r="R747" s="1"/>
    </row>
    <row r="748" spans="4:18" x14ac:dyDescent="0.5">
      <c r="D748"/>
      <c r="E748"/>
      <c r="F748"/>
      <c r="O748" s="1"/>
      <c r="R748" s="1"/>
    </row>
    <row r="749" spans="4:18" x14ac:dyDescent="0.5">
      <c r="D749"/>
      <c r="E749"/>
      <c r="F749"/>
      <c r="O749" s="1"/>
      <c r="R749" s="1"/>
    </row>
    <row r="750" spans="4:18" x14ac:dyDescent="0.5">
      <c r="D750"/>
      <c r="E750"/>
      <c r="F750"/>
      <c r="O750" s="1"/>
      <c r="R750" s="1"/>
    </row>
    <row r="751" spans="4:18" x14ac:dyDescent="0.5">
      <c r="D751"/>
      <c r="E751"/>
      <c r="F751"/>
      <c r="O751" s="1"/>
      <c r="R751" s="1"/>
    </row>
    <row r="752" spans="4:18" x14ac:dyDescent="0.5">
      <c r="D752"/>
      <c r="E752"/>
      <c r="F752"/>
      <c r="O752" s="1"/>
      <c r="R752" s="1"/>
    </row>
    <row r="753" spans="4:18" x14ac:dyDescent="0.5">
      <c r="D753"/>
      <c r="E753"/>
      <c r="F753"/>
      <c r="O753" s="1"/>
      <c r="R753" s="1"/>
    </row>
    <row r="754" spans="4:18" x14ac:dyDescent="0.5">
      <c r="D754"/>
      <c r="E754"/>
      <c r="F754"/>
      <c r="O754" s="1"/>
      <c r="R754" s="1"/>
    </row>
    <row r="755" spans="4:18" x14ac:dyDescent="0.5">
      <c r="D755"/>
      <c r="E755"/>
      <c r="F755"/>
      <c r="O755" s="1"/>
      <c r="R755" s="1"/>
    </row>
    <row r="756" spans="4:18" x14ac:dyDescent="0.5">
      <c r="D756"/>
      <c r="E756"/>
      <c r="F756"/>
      <c r="O756" s="1"/>
      <c r="R756" s="1"/>
    </row>
    <row r="757" spans="4:18" x14ac:dyDescent="0.5">
      <c r="D757"/>
      <c r="E757"/>
      <c r="F757"/>
      <c r="O757" s="1"/>
      <c r="R757" s="1"/>
    </row>
    <row r="758" spans="4:18" x14ac:dyDescent="0.5">
      <c r="D758"/>
      <c r="E758"/>
      <c r="F758"/>
      <c r="O758" s="1"/>
      <c r="R758" s="1"/>
    </row>
    <row r="759" spans="4:18" x14ac:dyDescent="0.5">
      <c r="D759"/>
      <c r="E759"/>
      <c r="F759"/>
      <c r="O759" s="1"/>
      <c r="R759" s="1"/>
    </row>
    <row r="760" spans="4:18" x14ac:dyDescent="0.5">
      <c r="D760"/>
      <c r="E760"/>
      <c r="F760"/>
      <c r="O760" s="1"/>
      <c r="R760" s="1"/>
    </row>
    <row r="761" spans="4:18" x14ac:dyDescent="0.5">
      <c r="D761"/>
      <c r="E761"/>
      <c r="F761"/>
      <c r="O761" s="1"/>
      <c r="R761" s="1"/>
    </row>
    <row r="762" spans="4:18" x14ac:dyDescent="0.5">
      <c r="D762"/>
      <c r="E762"/>
      <c r="F762"/>
      <c r="O762" s="1"/>
      <c r="R762" s="1"/>
    </row>
    <row r="763" spans="4:18" x14ac:dyDescent="0.5">
      <c r="D763"/>
      <c r="E763"/>
      <c r="F763"/>
      <c r="O763" s="1"/>
      <c r="R763" s="1"/>
    </row>
    <row r="764" spans="4:18" x14ac:dyDescent="0.5">
      <c r="D764"/>
      <c r="E764"/>
      <c r="F764"/>
      <c r="O764" s="1"/>
      <c r="R764" s="1"/>
    </row>
    <row r="765" spans="4:18" x14ac:dyDescent="0.5">
      <c r="D765"/>
      <c r="E765"/>
      <c r="F765"/>
      <c r="O765" s="1"/>
      <c r="R765" s="1"/>
    </row>
    <row r="766" spans="4:18" x14ac:dyDescent="0.5">
      <c r="D766"/>
      <c r="E766"/>
      <c r="F766"/>
      <c r="O766" s="1"/>
      <c r="R766" s="1"/>
    </row>
    <row r="767" spans="4:18" x14ac:dyDescent="0.5">
      <c r="D767"/>
      <c r="E767"/>
      <c r="F767"/>
      <c r="O767" s="1"/>
      <c r="R767" s="1"/>
    </row>
    <row r="768" spans="4:18" x14ac:dyDescent="0.5">
      <c r="D768"/>
      <c r="E768"/>
      <c r="F768"/>
      <c r="O768" s="1"/>
      <c r="R768" s="1"/>
    </row>
    <row r="769" spans="4:18" x14ac:dyDescent="0.5">
      <c r="D769"/>
      <c r="E769"/>
      <c r="F769"/>
      <c r="O769" s="1"/>
      <c r="R769" s="1"/>
    </row>
    <row r="770" spans="4:18" x14ac:dyDescent="0.5">
      <c r="D770"/>
      <c r="E770"/>
      <c r="F770"/>
      <c r="O770" s="1"/>
      <c r="R770" s="1"/>
    </row>
    <row r="771" spans="4:18" x14ac:dyDescent="0.5">
      <c r="D771"/>
      <c r="E771"/>
      <c r="F771"/>
      <c r="O771" s="1"/>
      <c r="R771" s="1"/>
    </row>
    <row r="772" spans="4:18" x14ac:dyDescent="0.5">
      <c r="D772"/>
      <c r="E772"/>
      <c r="F772"/>
      <c r="O772" s="1"/>
      <c r="R772" s="1"/>
    </row>
    <row r="773" spans="4:18" x14ac:dyDescent="0.5">
      <c r="D773"/>
      <c r="E773"/>
      <c r="F773"/>
      <c r="O773" s="1"/>
      <c r="R773" s="1"/>
    </row>
    <row r="774" spans="4:18" x14ac:dyDescent="0.5">
      <c r="D774"/>
      <c r="E774"/>
      <c r="F774"/>
      <c r="O774" s="1"/>
      <c r="R774" s="1"/>
    </row>
    <row r="775" spans="4:18" x14ac:dyDescent="0.5">
      <c r="D775"/>
      <c r="E775"/>
      <c r="F775"/>
      <c r="O775" s="1"/>
      <c r="R775" s="1"/>
    </row>
    <row r="776" spans="4:18" x14ac:dyDescent="0.5">
      <c r="D776"/>
      <c r="E776"/>
      <c r="F776"/>
      <c r="O776" s="1"/>
      <c r="R776" s="1"/>
    </row>
    <row r="777" spans="4:18" x14ac:dyDescent="0.5">
      <c r="D777"/>
      <c r="E777"/>
      <c r="F777"/>
      <c r="O777" s="1"/>
      <c r="R777" s="1"/>
    </row>
    <row r="778" spans="4:18" x14ac:dyDescent="0.5">
      <c r="D778"/>
      <c r="E778"/>
      <c r="F778"/>
    </row>
    <row r="779" spans="4:18" x14ac:dyDescent="0.5">
      <c r="D779"/>
      <c r="E779"/>
      <c r="F779"/>
    </row>
    <row r="780" spans="4:18" x14ac:dyDescent="0.5">
      <c r="D780"/>
      <c r="E780"/>
      <c r="F780"/>
    </row>
    <row r="781" spans="4:18" x14ac:dyDescent="0.5">
      <c r="D781"/>
      <c r="E781"/>
      <c r="F781"/>
    </row>
    <row r="782" spans="4:18" x14ac:dyDescent="0.5">
      <c r="D782"/>
      <c r="E782"/>
      <c r="F782"/>
    </row>
    <row r="783" spans="4:18" x14ac:dyDescent="0.5">
      <c r="D783"/>
      <c r="E783"/>
      <c r="F783"/>
    </row>
    <row r="784" spans="4:18" x14ac:dyDescent="0.5">
      <c r="D784"/>
      <c r="E784"/>
      <c r="F784"/>
    </row>
    <row r="785" spans="4:18" x14ac:dyDescent="0.5">
      <c r="D785"/>
      <c r="E785"/>
      <c r="F785"/>
    </row>
    <row r="786" spans="4:18" x14ac:dyDescent="0.5">
      <c r="D786"/>
      <c r="E786"/>
      <c r="F786"/>
    </row>
    <row r="787" spans="4:18" x14ac:dyDescent="0.5">
      <c r="D787"/>
      <c r="E787"/>
      <c r="F787"/>
    </row>
    <row r="788" spans="4:18" x14ac:dyDescent="0.5">
      <c r="D788"/>
      <c r="E788"/>
      <c r="F788"/>
      <c r="I788"/>
      <c r="L788"/>
      <c r="O788"/>
      <c r="R788"/>
    </row>
    <row r="789" spans="4:18" x14ac:dyDescent="0.5">
      <c r="D789"/>
      <c r="E789"/>
      <c r="F789"/>
      <c r="I789"/>
      <c r="L789"/>
      <c r="O789"/>
      <c r="R789"/>
    </row>
    <row r="790" spans="4:18" x14ac:dyDescent="0.5">
      <c r="D790"/>
      <c r="E790"/>
      <c r="F790"/>
      <c r="I790"/>
      <c r="L790"/>
      <c r="O790"/>
      <c r="R790"/>
    </row>
    <row r="791" spans="4:18" x14ac:dyDescent="0.5">
      <c r="D791"/>
      <c r="E791"/>
      <c r="F791"/>
      <c r="I791"/>
      <c r="L791"/>
      <c r="O791"/>
      <c r="R791"/>
    </row>
    <row r="792" spans="4:18" x14ac:dyDescent="0.5">
      <c r="D792"/>
      <c r="E792"/>
      <c r="F792"/>
      <c r="I792"/>
      <c r="L792"/>
      <c r="O792"/>
      <c r="R792"/>
    </row>
    <row r="793" spans="4:18" x14ac:dyDescent="0.5">
      <c r="D793"/>
      <c r="E793"/>
      <c r="F793"/>
      <c r="I793"/>
      <c r="L793"/>
      <c r="O793"/>
      <c r="R793"/>
    </row>
    <row r="794" spans="4:18" x14ac:dyDescent="0.5">
      <c r="D794"/>
      <c r="E794"/>
      <c r="F794"/>
      <c r="I794"/>
      <c r="L794"/>
      <c r="O794"/>
      <c r="R794"/>
    </row>
    <row r="795" spans="4:18" x14ac:dyDescent="0.5">
      <c r="D795"/>
      <c r="E795"/>
      <c r="F795"/>
      <c r="I795"/>
      <c r="L795"/>
      <c r="O795"/>
      <c r="R795"/>
    </row>
    <row r="796" spans="4:18" x14ac:dyDescent="0.5">
      <c r="D796"/>
      <c r="E796"/>
      <c r="F796"/>
      <c r="I796"/>
      <c r="L796"/>
      <c r="O796"/>
      <c r="R796"/>
    </row>
    <row r="797" spans="4:18" x14ac:dyDescent="0.5">
      <c r="D797"/>
      <c r="E797"/>
      <c r="F797"/>
      <c r="I797"/>
      <c r="L797"/>
      <c r="O797"/>
      <c r="R797"/>
    </row>
    <row r="798" spans="4:18" x14ac:dyDescent="0.5">
      <c r="D798"/>
      <c r="E798"/>
      <c r="F798"/>
      <c r="I798"/>
      <c r="L798"/>
      <c r="O798"/>
      <c r="R798"/>
    </row>
    <row r="799" spans="4:18" x14ac:dyDescent="0.5">
      <c r="D799"/>
      <c r="E799"/>
      <c r="F799"/>
      <c r="I799"/>
      <c r="L799"/>
      <c r="O799"/>
      <c r="R799"/>
    </row>
    <row r="800" spans="4:18" x14ac:dyDescent="0.5">
      <c r="D800"/>
      <c r="E800"/>
      <c r="F800"/>
      <c r="I800"/>
      <c r="L800"/>
      <c r="O800"/>
      <c r="R800"/>
    </row>
    <row r="801" spans="4:18" x14ac:dyDescent="0.5">
      <c r="D801"/>
      <c r="E801"/>
      <c r="F801"/>
      <c r="I801"/>
      <c r="L801"/>
      <c r="O801"/>
      <c r="R801"/>
    </row>
    <row r="802" spans="4:18" x14ac:dyDescent="0.5">
      <c r="D802"/>
      <c r="E802"/>
      <c r="F802"/>
      <c r="I802"/>
      <c r="L802"/>
      <c r="O802"/>
      <c r="R802"/>
    </row>
    <row r="803" spans="4:18" x14ac:dyDescent="0.5">
      <c r="D803"/>
      <c r="E803"/>
      <c r="F803"/>
      <c r="I803"/>
      <c r="L803"/>
      <c r="O803"/>
      <c r="R803"/>
    </row>
    <row r="804" spans="4:18" x14ac:dyDescent="0.5">
      <c r="D804"/>
      <c r="E804"/>
      <c r="F804"/>
      <c r="I804"/>
      <c r="L804"/>
      <c r="O804"/>
      <c r="R804"/>
    </row>
    <row r="805" spans="4:18" x14ac:dyDescent="0.5">
      <c r="D805"/>
      <c r="E805"/>
      <c r="F805"/>
      <c r="I805"/>
      <c r="L805"/>
      <c r="O805"/>
      <c r="R805"/>
    </row>
    <row r="806" spans="4:18" x14ac:dyDescent="0.5">
      <c r="D806"/>
      <c r="E806"/>
      <c r="F806"/>
      <c r="I806"/>
      <c r="L806"/>
      <c r="O806"/>
      <c r="R806"/>
    </row>
    <row r="807" spans="4:18" x14ac:dyDescent="0.5">
      <c r="D807"/>
      <c r="E807"/>
      <c r="F807"/>
      <c r="I807"/>
      <c r="L807"/>
      <c r="O807"/>
      <c r="R807"/>
    </row>
    <row r="808" spans="4:18" x14ac:dyDescent="0.5">
      <c r="D808"/>
      <c r="E808"/>
      <c r="F808"/>
      <c r="I808"/>
      <c r="L808"/>
      <c r="O808"/>
      <c r="R808"/>
    </row>
    <row r="809" spans="4:18" x14ac:dyDescent="0.5">
      <c r="D809"/>
      <c r="E809"/>
      <c r="F809"/>
      <c r="I809"/>
      <c r="L809"/>
      <c r="O809"/>
      <c r="R809"/>
    </row>
    <row r="810" spans="4:18" x14ac:dyDescent="0.5">
      <c r="D810"/>
      <c r="E810"/>
      <c r="F810"/>
      <c r="I810"/>
      <c r="L810"/>
      <c r="O810"/>
      <c r="R810"/>
    </row>
    <row r="811" spans="4:18" x14ac:dyDescent="0.5">
      <c r="D811"/>
      <c r="E811"/>
      <c r="F811"/>
      <c r="I811"/>
      <c r="L811"/>
      <c r="O811"/>
      <c r="R811"/>
    </row>
    <row r="812" spans="4:18" x14ac:dyDescent="0.5">
      <c r="D812"/>
      <c r="E812"/>
      <c r="F812"/>
      <c r="I812"/>
      <c r="L812"/>
      <c r="O812"/>
      <c r="R812"/>
    </row>
    <row r="813" spans="4:18" x14ac:dyDescent="0.5">
      <c r="D813"/>
      <c r="E813"/>
      <c r="F813"/>
      <c r="I813"/>
      <c r="L813"/>
      <c r="O813"/>
      <c r="R813"/>
    </row>
    <row r="814" spans="4:18" x14ac:dyDescent="0.5">
      <c r="D814"/>
      <c r="E814"/>
      <c r="F814"/>
      <c r="I814"/>
      <c r="L814"/>
      <c r="O814"/>
      <c r="R814"/>
    </row>
    <row r="815" spans="4:18" x14ac:dyDescent="0.5">
      <c r="D815"/>
      <c r="E815"/>
      <c r="F815"/>
      <c r="I815"/>
      <c r="L815"/>
      <c r="O815"/>
      <c r="R815"/>
    </row>
    <row r="816" spans="4:18" x14ac:dyDescent="0.5">
      <c r="D816"/>
      <c r="E816"/>
      <c r="F816"/>
      <c r="I816"/>
      <c r="L816"/>
      <c r="O816"/>
      <c r="R816"/>
    </row>
    <row r="817" spans="4:18" x14ac:dyDescent="0.5">
      <c r="D817"/>
      <c r="E817"/>
      <c r="F817"/>
      <c r="I817"/>
      <c r="L817"/>
      <c r="O817"/>
      <c r="R817"/>
    </row>
    <row r="818" spans="4:18" x14ac:dyDescent="0.5">
      <c r="D818"/>
      <c r="E818"/>
      <c r="F818"/>
      <c r="I818"/>
      <c r="L818"/>
      <c r="O818"/>
      <c r="R818"/>
    </row>
    <row r="819" spans="4:18" x14ac:dyDescent="0.5">
      <c r="D819"/>
      <c r="E819"/>
      <c r="F819"/>
      <c r="I819"/>
      <c r="L819"/>
      <c r="O819"/>
      <c r="R819"/>
    </row>
    <row r="820" spans="4:18" x14ac:dyDescent="0.5">
      <c r="D820"/>
      <c r="E820"/>
      <c r="F820"/>
      <c r="I820"/>
      <c r="L820"/>
      <c r="O820"/>
      <c r="R820"/>
    </row>
    <row r="821" spans="4:18" x14ac:dyDescent="0.5">
      <c r="D821"/>
      <c r="E821"/>
      <c r="F821"/>
      <c r="I821"/>
      <c r="L821"/>
      <c r="O821"/>
      <c r="R821"/>
    </row>
    <row r="822" spans="4:18" x14ac:dyDescent="0.5">
      <c r="D822"/>
      <c r="E822"/>
      <c r="F822"/>
      <c r="I822"/>
      <c r="L822"/>
      <c r="O822"/>
      <c r="R822"/>
    </row>
    <row r="823" spans="4:18" x14ac:dyDescent="0.5">
      <c r="D823"/>
      <c r="E823"/>
      <c r="F823"/>
      <c r="I823"/>
      <c r="L823"/>
      <c r="O823"/>
      <c r="R823"/>
    </row>
    <row r="824" spans="4:18" x14ac:dyDescent="0.5">
      <c r="D824"/>
      <c r="E824"/>
      <c r="F824"/>
      <c r="I824"/>
      <c r="L824"/>
      <c r="O824"/>
      <c r="R824"/>
    </row>
    <row r="825" spans="4:18" x14ac:dyDescent="0.5">
      <c r="D825"/>
      <c r="E825"/>
      <c r="F825"/>
      <c r="I825"/>
      <c r="L825"/>
      <c r="O825"/>
      <c r="R825"/>
    </row>
    <row r="826" spans="4:18" x14ac:dyDescent="0.5">
      <c r="D826"/>
      <c r="E826"/>
      <c r="F826"/>
      <c r="I826"/>
      <c r="L826"/>
      <c r="O826"/>
      <c r="R826"/>
    </row>
    <row r="827" spans="4:18" x14ac:dyDescent="0.5">
      <c r="D827"/>
      <c r="E827"/>
      <c r="F827"/>
      <c r="I827"/>
      <c r="L827"/>
      <c r="O827"/>
      <c r="R827"/>
    </row>
    <row r="828" spans="4:18" x14ac:dyDescent="0.5">
      <c r="D828"/>
      <c r="E828"/>
      <c r="F828"/>
      <c r="I828"/>
      <c r="L828"/>
      <c r="O828"/>
      <c r="R828"/>
    </row>
    <row r="829" spans="4:18" x14ac:dyDescent="0.5">
      <c r="D829"/>
      <c r="E829"/>
      <c r="F829"/>
      <c r="I829"/>
      <c r="L829"/>
      <c r="O829"/>
      <c r="R829"/>
    </row>
    <row r="830" spans="4:18" x14ac:dyDescent="0.5">
      <c r="D830"/>
      <c r="E830"/>
      <c r="F830"/>
      <c r="I830"/>
      <c r="L830"/>
      <c r="O830"/>
      <c r="R830"/>
    </row>
    <row r="831" spans="4:18" x14ac:dyDescent="0.5">
      <c r="D831"/>
      <c r="E831"/>
      <c r="F831"/>
      <c r="I831"/>
      <c r="L831"/>
      <c r="O831"/>
      <c r="R831"/>
    </row>
    <row r="832" spans="4:18" x14ac:dyDescent="0.5">
      <c r="D832"/>
      <c r="E832"/>
      <c r="F832"/>
      <c r="I832"/>
      <c r="L832"/>
      <c r="O832"/>
      <c r="R832"/>
    </row>
    <row r="833" spans="4:18" x14ac:dyDescent="0.5">
      <c r="D833"/>
      <c r="E833"/>
      <c r="F833"/>
      <c r="I833"/>
      <c r="L833"/>
      <c r="O833"/>
      <c r="R833"/>
    </row>
    <row r="834" spans="4:18" x14ac:dyDescent="0.5">
      <c r="D834"/>
      <c r="E834"/>
      <c r="F834"/>
      <c r="I834"/>
      <c r="L834"/>
      <c r="O834"/>
      <c r="R834"/>
    </row>
    <row r="835" spans="4:18" x14ac:dyDescent="0.5">
      <c r="D835"/>
      <c r="E835"/>
      <c r="F835"/>
      <c r="I835"/>
      <c r="L835"/>
      <c r="O835"/>
      <c r="R835"/>
    </row>
    <row r="836" spans="4:18" x14ac:dyDescent="0.5">
      <c r="D836"/>
      <c r="E836"/>
      <c r="F836"/>
      <c r="I836"/>
      <c r="L836"/>
      <c r="O836"/>
      <c r="R836"/>
    </row>
    <row r="837" spans="4:18" x14ac:dyDescent="0.5">
      <c r="D837"/>
      <c r="E837"/>
      <c r="F837"/>
      <c r="I837"/>
      <c r="L837"/>
      <c r="O837"/>
      <c r="R837"/>
    </row>
    <row r="838" spans="4:18" x14ac:dyDescent="0.5">
      <c r="D838"/>
      <c r="E838"/>
      <c r="F838"/>
      <c r="I838"/>
      <c r="L838"/>
      <c r="O838"/>
      <c r="R838"/>
    </row>
    <row r="839" spans="4:18" x14ac:dyDescent="0.5">
      <c r="D839"/>
      <c r="E839"/>
      <c r="F839"/>
      <c r="I839"/>
      <c r="L839"/>
      <c r="O839"/>
      <c r="R839"/>
    </row>
    <row r="840" spans="4:18" x14ac:dyDescent="0.5">
      <c r="D840"/>
      <c r="E840"/>
      <c r="F840"/>
      <c r="I840"/>
      <c r="L840"/>
      <c r="O840"/>
      <c r="R840"/>
    </row>
    <row r="841" spans="4:18" x14ac:dyDescent="0.5">
      <c r="D841"/>
      <c r="E841"/>
      <c r="F841"/>
      <c r="I841"/>
      <c r="L841"/>
      <c r="O841"/>
      <c r="R841"/>
    </row>
    <row r="842" spans="4:18" x14ac:dyDescent="0.5">
      <c r="D842"/>
      <c r="E842"/>
      <c r="F842"/>
      <c r="I842"/>
      <c r="L842"/>
      <c r="O842"/>
      <c r="R842"/>
    </row>
    <row r="843" spans="4:18" x14ac:dyDescent="0.5">
      <c r="D843"/>
      <c r="E843"/>
      <c r="F843"/>
      <c r="I843"/>
      <c r="L843"/>
      <c r="O843"/>
      <c r="R843"/>
    </row>
    <row r="844" spans="4:18" x14ac:dyDescent="0.5">
      <c r="D844"/>
      <c r="E844"/>
      <c r="F844"/>
      <c r="I844"/>
      <c r="L844"/>
      <c r="O844"/>
      <c r="R844"/>
    </row>
    <row r="845" spans="4:18" x14ac:dyDescent="0.5">
      <c r="D845"/>
      <c r="E845"/>
      <c r="F845"/>
      <c r="I845"/>
      <c r="L845"/>
      <c r="O845"/>
      <c r="R845"/>
    </row>
    <row r="846" spans="4:18" x14ac:dyDescent="0.5">
      <c r="D846"/>
      <c r="E846"/>
      <c r="F846"/>
      <c r="I846"/>
      <c r="L846"/>
      <c r="O846"/>
      <c r="R846"/>
    </row>
    <row r="847" spans="4:18" x14ac:dyDescent="0.5">
      <c r="D847"/>
      <c r="E847"/>
      <c r="F847"/>
      <c r="I847"/>
      <c r="L847"/>
      <c r="O847"/>
      <c r="R847"/>
    </row>
    <row r="848" spans="4:18" x14ac:dyDescent="0.5">
      <c r="D848"/>
      <c r="E848"/>
      <c r="F848"/>
      <c r="I848"/>
      <c r="L848"/>
      <c r="O848"/>
      <c r="R848"/>
    </row>
    <row r="849" spans="4:18" x14ac:dyDescent="0.5">
      <c r="D849"/>
      <c r="E849"/>
      <c r="F849"/>
      <c r="I849"/>
      <c r="L849"/>
      <c r="O849"/>
      <c r="R849"/>
    </row>
    <row r="850" spans="4:18" x14ac:dyDescent="0.5">
      <c r="D850"/>
      <c r="E850"/>
      <c r="F850"/>
      <c r="I850"/>
      <c r="L850"/>
      <c r="O850"/>
      <c r="R850"/>
    </row>
    <row r="851" spans="4:18" x14ac:dyDescent="0.5">
      <c r="D851"/>
      <c r="E851"/>
      <c r="F851"/>
      <c r="I851"/>
      <c r="L851"/>
      <c r="O851"/>
      <c r="R851"/>
    </row>
    <row r="852" spans="4:18" x14ac:dyDescent="0.5">
      <c r="D852"/>
      <c r="E852"/>
      <c r="F852"/>
      <c r="I852"/>
      <c r="L852"/>
      <c r="O852"/>
      <c r="R852"/>
    </row>
    <row r="853" spans="4:18" x14ac:dyDescent="0.5">
      <c r="D853"/>
      <c r="E853"/>
      <c r="F853"/>
      <c r="I853"/>
      <c r="L853"/>
      <c r="O853"/>
      <c r="R853"/>
    </row>
    <row r="854" spans="4:18" x14ac:dyDescent="0.5">
      <c r="D854"/>
      <c r="E854"/>
      <c r="F854"/>
      <c r="I854"/>
      <c r="L854"/>
      <c r="O854"/>
      <c r="R854"/>
    </row>
    <row r="855" spans="4:18" x14ac:dyDescent="0.5">
      <c r="D855"/>
      <c r="E855"/>
      <c r="F855"/>
      <c r="I855"/>
      <c r="L855"/>
      <c r="O855"/>
      <c r="R855"/>
    </row>
    <row r="856" spans="4:18" x14ac:dyDescent="0.5">
      <c r="D856"/>
      <c r="E856"/>
      <c r="F856"/>
      <c r="I856"/>
      <c r="L856"/>
      <c r="O856"/>
      <c r="R856"/>
    </row>
    <row r="857" spans="4:18" x14ac:dyDescent="0.5">
      <c r="D857"/>
      <c r="E857"/>
      <c r="F857"/>
      <c r="I857"/>
      <c r="L857"/>
      <c r="O857"/>
      <c r="R857"/>
    </row>
    <row r="858" spans="4:18" x14ac:dyDescent="0.5">
      <c r="D858"/>
      <c r="E858"/>
      <c r="F858"/>
      <c r="I858"/>
      <c r="L858"/>
      <c r="O858"/>
      <c r="R858"/>
    </row>
    <row r="859" spans="4:18" x14ac:dyDescent="0.5">
      <c r="D859"/>
      <c r="E859"/>
      <c r="F859"/>
      <c r="I859"/>
      <c r="L859"/>
      <c r="O859"/>
      <c r="R859"/>
    </row>
    <row r="860" spans="4:18" x14ac:dyDescent="0.5">
      <c r="D860"/>
      <c r="E860"/>
      <c r="F860"/>
      <c r="I860"/>
      <c r="L860"/>
      <c r="O860"/>
      <c r="R860"/>
    </row>
    <row r="861" spans="4:18" x14ac:dyDescent="0.5">
      <c r="D861"/>
      <c r="E861"/>
      <c r="F861"/>
      <c r="I861"/>
      <c r="L861"/>
      <c r="O861"/>
      <c r="R861"/>
    </row>
    <row r="862" spans="4:18" x14ac:dyDescent="0.5">
      <c r="D862"/>
      <c r="E862"/>
      <c r="F862"/>
      <c r="I862"/>
      <c r="L862"/>
      <c r="O862"/>
      <c r="R862"/>
    </row>
    <row r="863" spans="4:18" x14ac:dyDescent="0.5">
      <c r="D863"/>
      <c r="E863"/>
      <c r="F863"/>
      <c r="I863"/>
      <c r="L863"/>
      <c r="O863"/>
      <c r="R863"/>
    </row>
    <row r="864" spans="4:18" x14ac:dyDescent="0.5">
      <c r="D864"/>
      <c r="E864"/>
      <c r="F864"/>
      <c r="I864"/>
      <c r="L864"/>
      <c r="O864"/>
      <c r="R864"/>
    </row>
    <row r="865" spans="4:18" x14ac:dyDescent="0.5">
      <c r="D865"/>
      <c r="E865"/>
      <c r="F865"/>
      <c r="I865"/>
      <c r="L865"/>
      <c r="O865"/>
      <c r="R865"/>
    </row>
    <row r="866" spans="4:18" x14ac:dyDescent="0.5">
      <c r="D866"/>
      <c r="E866"/>
      <c r="F866"/>
      <c r="I866"/>
      <c r="L866"/>
      <c r="O866"/>
      <c r="R866"/>
    </row>
    <row r="867" spans="4:18" x14ac:dyDescent="0.5">
      <c r="D867"/>
      <c r="E867"/>
      <c r="F867"/>
      <c r="I867"/>
      <c r="L867"/>
      <c r="O867"/>
      <c r="R867"/>
    </row>
    <row r="868" spans="4:18" x14ac:dyDescent="0.5">
      <c r="D868"/>
      <c r="E868"/>
      <c r="F868"/>
      <c r="I868"/>
      <c r="L868"/>
      <c r="O868"/>
      <c r="R868"/>
    </row>
    <row r="869" spans="4:18" x14ac:dyDescent="0.5">
      <c r="D869"/>
      <c r="E869"/>
      <c r="F869"/>
      <c r="I869"/>
      <c r="L869"/>
      <c r="O869"/>
      <c r="R869"/>
    </row>
    <row r="870" spans="4:18" x14ac:dyDescent="0.5">
      <c r="D870"/>
      <c r="E870"/>
      <c r="F870"/>
      <c r="I870"/>
      <c r="L870"/>
      <c r="O870"/>
      <c r="R870"/>
    </row>
    <row r="871" spans="4:18" x14ac:dyDescent="0.5">
      <c r="D871"/>
      <c r="E871"/>
      <c r="F871"/>
      <c r="I871"/>
      <c r="L871"/>
      <c r="O871"/>
      <c r="R871"/>
    </row>
    <row r="872" spans="4:18" x14ac:dyDescent="0.5">
      <c r="D872"/>
      <c r="E872"/>
      <c r="F872"/>
      <c r="I872"/>
      <c r="L872"/>
      <c r="O872"/>
      <c r="R872"/>
    </row>
    <row r="873" spans="4:18" x14ac:dyDescent="0.5">
      <c r="D873"/>
      <c r="E873"/>
      <c r="F873"/>
      <c r="I873"/>
      <c r="L873"/>
      <c r="O873"/>
      <c r="R873"/>
    </row>
    <row r="874" spans="4:18" x14ac:dyDescent="0.5">
      <c r="D874"/>
      <c r="E874"/>
      <c r="F874"/>
      <c r="I874"/>
      <c r="L874"/>
      <c r="O874"/>
      <c r="R874"/>
    </row>
    <row r="875" spans="4:18" x14ac:dyDescent="0.5">
      <c r="D875"/>
      <c r="E875"/>
      <c r="F875"/>
      <c r="I875"/>
      <c r="L875"/>
      <c r="O875"/>
      <c r="R875"/>
    </row>
    <row r="876" spans="4:18" x14ac:dyDescent="0.5">
      <c r="D876"/>
      <c r="E876"/>
      <c r="F876"/>
      <c r="I876"/>
      <c r="L876"/>
      <c r="O876"/>
      <c r="R876"/>
    </row>
    <row r="877" spans="4:18" x14ac:dyDescent="0.5">
      <c r="D877"/>
      <c r="E877"/>
      <c r="F877"/>
      <c r="I877"/>
      <c r="L877"/>
      <c r="O877"/>
      <c r="R877"/>
    </row>
    <row r="878" spans="4:18" x14ac:dyDescent="0.5">
      <c r="D878"/>
      <c r="E878"/>
      <c r="F878"/>
      <c r="I878"/>
      <c r="L878"/>
      <c r="O878"/>
      <c r="R878"/>
    </row>
    <row r="879" spans="4:18" x14ac:dyDescent="0.5">
      <c r="D879"/>
      <c r="E879"/>
      <c r="F879"/>
      <c r="I879"/>
      <c r="L879"/>
      <c r="O879"/>
      <c r="R879"/>
    </row>
    <row r="880" spans="4:18" x14ac:dyDescent="0.5">
      <c r="D880"/>
      <c r="E880"/>
      <c r="F880"/>
      <c r="I880"/>
      <c r="L880"/>
      <c r="O880"/>
      <c r="R880"/>
    </row>
    <row r="881" spans="4:18" x14ac:dyDescent="0.5">
      <c r="D881"/>
      <c r="E881"/>
      <c r="F881"/>
      <c r="I881"/>
      <c r="L881"/>
      <c r="O881"/>
      <c r="R881"/>
    </row>
    <row r="882" spans="4:18" x14ac:dyDescent="0.5">
      <c r="D882"/>
      <c r="E882"/>
      <c r="F882"/>
      <c r="I882"/>
      <c r="L882"/>
      <c r="O882"/>
      <c r="R882"/>
    </row>
    <row r="883" spans="4:18" x14ac:dyDescent="0.5">
      <c r="D883"/>
      <c r="E883"/>
      <c r="F883"/>
      <c r="I883"/>
      <c r="L883"/>
      <c r="O883"/>
      <c r="R883"/>
    </row>
    <row r="884" spans="4:18" x14ac:dyDescent="0.5">
      <c r="D884"/>
      <c r="E884"/>
      <c r="F884"/>
      <c r="I884"/>
      <c r="L884"/>
      <c r="O884"/>
      <c r="R884"/>
    </row>
    <row r="885" spans="4:18" x14ac:dyDescent="0.5">
      <c r="D885"/>
      <c r="E885"/>
      <c r="F885"/>
      <c r="I885"/>
      <c r="L885"/>
      <c r="O885"/>
      <c r="R885"/>
    </row>
    <row r="886" spans="4:18" x14ac:dyDescent="0.5">
      <c r="D886"/>
      <c r="E886"/>
      <c r="F886"/>
      <c r="I886"/>
      <c r="L886"/>
      <c r="O886"/>
      <c r="R886"/>
    </row>
    <row r="887" spans="4:18" x14ac:dyDescent="0.5">
      <c r="D887"/>
      <c r="E887"/>
      <c r="F887"/>
      <c r="I887"/>
      <c r="L887"/>
      <c r="O887"/>
      <c r="R887"/>
    </row>
    <row r="888" spans="4:18" x14ac:dyDescent="0.5">
      <c r="D888"/>
      <c r="E888"/>
      <c r="F888"/>
      <c r="I888"/>
      <c r="L888"/>
      <c r="O888"/>
      <c r="R888"/>
    </row>
    <row r="889" spans="4:18" x14ac:dyDescent="0.5">
      <c r="D889"/>
      <c r="E889"/>
      <c r="F889"/>
      <c r="I889"/>
      <c r="L889"/>
      <c r="O889"/>
      <c r="R889"/>
    </row>
    <row r="890" spans="4:18" x14ac:dyDescent="0.5">
      <c r="D890"/>
      <c r="E890"/>
      <c r="F890"/>
      <c r="I890"/>
      <c r="L890"/>
      <c r="O890"/>
      <c r="R890"/>
    </row>
    <row r="891" spans="4:18" x14ac:dyDescent="0.5">
      <c r="D891"/>
      <c r="E891"/>
      <c r="F891"/>
      <c r="I891"/>
      <c r="L891"/>
      <c r="O891"/>
      <c r="R891"/>
    </row>
    <row r="892" spans="4:18" x14ac:dyDescent="0.5">
      <c r="D892"/>
      <c r="E892"/>
      <c r="F892"/>
      <c r="I892"/>
      <c r="L892"/>
      <c r="O892"/>
      <c r="R892"/>
    </row>
    <row r="893" spans="4:18" x14ac:dyDescent="0.5">
      <c r="D893"/>
      <c r="E893"/>
      <c r="F893"/>
      <c r="I893"/>
      <c r="L893"/>
      <c r="O893"/>
      <c r="R893"/>
    </row>
    <row r="894" spans="4:18" x14ac:dyDescent="0.5">
      <c r="D894"/>
      <c r="E894"/>
      <c r="F894"/>
      <c r="I894"/>
      <c r="L894"/>
      <c r="O894"/>
      <c r="R894"/>
    </row>
    <row r="895" spans="4:18" x14ac:dyDescent="0.5">
      <c r="D895"/>
      <c r="E895"/>
      <c r="F895"/>
      <c r="I895"/>
      <c r="L895"/>
      <c r="O895"/>
      <c r="R895"/>
    </row>
    <row r="896" spans="4:18" x14ac:dyDescent="0.5">
      <c r="D896"/>
      <c r="E896"/>
      <c r="F896"/>
      <c r="I896"/>
      <c r="L896"/>
      <c r="O896"/>
      <c r="R896"/>
    </row>
    <row r="897" spans="4:18" x14ac:dyDescent="0.5">
      <c r="D897"/>
      <c r="E897"/>
      <c r="F897"/>
      <c r="I897"/>
      <c r="L897"/>
      <c r="O897"/>
      <c r="R897"/>
    </row>
    <row r="898" spans="4:18" x14ac:dyDescent="0.5">
      <c r="D898"/>
      <c r="E898"/>
      <c r="F898"/>
      <c r="I898"/>
      <c r="L898"/>
      <c r="O898"/>
      <c r="R898"/>
    </row>
    <row r="899" spans="4:18" x14ac:dyDescent="0.5">
      <c r="D899"/>
      <c r="E899"/>
      <c r="F899"/>
      <c r="I899"/>
      <c r="L899"/>
      <c r="O899"/>
      <c r="R899"/>
    </row>
    <row r="900" spans="4:18" x14ac:dyDescent="0.5">
      <c r="D900"/>
      <c r="E900"/>
      <c r="F900"/>
      <c r="I900"/>
      <c r="L900"/>
      <c r="O900"/>
      <c r="R900"/>
    </row>
    <row r="901" spans="4:18" x14ac:dyDescent="0.5">
      <c r="D901"/>
      <c r="E901"/>
      <c r="F901"/>
      <c r="I901"/>
      <c r="L901"/>
      <c r="O901"/>
      <c r="R901"/>
    </row>
    <row r="902" spans="4:18" x14ac:dyDescent="0.5">
      <c r="D902"/>
      <c r="E902"/>
      <c r="F902"/>
      <c r="I902"/>
      <c r="L902"/>
      <c r="O902"/>
      <c r="R902"/>
    </row>
    <row r="903" spans="4:18" x14ac:dyDescent="0.5">
      <c r="D903"/>
      <c r="E903"/>
      <c r="F903"/>
      <c r="I903"/>
      <c r="L903"/>
      <c r="O903"/>
      <c r="R903"/>
    </row>
    <row r="904" spans="4:18" x14ac:dyDescent="0.5">
      <c r="D904"/>
      <c r="E904"/>
      <c r="F904"/>
      <c r="I904"/>
      <c r="L904"/>
      <c r="O904"/>
      <c r="R904"/>
    </row>
    <row r="905" spans="4:18" x14ac:dyDescent="0.5">
      <c r="D905"/>
      <c r="E905"/>
      <c r="F905"/>
      <c r="I905"/>
      <c r="L905"/>
      <c r="O905"/>
      <c r="R905"/>
    </row>
    <row r="906" spans="4:18" x14ac:dyDescent="0.5">
      <c r="D906"/>
      <c r="E906"/>
      <c r="F906"/>
      <c r="I906"/>
      <c r="L906"/>
      <c r="O906"/>
      <c r="R906"/>
    </row>
    <row r="907" spans="4:18" x14ac:dyDescent="0.5">
      <c r="D907"/>
      <c r="E907"/>
      <c r="F907"/>
      <c r="I907"/>
      <c r="L907"/>
      <c r="O907"/>
      <c r="R907"/>
    </row>
    <row r="908" spans="4:18" x14ac:dyDescent="0.5">
      <c r="D908"/>
      <c r="E908"/>
      <c r="F908"/>
      <c r="I908"/>
      <c r="L908"/>
      <c r="O908"/>
      <c r="R908"/>
    </row>
    <row r="909" spans="4:18" x14ac:dyDescent="0.5">
      <c r="D909"/>
      <c r="E909"/>
      <c r="F909"/>
      <c r="I909"/>
      <c r="L909"/>
      <c r="O909"/>
      <c r="R909"/>
    </row>
    <row r="910" spans="4:18" x14ac:dyDescent="0.5">
      <c r="D910"/>
      <c r="E910"/>
      <c r="F910"/>
      <c r="I910"/>
      <c r="L910"/>
      <c r="O910"/>
      <c r="R910"/>
    </row>
    <row r="911" spans="4:18" x14ac:dyDescent="0.5">
      <c r="D911"/>
      <c r="E911"/>
      <c r="F911"/>
      <c r="I911"/>
      <c r="L911"/>
      <c r="O911"/>
      <c r="R911"/>
    </row>
    <row r="912" spans="4:18" x14ac:dyDescent="0.5">
      <c r="D912"/>
      <c r="E912"/>
      <c r="F912"/>
      <c r="I912"/>
      <c r="L912"/>
      <c r="O912"/>
      <c r="R912"/>
    </row>
    <row r="913" spans="4:18" x14ac:dyDescent="0.5">
      <c r="D913"/>
      <c r="E913"/>
      <c r="F913"/>
      <c r="I913"/>
      <c r="L913"/>
      <c r="O913"/>
      <c r="R913"/>
    </row>
    <row r="914" spans="4:18" x14ac:dyDescent="0.5">
      <c r="D914"/>
      <c r="E914"/>
      <c r="F914"/>
      <c r="I914"/>
      <c r="L914"/>
      <c r="O914"/>
      <c r="R914"/>
    </row>
    <row r="915" spans="4:18" x14ac:dyDescent="0.5">
      <c r="D915"/>
      <c r="E915"/>
      <c r="F915"/>
      <c r="I915"/>
      <c r="L915"/>
      <c r="O915"/>
      <c r="R915"/>
    </row>
    <row r="916" spans="4:18" x14ac:dyDescent="0.5">
      <c r="D916"/>
      <c r="E916"/>
      <c r="F916"/>
      <c r="I916"/>
      <c r="L916"/>
      <c r="O916"/>
      <c r="R916"/>
    </row>
    <row r="917" spans="4:18" x14ac:dyDescent="0.5">
      <c r="D917"/>
      <c r="E917"/>
      <c r="F917"/>
      <c r="I917"/>
      <c r="L917"/>
      <c r="O917"/>
      <c r="R917"/>
    </row>
    <row r="918" spans="4:18" x14ac:dyDescent="0.5">
      <c r="D918"/>
      <c r="E918"/>
      <c r="F918"/>
      <c r="I918"/>
      <c r="L918"/>
      <c r="O918"/>
      <c r="R918"/>
    </row>
    <row r="919" spans="4:18" x14ac:dyDescent="0.5">
      <c r="D919"/>
      <c r="E919"/>
      <c r="F919"/>
      <c r="I919"/>
      <c r="L919"/>
      <c r="O919"/>
      <c r="R919"/>
    </row>
    <row r="920" spans="4:18" x14ac:dyDescent="0.5">
      <c r="D920"/>
      <c r="E920"/>
      <c r="F920"/>
      <c r="I920"/>
      <c r="L920"/>
      <c r="O920"/>
      <c r="R920"/>
    </row>
    <row r="921" spans="4:18" x14ac:dyDescent="0.5">
      <c r="D921"/>
      <c r="E921"/>
      <c r="F921"/>
      <c r="I921"/>
      <c r="L921"/>
      <c r="O921"/>
      <c r="R921"/>
    </row>
    <row r="922" spans="4:18" x14ac:dyDescent="0.5">
      <c r="D922"/>
      <c r="E922"/>
      <c r="F922"/>
      <c r="I922"/>
      <c r="L922"/>
      <c r="O922"/>
      <c r="R922"/>
    </row>
    <row r="923" spans="4:18" x14ac:dyDescent="0.5">
      <c r="D923"/>
      <c r="E923"/>
      <c r="F923"/>
      <c r="I923"/>
      <c r="L923"/>
      <c r="O923"/>
      <c r="R923"/>
    </row>
    <row r="924" spans="4:18" x14ac:dyDescent="0.5">
      <c r="D924"/>
      <c r="E924"/>
      <c r="F924"/>
      <c r="I924"/>
      <c r="L924"/>
      <c r="O924"/>
      <c r="R924"/>
    </row>
    <row r="925" spans="4:18" x14ac:dyDescent="0.5">
      <c r="D925"/>
      <c r="E925"/>
      <c r="F925"/>
      <c r="I925"/>
      <c r="L925"/>
      <c r="O925"/>
      <c r="R925"/>
    </row>
    <row r="926" spans="4:18" x14ac:dyDescent="0.5">
      <c r="D926"/>
      <c r="E926"/>
      <c r="F926"/>
      <c r="I926"/>
      <c r="L926"/>
      <c r="O926"/>
      <c r="R926"/>
    </row>
    <row r="927" spans="4:18" x14ac:dyDescent="0.5">
      <c r="D927"/>
      <c r="E927"/>
      <c r="F927"/>
      <c r="I927"/>
      <c r="L927"/>
      <c r="O927"/>
      <c r="R927"/>
    </row>
    <row r="928" spans="4:18" x14ac:dyDescent="0.5">
      <c r="D928"/>
      <c r="E928"/>
      <c r="F928"/>
      <c r="I928"/>
      <c r="L928"/>
      <c r="O928"/>
      <c r="R928"/>
    </row>
    <row r="929" spans="4:18" x14ac:dyDescent="0.5">
      <c r="D929"/>
      <c r="E929"/>
      <c r="F929"/>
      <c r="I929"/>
      <c r="L929"/>
      <c r="O929"/>
      <c r="R929"/>
    </row>
    <row r="930" spans="4:18" x14ac:dyDescent="0.5">
      <c r="D930"/>
      <c r="E930"/>
      <c r="F930"/>
      <c r="I930"/>
      <c r="L930"/>
      <c r="O930"/>
      <c r="R930"/>
    </row>
    <row r="931" spans="4:18" x14ac:dyDescent="0.5">
      <c r="D931"/>
      <c r="E931"/>
      <c r="F931"/>
      <c r="I931"/>
      <c r="L931"/>
      <c r="O931"/>
      <c r="R931"/>
    </row>
    <row r="932" spans="4:18" x14ac:dyDescent="0.5">
      <c r="D932"/>
      <c r="E932"/>
      <c r="F932"/>
      <c r="I932"/>
      <c r="L932"/>
      <c r="O932"/>
      <c r="R932"/>
    </row>
    <row r="933" spans="4:18" x14ac:dyDescent="0.5">
      <c r="D933"/>
      <c r="E933"/>
      <c r="F933"/>
      <c r="I933"/>
      <c r="L933"/>
      <c r="O933"/>
      <c r="R933"/>
    </row>
    <row r="934" spans="4:18" x14ac:dyDescent="0.5">
      <c r="D934"/>
      <c r="E934"/>
      <c r="F934"/>
      <c r="I934"/>
      <c r="L934"/>
      <c r="O934"/>
      <c r="R934"/>
    </row>
    <row r="935" spans="4:18" x14ac:dyDescent="0.5">
      <c r="D935"/>
      <c r="E935"/>
      <c r="F935"/>
      <c r="I935"/>
      <c r="L935"/>
      <c r="O935"/>
      <c r="R935"/>
    </row>
    <row r="936" spans="4:18" x14ac:dyDescent="0.5">
      <c r="D936"/>
      <c r="E936"/>
      <c r="F936"/>
      <c r="I936"/>
      <c r="L936"/>
      <c r="O936"/>
      <c r="R936"/>
    </row>
    <row r="937" spans="4:18" x14ac:dyDescent="0.5">
      <c r="D937"/>
      <c r="E937"/>
      <c r="F937"/>
      <c r="I937"/>
      <c r="L937"/>
      <c r="O937"/>
      <c r="R937"/>
    </row>
    <row r="938" spans="4:18" x14ac:dyDescent="0.5">
      <c r="D938"/>
      <c r="E938"/>
      <c r="F938"/>
      <c r="I938"/>
      <c r="L938"/>
      <c r="O938"/>
      <c r="R938"/>
    </row>
    <row r="939" spans="4:18" x14ac:dyDescent="0.5">
      <c r="D939"/>
      <c r="E939"/>
      <c r="F939"/>
      <c r="I939"/>
      <c r="L939"/>
      <c r="O939"/>
      <c r="R939"/>
    </row>
    <row r="940" spans="4:18" x14ac:dyDescent="0.5">
      <c r="D940"/>
      <c r="E940"/>
      <c r="F940"/>
      <c r="I940"/>
      <c r="L940"/>
      <c r="O940"/>
      <c r="R940"/>
    </row>
    <row r="941" spans="4:18" x14ac:dyDescent="0.5">
      <c r="D941"/>
      <c r="E941"/>
      <c r="F941"/>
      <c r="I941"/>
      <c r="L941"/>
      <c r="O941"/>
      <c r="R941"/>
    </row>
    <row r="942" spans="4:18" x14ac:dyDescent="0.5">
      <c r="D942"/>
      <c r="E942"/>
      <c r="F942"/>
      <c r="I942"/>
      <c r="L942"/>
      <c r="O942"/>
      <c r="R942"/>
    </row>
    <row r="943" spans="4:18" x14ac:dyDescent="0.5">
      <c r="D943"/>
      <c r="E943"/>
      <c r="F943"/>
      <c r="I943"/>
      <c r="L943"/>
      <c r="O943"/>
      <c r="R943"/>
    </row>
    <row r="944" spans="4:18" x14ac:dyDescent="0.5">
      <c r="D944"/>
      <c r="E944"/>
      <c r="F944"/>
      <c r="I944"/>
      <c r="L944"/>
      <c r="O944"/>
      <c r="R944"/>
    </row>
    <row r="945" spans="4:18" x14ac:dyDescent="0.5">
      <c r="D945"/>
      <c r="E945"/>
      <c r="F945"/>
      <c r="I945"/>
      <c r="L945"/>
      <c r="O945"/>
      <c r="R945"/>
    </row>
    <row r="946" spans="4:18" x14ac:dyDescent="0.5">
      <c r="D946"/>
      <c r="E946"/>
      <c r="F946"/>
      <c r="I946"/>
      <c r="L946"/>
      <c r="O946"/>
      <c r="R946"/>
    </row>
    <row r="947" spans="4:18" x14ac:dyDescent="0.5">
      <c r="D947"/>
      <c r="E947"/>
      <c r="F947"/>
      <c r="I947"/>
      <c r="L947"/>
      <c r="O947"/>
      <c r="R947"/>
    </row>
    <row r="948" spans="4:18" x14ac:dyDescent="0.5">
      <c r="D948"/>
      <c r="E948"/>
      <c r="F948"/>
      <c r="I948"/>
      <c r="L948"/>
      <c r="O948"/>
      <c r="R948"/>
    </row>
    <row r="949" spans="4:18" x14ac:dyDescent="0.5">
      <c r="D949"/>
      <c r="E949"/>
      <c r="F949"/>
      <c r="I949"/>
      <c r="L949"/>
      <c r="O949"/>
      <c r="R949"/>
    </row>
    <row r="950" spans="4:18" x14ac:dyDescent="0.5">
      <c r="D950"/>
      <c r="E950"/>
      <c r="F950"/>
      <c r="I950"/>
      <c r="L950"/>
      <c r="O950"/>
      <c r="R950"/>
    </row>
    <row r="951" spans="4:18" x14ac:dyDescent="0.5">
      <c r="D951"/>
      <c r="E951"/>
      <c r="F951"/>
      <c r="I951"/>
      <c r="L951"/>
      <c r="O951"/>
      <c r="R951"/>
    </row>
    <row r="952" spans="4:18" x14ac:dyDescent="0.5">
      <c r="D952"/>
      <c r="E952"/>
      <c r="F952"/>
      <c r="I952"/>
      <c r="L952"/>
      <c r="O952"/>
      <c r="R952"/>
    </row>
    <row r="953" spans="4:18" x14ac:dyDescent="0.5">
      <c r="D953"/>
      <c r="E953"/>
      <c r="F953"/>
      <c r="I953"/>
      <c r="L953"/>
      <c r="O953"/>
      <c r="R953"/>
    </row>
    <row r="954" spans="4:18" x14ac:dyDescent="0.5">
      <c r="D954"/>
      <c r="E954"/>
      <c r="F954"/>
      <c r="I954"/>
      <c r="L954"/>
      <c r="O954"/>
      <c r="R954"/>
    </row>
    <row r="955" spans="4:18" x14ac:dyDescent="0.5">
      <c r="D955"/>
      <c r="E955"/>
      <c r="F955"/>
      <c r="I955"/>
      <c r="L955"/>
      <c r="O955"/>
      <c r="R955"/>
    </row>
    <row r="956" spans="4:18" x14ac:dyDescent="0.5">
      <c r="D956"/>
      <c r="E956"/>
      <c r="F956"/>
      <c r="I956"/>
      <c r="L956"/>
      <c r="O956"/>
      <c r="R956"/>
    </row>
    <row r="957" spans="4:18" x14ac:dyDescent="0.5">
      <c r="D957"/>
      <c r="E957"/>
      <c r="F957"/>
      <c r="I957"/>
      <c r="L957"/>
      <c r="O957"/>
      <c r="R957"/>
    </row>
    <row r="958" spans="4:18" x14ac:dyDescent="0.5">
      <c r="D958"/>
      <c r="E958"/>
      <c r="F958"/>
      <c r="I958"/>
      <c r="L958"/>
      <c r="O958"/>
      <c r="R958"/>
    </row>
    <row r="959" spans="4:18" x14ac:dyDescent="0.5">
      <c r="D959"/>
      <c r="E959"/>
      <c r="F959"/>
      <c r="I959"/>
      <c r="L959"/>
      <c r="O959"/>
      <c r="R959"/>
    </row>
    <row r="960" spans="4:18" x14ac:dyDescent="0.5">
      <c r="D960"/>
      <c r="E960"/>
      <c r="F960"/>
      <c r="I960"/>
      <c r="L960"/>
      <c r="O960"/>
      <c r="R960"/>
    </row>
    <row r="961" spans="4:18" x14ac:dyDescent="0.5">
      <c r="D961"/>
      <c r="E961"/>
      <c r="F961"/>
      <c r="I961"/>
      <c r="L961"/>
      <c r="O961"/>
      <c r="R961"/>
    </row>
    <row r="962" spans="4:18" x14ac:dyDescent="0.5">
      <c r="D962"/>
      <c r="E962"/>
      <c r="F962"/>
      <c r="I962"/>
      <c r="L962"/>
      <c r="O962"/>
      <c r="R962"/>
    </row>
    <row r="963" spans="4:18" x14ac:dyDescent="0.5">
      <c r="D963"/>
      <c r="E963"/>
      <c r="F963"/>
      <c r="I963"/>
      <c r="L963"/>
      <c r="O963"/>
      <c r="R963"/>
    </row>
    <row r="964" spans="4:18" x14ac:dyDescent="0.5">
      <c r="D964"/>
      <c r="E964"/>
      <c r="F964"/>
      <c r="I964"/>
      <c r="L964"/>
      <c r="O964"/>
      <c r="R964"/>
    </row>
    <row r="965" spans="4:18" x14ac:dyDescent="0.5">
      <c r="D965"/>
      <c r="E965"/>
      <c r="F965"/>
      <c r="I965"/>
      <c r="L965"/>
      <c r="O965"/>
      <c r="R965"/>
    </row>
    <row r="966" spans="4:18" x14ac:dyDescent="0.5">
      <c r="D966"/>
      <c r="E966"/>
      <c r="F966"/>
      <c r="I966"/>
      <c r="L966"/>
      <c r="O966"/>
      <c r="R966"/>
    </row>
    <row r="967" spans="4:18" x14ac:dyDescent="0.5">
      <c r="D967"/>
      <c r="E967"/>
      <c r="F967"/>
      <c r="I967"/>
      <c r="L967"/>
      <c r="O967"/>
      <c r="R967"/>
    </row>
    <row r="968" spans="4:18" x14ac:dyDescent="0.5">
      <c r="D968"/>
      <c r="E968"/>
      <c r="F968"/>
      <c r="I968"/>
      <c r="L968"/>
      <c r="O968"/>
      <c r="R968"/>
    </row>
    <row r="969" spans="4:18" x14ac:dyDescent="0.5">
      <c r="D969"/>
      <c r="E969"/>
      <c r="F969"/>
      <c r="I969"/>
      <c r="L969"/>
      <c r="O969"/>
      <c r="R969"/>
    </row>
    <row r="970" spans="4:18" x14ac:dyDescent="0.5">
      <c r="D970"/>
      <c r="E970"/>
      <c r="F970"/>
      <c r="I970"/>
      <c r="L970"/>
      <c r="O970"/>
      <c r="R970"/>
    </row>
    <row r="971" spans="4:18" x14ac:dyDescent="0.5">
      <c r="D971"/>
      <c r="E971"/>
      <c r="F971"/>
      <c r="I971"/>
      <c r="L971"/>
      <c r="O971"/>
      <c r="R971"/>
    </row>
    <row r="972" spans="4:18" x14ac:dyDescent="0.5">
      <c r="D972"/>
      <c r="E972"/>
      <c r="F972"/>
      <c r="I972"/>
      <c r="L972"/>
      <c r="O972"/>
      <c r="R972"/>
    </row>
    <row r="973" spans="4:18" x14ac:dyDescent="0.5">
      <c r="D973"/>
      <c r="E973"/>
      <c r="F973"/>
      <c r="I973"/>
      <c r="L973"/>
      <c r="O973"/>
      <c r="R973"/>
    </row>
    <row r="974" spans="4:18" x14ac:dyDescent="0.5">
      <c r="D974"/>
      <c r="E974"/>
      <c r="F974"/>
      <c r="I974"/>
      <c r="L974"/>
      <c r="O974"/>
      <c r="R974"/>
    </row>
    <row r="975" spans="4:18" x14ac:dyDescent="0.5">
      <c r="D975"/>
      <c r="E975"/>
      <c r="F975"/>
      <c r="I975"/>
      <c r="L975"/>
      <c r="O975"/>
      <c r="R975"/>
    </row>
    <row r="976" spans="4:18" x14ac:dyDescent="0.5">
      <c r="D976"/>
      <c r="E976"/>
      <c r="F976"/>
      <c r="I976"/>
      <c r="L976"/>
      <c r="O976"/>
      <c r="R976"/>
    </row>
    <row r="977" spans="4:18" x14ac:dyDescent="0.5">
      <c r="D977"/>
      <c r="E977"/>
      <c r="F977"/>
      <c r="I977"/>
      <c r="L977"/>
      <c r="O977"/>
      <c r="R977"/>
    </row>
    <row r="978" spans="4:18" x14ac:dyDescent="0.5">
      <c r="D978"/>
      <c r="E978"/>
      <c r="F978"/>
      <c r="I978"/>
      <c r="L978"/>
      <c r="O978"/>
      <c r="R978"/>
    </row>
    <row r="979" spans="4:18" x14ac:dyDescent="0.5">
      <c r="D979"/>
      <c r="E979"/>
      <c r="F979"/>
      <c r="I979"/>
      <c r="L979"/>
      <c r="O979"/>
      <c r="R979"/>
    </row>
    <row r="980" spans="4:18" x14ac:dyDescent="0.5">
      <c r="D980"/>
      <c r="E980"/>
      <c r="F980"/>
      <c r="I980"/>
      <c r="L980"/>
      <c r="O980"/>
      <c r="R980"/>
    </row>
    <row r="981" spans="4:18" x14ac:dyDescent="0.5">
      <c r="D981"/>
      <c r="E981"/>
      <c r="F981"/>
      <c r="I981"/>
      <c r="L981"/>
      <c r="O981"/>
      <c r="R981"/>
    </row>
    <row r="982" spans="4:18" x14ac:dyDescent="0.5">
      <c r="D982"/>
      <c r="E982"/>
      <c r="F982"/>
      <c r="I982"/>
      <c r="L982"/>
      <c r="O982"/>
      <c r="R982"/>
    </row>
    <row r="983" spans="4:18" x14ac:dyDescent="0.5">
      <c r="D983"/>
      <c r="E983"/>
      <c r="F983"/>
      <c r="I983"/>
      <c r="L983"/>
      <c r="O983"/>
      <c r="R983"/>
    </row>
    <row r="984" spans="4:18" x14ac:dyDescent="0.5">
      <c r="D984"/>
      <c r="E984"/>
      <c r="F984"/>
      <c r="I984"/>
      <c r="L984"/>
      <c r="O984"/>
      <c r="R984"/>
    </row>
    <row r="985" spans="4:18" x14ac:dyDescent="0.5">
      <c r="D985"/>
      <c r="E985"/>
      <c r="F985"/>
      <c r="I985"/>
      <c r="L985"/>
      <c r="O985"/>
      <c r="R985"/>
    </row>
    <row r="986" spans="4:18" x14ac:dyDescent="0.5">
      <c r="D986"/>
      <c r="E986"/>
      <c r="F986"/>
      <c r="I986"/>
      <c r="L986"/>
      <c r="O986"/>
      <c r="R986"/>
    </row>
    <row r="987" spans="4:18" x14ac:dyDescent="0.5">
      <c r="D987"/>
      <c r="E987"/>
      <c r="F987"/>
      <c r="I987"/>
      <c r="L987"/>
      <c r="O987"/>
      <c r="R987"/>
    </row>
    <row r="988" spans="4:18" x14ac:dyDescent="0.5">
      <c r="D988"/>
      <c r="E988"/>
      <c r="F988"/>
      <c r="I988"/>
      <c r="L988"/>
      <c r="O988"/>
      <c r="R988"/>
    </row>
    <row r="989" spans="4:18" x14ac:dyDescent="0.5">
      <c r="D989"/>
      <c r="E989"/>
      <c r="F989"/>
      <c r="I989"/>
      <c r="L989"/>
      <c r="O989"/>
      <c r="R989"/>
    </row>
    <row r="990" spans="4:18" x14ac:dyDescent="0.5">
      <c r="D990"/>
      <c r="E990"/>
      <c r="F990"/>
      <c r="I990"/>
      <c r="L990"/>
      <c r="O990"/>
      <c r="R990"/>
    </row>
    <row r="991" spans="4:18" x14ac:dyDescent="0.5">
      <c r="D991"/>
      <c r="E991"/>
      <c r="F991"/>
      <c r="I991"/>
      <c r="L991"/>
      <c r="O991"/>
      <c r="R991"/>
    </row>
    <row r="992" spans="4:18" x14ac:dyDescent="0.5">
      <c r="D992"/>
      <c r="E992"/>
      <c r="F992"/>
      <c r="I992"/>
      <c r="L992"/>
      <c r="O992"/>
      <c r="R992"/>
    </row>
    <row r="993" spans="4:18" x14ac:dyDescent="0.5">
      <c r="D993"/>
      <c r="E993"/>
      <c r="F993"/>
      <c r="I993"/>
      <c r="L993"/>
      <c r="O993"/>
      <c r="R993"/>
    </row>
    <row r="994" spans="4:18" x14ac:dyDescent="0.5">
      <c r="D994"/>
      <c r="E994"/>
      <c r="F994"/>
      <c r="I994"/>
      <c r="L994"/>
      <c r="O994"/>
      <c r="R994"/>
    </row>
    <row r="995" spans="4:18" x14ac:dyDescent="0.5">
      <c r="D995"/>
      <c r="E995"/>
      <c r="F995"/>
      <c r="I995"/>
      <c r="L995"/>
      <c r="O995"/>
      <c r="R995"/>
    </row>
    <row r="996" spans="4:18" x14ac:dyDescent="0.5">
      <c r="D996"/>
      <c r="E996"/>
      <c r="F996"/>
      <c r="I996"/>
      <c r="L996"/>
      <c r="O996"/>
      <c r="R996"/>
    </row>
    <row r="997" spans="4:18" x14ac:dyDescent="0.5">
      <c r="D997"/>
      <c r="E997"/>
      <c r="F997"/>
      <c r="I997"/>
      <c r="L997"/>
      <c r="O997"/>
      <c r="R997"/>
    </row>
    <row r="998" spans="4:18" x14ac:dyDescent="0.5">
      <c r="D998"/>
      <c r="E998"/>
      <c r="F998"/>
      <c r="I998"/>
      <c r="L998"/>
      <c r="O998"/>
      <c r="R998"/>
    </row>
    <row r="999" spans="4:18" x14ac:dyDescent="0.5">
      <c r="D999"/>
      <c r="E999"/>
      <c r="F999"/>
      <c r="I999"/>
      <c r="L999"/>
      <c r="O999"/>
      <c r="R999"/>
    </row>
    <row r="1000" spans="4:18" x14ac:dyDescent="0.5">
      <c r="D1000"/>
      <c r="E1000"/>
      <c r="F1000"/>
      <c r="I1000"/>
      <c r="L1000"/>
      <c r="O1000"/>
      <c r="R1000"/>
    </row>
    <row r="1001" spans="4:18" x14ac:dyDescent="0.5">
      <c r="D1001"/>
      <c r="E1001"/>
      <c r="F1001"/>
      <c r="I1001"/>
      <c r="L1001"/>
      <c r="O1001"/>
      <c r="R1001"/>
    </row>
    <row r="1002" spans="4:18" x14ac:dyDescent="0.5">
      <c r="D1002"/>
      <c r="E1002"/>
      <c r="F1002"/>
      <c r="I1002"/>
      <c r="L1002"/>
      <c r="O1002"/>
      <c r="R1002"/>
    </row>
    <row r="1003" spans="4:18" x14ac:dyDescent="0.5">
      <c r="D1003"/>
      <c r="E1003"/>
      <c r="F1003"/>
      <c r="I1003"/>
      <c r="L1003"/>
      <c r="O1003"/>
      <c r="R1003"/>
    </row>
    <row r="1004" spans="4:18" x14ac:dyDescent="0.5">
      <c r="D1004"/>
      <c r="E1004"/>
      <c r="F1004"/>
      <c r="I1004"/>
      <c r="L1004"/>
      <c r="O1004"/>
      <c r="R1004"/>
    </row>
    <row r="1005" spans="4:18" x14ac:dyDescent="0.5">
      <c r="D1005"/>
      <c r="E1005"/>
      <c r="F1005"/>
      <c r="I1005"/>
      <c r="L1005"/>
      <c r="O1005"/>
      <c r="R1005"/>
    </row>
    <row r="1006" spans="4:18" x14ac:dyDescent="0.5">
      <c r="D1006"/>
      <c r="E1006"/>
      <c r="F1006"/>
      <c r="I1006"/>
      <c r="L1006"/>
      <c r="O1006"/>
      <c r="R1006"/>
    </row>
    <row r="1007" spans="4:18" x14ac:dyDescent="0.5">
      <c r="D1007"/>
      <c r="E1007"/>
      <c r="F1007"/>
      <c r="I1007"/>
      <c r="L1007"/>
      <c r="O1007"/>
      <c r="R1007"/>
    </row>
    <row r="1008" spans="4:18" x14ac:dyDescent="0.5">
      <c r="D1008"/>
      <c r="E1008"/>
      <c r="F1008"/>
      <c r="I1008"/>
      <c r="L1008"/>
      <c r="O1008"/>
      <c r="R1008"/>
    </row>
    <row r="1009" spans="4:18" x14ac:dyDescent="0.5">
      <c r="D1009"/>
      <c r="E1009"/>
      <c r="F1009"/>
      <c r="I1009"/>
      <c r="L1009"/>
      <c r="O1009"/>
      <c r="R1009"/>
    </row>
    <row r="1010" spans="4:18" x14ac:dyDescent="0.5">
      <c r="D1010"/>
      <c r="E1010"/>
      <c r="F1010"/>
      <c r="I1010"/>
      <c r="L1010"/>
      <c r="O1010"/>
      <c r="R1010"/>
    </row>
    <row r="1011" spans="4:18" x14ac:dyDescent="0.5">
      <c r="D1011"/>
      <c r="E1011"/>
      <c r="F1011"/>
      <c r="I1011"/>
      <c r="L1011"/>
      <c r="O1011"/>
      <c r="R1011"/>
    </row>
    <row r="1012" spans="4:18" x14ac:dyDescent="0.5">
      <c r="D1012"/>
      <c r="E1012"/>
      <c r="F1012"/>
      <c r="I1012"/>
      <c r="L1012"/>
      <c r="O1012"/>
      <c r="R1012"/>
    </row>
    <row r="1013" spans="4:18" x14ac:dyDescent="0.5">
      <c r="D1013"/>
      <c r="E1013"/>
      <c r="F1013"/>
      <c r="I1013"/>
      <c r="L1013"/>
      <c r="O1013"/>
      <c r="R1013"/>
    </row>
    <row r="1014" spans="4:18" x14ac:dyDescent="0.5">
      <c r="D1014"/>
      <c r="E1014"/>
      <c r="F1014"/>
      <c r="I1014"/>
      <c r="L1014"/>
      <c r="O1014"/>
      <c r="R1014"/>
    </row>
    <row r="1015" spans="4:18" x14ac:dyDescent="0.5">
      <c r="D1015"/>
      <c r="E1015"/>
      <c r="F1015"/>
      <c r="I1015"/>
      <c r="L1015"/>
      <c r="O1015"/>
      <c r="R1015"/>
    </row>
    <row r="1016" spans="4:18" x14ac:dyDescent="0.5">
      <c r="D1016"/>
      <c r="E1016"/>
      <c r="F1016"/>
      <c r="I1016"/>
      <c r="L1016"/>
      <c r="O1016"/>
      <c r="R1016"/>
    </row>
    <row r="1017" spans="4:18" x14ac:dyDescent="0.5">
      <c r="D1017"/>
      <c r="E1017"/>
      <c r="F1017"/>
      <c r="I1017"/>
      <c r="L1017"/>
      <c r="O1017"/>
      <c r="R1017"/>
    </row>
    <row r="1018" spans="4:18" x14ac:dyDescent="0.5">
      <c r="D1018"/>
      <c r="E1018"/>
      <c r="F1018"/>
      <c r="I1018"/>
      <c r="L1018"/>
      <c r="O1018"/>
      <c r="R1018"/>
    </row>
    <row r="1019" spans="4:18" x14ac:dyDescent="0.5">
      <c r="D1019"/>
      <c r="E1019"/>
      <c r="F1019"/>
      <c r="I1019"/>
      <c r="L1019"/>
      <c r="O1019"/>
      <c r="R1019"/>
    </row>
    <row r="1020" spans="4:18" x14ac:dyDescent="0.5">
      <c r="D1020"/>
      <c r="E1020"/>
      <c r="F1020"/>
      <c r="I1020"/>
      <c r="L1020"/>
      <c r="O1020"/>
      <c r="R1020"/>
    </row>
    <row r="1021" spans="4:18" x14ac:dyDescent="0.5">
      <c r="D1021"/>
      <c r="E1021"/>
      <c r="F1021"/>
      <c r="I1021"/>
      <c r="L1021"/>
      <c r="O1021"/>
      <c r="R1021"/>
    </row>
    <row r="1022" spans="4:18" x14ac:dyDescent="0.5">
      <c r="D1022"/>
      <c r="E1022"/>
      <c r="F1022"/>
      <c r="I1022"/>
      <c r="L1022"/>
      <c r="O1022"/>
      <c r="R1022"/>
    </row>
    <row r="1023" spans="4:18" x14ac:dyDescent="0.5">
      <c r="D1023"/>
      <c r="E1023"/>
      <c r="F1023"/>
      <c r="I1023"/>
      <c r="L1023"/>
      <c r="O1023"/>
      <c r="R1023"/>
    </row>
    <row r="1024" spans="4:18" x14ac:dyDescent="0.5">
      <c r="D1024"/>
      <c r="E1024"/>
      <c r="F1024"/>
      <c r="I1024"/>
      <c r="L1024"/>
      <c r="O1024"/>
      <c r="R1024"/>
    </row>
    <row r="1025" spans="4:18" x14ac:dyDescent="0.5">
      <c r="D1025"/>
      <c r="E1025"/>
      <c r="F1025"/>
      <c r="I1025"/>
      <c r="L1025"/>
      <c r="O1025"/>
      <c r="R1025"/>
    </row>
    <row r="1026" spans="4:18" x14ac:dyDescent="0.5">
      <c r="D1026"/>
      <c r="E1026"/>
      <c r="F1026"/>
      <c r="I1026"/>
      <c r="L1026"/>
      <c r="O1026"/>
      <c r="R1026"/>
    </row>
    <row r="1027" spans="4:18" x14ac:dyDescent="0.5">
      <c r="D1027"/>
      <c r="E1027"/>
      <c r="F1027"/>
      <c r="I1027"/>
      <c r="L1027"/>
      <c r="O1027"/>
      <c r="R1027"/>
    </row>
    <row r="1028" spans="4:18" x14ac:dyDescent="0.5">
      <c r="D1028"/>
      <c r="E1028"/>
      <c r="F1028"/>
      <c r="I1028"/>
      <c r="L1028"/>
      <c r="O1028"/>
      <c r="R1028"/>
    </row>
    <row r="1029" spans="4:18" x14ac:dyDescent="0.5">
      <c r="D1029"/>
      <c r="E1029"/>
      <c r="F1029"/>
      <c r="I1029"/>
      <c r="L1029"/>
      <c r="O1029"/>
      <c r="R1029"/>
    </row>
    <row r="1030" spans="4:18" x14ac:dyDescent="0.5">
      <c r="D1030"/>
      <c r="E1030"/>
      <c r="F1030"/>
      <c r="I1030"/>
      <c r="L1030"/>
      <c r="O1030"/>
      <c r="R1030"/>
    </row>
    <row r="1031" spans="4:18" x14ac:dyDescent="0.5">
      <c r="D1031"/>
      <c r="E1031"/>
      <c r="F1031"/>
      <c r="I1031"/>
      <c r="L1031"/>
      <c r="O1031"/>
      <c r="R1031"/>
    </row>
    <row r="1032" spans="4:18" x14ac:dyDescent="0.5">
      <c r="D1032"/>
      <c r="E1032"/>
      <c r="F1032"/>
      <c r="I1032"/>
      <c r="L1032"/>
      <c r="O1032"/>
      <c r="R1032"/>
    </row>
    <row r="1033" spans="4:18" x14ac:dyDescent="0.5">
      <c r="D1033"/>
      <c r="E1033"/>
      <c r="F1033"/>
      <c r="I1033"/>
      <c r="L1033"/>
      <c r="O1033"/>
      <c r="R1033"/>
    </row>
    <row r="1034" spans="4:18" x14ac:dyDescent="0.5">
      <c r="D1034"/>
      <c r="E1034"/>
      <c r="F1034"/>
      <c r="I1034"/>
      <c r="L1034"/>
      <c r="O1034"/>
      <c r="R1034"/>
    </row>
    <row r="1035" spans="4:18" x14ac:dyDescent="0.5">
      <c r="D1035"/>
      <c r="E1035"/>
      <c r="F1035"/>
      <c r="I1035"/>
      <c r="L1035"/>
      <c r="O1035"/>
      <c r="R1035"/>
    </row>
    <row r="1036" spans="4:18" x14ac:dyDescent="0.5">
      <c r="D1036"/>
      <c r="E1036"/>
      <c r="F1036"/>
      <c r="I1036"/>
      <c r="L1036"/>
      <c r="O1036"/>
      <c r="R1036"/>
    </row>
    <row r="1037" spans="4:18" x14ac:dyDescent="0.5">
      <c r="D1037"/>
      <c r="E1037"/>
      <c r="F1037"/>
      <c r="I1037"/>
      <c r="L1037"/>
      <c r="O1037"/>
      <c r="R1037"/>
    </row>
    <row r="1038" spans="4:18" x14ac:dyDescent="0.5">
      <c r="D1038"/>
      <c r="E1038"/>
      <c r="F1038"/>
      <c r="I1038"/>
      <c r="L1038"/>
      <c r="O1038"/>
      <c r="R1038"/>
    </row>
    <row r="1039" spans="4:18" x14ac:dyDescent="0.5">
      <c r="D1039"/>
      <c r="E1039"/>
      <c r="F1039"/>
      <c r="I1039"/>
      <c r="L1039"/>
      <c r="O1039"/>
      <c r="R1039"/>
    </row>
    <row r="1040" spans="4:18" x14ac:dyDescent="0.5">
      <c r="D1040"/>
      <c r="E1040"/>
      <c r="F1040"/>
      <c r="I1040"/>
      <c r="L1040"/>
      <c r="O1040"/>
      <c r="R1040"/>
    </row>
    <row r="1041" spans="4:18" x14ac:dyDescent="0.5">
      <c r="D1041"/>
      <c r="E1041"/>
      <c r="F1041"/>
      <c r="I1041"/>
      <c r="L1041"/>
      <c r="O1041"/>
      <c r="R1041"/>
    </row>
    <row r="1042" spans="4:18" x14ac:dyDescent="0.5">
      <c r="D1042"/>
      <c r="E1042"/>
      <c r="F1042"/>
      <c r="I1042"/>
      <c r="L1042"/>
      <c r="O1042"/>
      <c r="R1042"/>
    </row>
    <row r="1043" spans="4:18" x14ac:dyDescent="0.5">
      <c r="D1043"/>
      <c r="E1043"/>
      <c r="F1043"/>
      <c r="I1043"/>
      <c r="L1043"/>
      <c r="O1043"/>
      <c r="R1043"/>
    </row>
    <row r="1044" spans="4:18" x14ac:dyDescent="0.5">
      <c r="D1044"/>
      <c r="E1044"/>
      <c r="F1044"/>
      <c r="I1044"/>
      <c r="L1044"/>
      <c r="O1044"/>
      <c r="R1044"/>
    </row>
    <row r="1045" spans="4:18" x14ac:dyDescent="0.5">
      <c r="D1045"/>
      <c r="E1045"/>
      <c r="F1045"/>
      <c r="I1045"/>
      <c r="L1045"/>
      <c r="O1045"/>
      <c r="R1045"/>
    </row>
    <row r="1046" spans="4:18" x14ac:dyDescent="0.5">
      <c r="D1046"/>
      <c r="E1046"/>
      <c r="F1046"/>
      <c r="I1046"/>
      <c r="L1046"/>
      <c r="O1046"/>
      <c r="R1046"/>
    </row>
    <row r="1047" spans="4:18" x14ac:dyDescent="0.5">
      <c r="D1047"/>
      <c r="E1047"/>
      <c r="F1047"/>
      <c r="I1047"/>
      <c r="L1047"/>
      <c r="O1047"/>
      <c r="R1047"/>
    </row>
    <row r="1048" spans="4:18" x14ac:dyDescent="0.5">
      <c r="D1048"/>
      <c r="E1048"/>
      <c r="F1048"/>
      <c r="I1048"/>
      <c r="L1048"/>
      <c r="O1048"/>
      <c r="R1048"/>
    </row>
    <row r="1049" spans="4:18" x14ac:dyDescent="0.5">
      <c r="D1049"/>
      <c r="E1049"/>
      <c r="F1049"/>
      <c r="I1049"/>
      <c r="L1049"/>
      <c r="O1049"/>
      <c r="R1049"/>
    </row>
    <row r="1050" spans="4:18" x14ac:dyDescent="0.5">
      <c r="D1050"/>
      <c r="E1050"/>
      <c r="F1050"/>
      <c r="I1050"/>
      <c r="L1050"/>
      <c r="O1050"/>
      <c r="R1050"/>
    </row>
    <row r="1051" spans="4:18" x14ac:dyDescent="0.5">
      <c r="D1051"/>
      <c r="E1051"/>
      <c r="F1051"/>
      <c r="I1051"/>
      <c r="L1051"/>
      <c r="O1051"/>
      <c r="R1051"/>
    </row>
    <row r="1052" spans="4:18" x14ac:dyDescent="0.5">
      <c r="D1052"/>
      <c r="E1052"/>
      <c r="F1052"/>
      <c r="I1052"/>
      <c r="L1052"/>
      <c r="O1052"/>
      <c r="R1052"/>
    </row>
    <row r="1053" spans="4:18" x14ac:dyDescent="0.5">
      <c r="D1053"/>
      <c r="E1053"/>
      <c r="F1053"/>
      <c r="I1053"/>
      <c r="L1053"/>
      <c r="O1053"/>
      <c r="R1053"/>
    </row>
    <row r="1054" spans="4:18" x14ac:dyDescent="0.5">
      <c r="D1054"/>
      <c r="E1054"/>
      <c r="F1054"/>
      <c r="I1054"/>
      <c r="L1054"/>
      <c r="O1054"/>
      <c r="R1054"/>
    </row>
    <row r="1055" spans="4:18" x14ac:dyDescent="0.5">
      <c r="D1055"/>
      <c r="E1055"/>
      <c r="F1055"/>
      <c r="I1055"/>
      <c r="L1055"/>
      <c r="O1055"/>
      <c r="R1055"/>
    </row>
    <row r="1056" spans="4:18" x14ac:dyDescent="0.5">
      <c r="D1056"/>
      <c r="E1056"/>
      <c r="F1056"/>
      <c r="I1056"/>
      <c r="L1056"/>
      <c r="O1056"/>
      <c r="R1056"/>
    </row>
    <row r="1057" spans="4:18" x14ac:dyDescent="0.5">
      <c r="D1057"/>
      <c r="E1057"/>
      <c r="F1057"/>
      <c r="I1057"/>
      <c r="L1057"/>
      <c r="O1057"/>
      <c r="R1057"/>
    </row>
    <row r="1058" spans="4:18" x14ac:dyDescent="0.5">
      <c r="D1058"/>
      <c r="E1058"/>
      <c r="F1058"/>
      <c r="I1058"/>
      <c r="L1058"/>
      <c r="O1058"/>
      <c r="R1058"/>
    </row>
    <row r="1059" spans="4:18" x14ac:dyDescent="0.5">
      <c r="D1059"/>
      <c r="E1059"/>
      <c r="F1059"/>
      <c r="I1059"/>
      <c r="L1059"/>
      <c r="O1059"/>
      <c r="R1059"/>
    </row>
    <row r="1060" spans="4:18" x14ac:dyDescent="0.5">
      <c r="D1060"/>
      <c r="E1060"/>
      <c r="F1060"/>
      <c r="I1060"/>
      <c r="L1060"/>
      <c r="O1060"/>
      <c r="R1060"/>
    </row>
    <row r="1061" spans="4:18" x14ac:dyDescent="0.5">
      <c r="D1061"/>
      <c r="E1061"/>
      <c r="F1061"/>
      <c r="I1061"/>
      <c r="L1061"/>
      <c r="O1061"/>
      <c r="R1061"/>
    </row>
    <row r="1062" spans="4:18" x14ac:dyDescent="0.5">
      <c r="D1062"/>
      <c r="E1062"/>
      <c r="F1062"/>
      <c r="I1062"/>
      <c r="L1062"/>
      <c r="O1062"/>
      <c r="R1062"/>
    </row>
    <row r="1063" spans="4:18" x14ac:dyDescent="0.5">
      <c r="D1063"/>
      <c r="E1063"/>
      <c r="F1063"/>
      <c r="I1063"/>
      <c r="L1063"/>
      <c r="O1063"/>
      <c r="R1063"/>
    </row>
    <row r="1064" spans="4:18" x14ac:dyDescent="0.5">
      <c r="D1064"/>
      <c r="E1064"/>
      <c r="F1064"/>
      <c r="I1064"/>
      <c r="L1064"/>
      <c r="O1064"/>
      <c r="R1064"/>
    </row>
    <row r="1065" spans="4:18" x14ac:dyDescent="0.5">
      <c r="D1065"/>
      <c r="E1065"/>
      <c r="F1065"/>
      <c r="I1065"/>
      <c r="L1065"/>
      <c r="O1065"/>
      <c r="R1065"/>
    </row>
    <row r="1066" spans="4:18" x14ac:dyDescent="0.5">
      <c r="D1066"/>
      <c r="E1066"/>
      <c r="F1066"/>
      <c r="I1066"/>
      <c r="L1066"/>
      <c r="O1066"/>
      <c r="R1066"/>
    </row>
    <row r="1067" spans="4:18" x14ac:dyDescent="0.5">
      <c r="D1067"/>
      <c r="E1067"/>
      <c r="F1067"/>
      <c r="I1067"/>
      <c r="L1067"/>
      <c r="O1067"/>
      <c r="R1067"/>
    </row>
    <row r="1068" spans="4:18" x14ac:dyDescent="0.5">
      <c r="D1068"/>
      <c r="E1068"/>
      <c r="F1068"/>
      <c r="I1068"/>
      <c r="L1068"/>
      <c r="O1068"/>
      <c r="R1068"/>
    </row>
    <row r="1069" spans="4:18" x14ac:dyDescent="0.5">
      <c r="D1069"/>
      <c r="E1069"/>
      <c r="F1069"/>
      <c r="I1069"/>
      <c r="L1069"/>
      <c r="O1069"/>
      <c r="R1069"/>
    </row>
    <row r="1070" spans="4:18" x14ac:dyDescent="0.5">
      <c r="D1070"/>
      <c r="E1070"/>
      <c r="F1070"/>
      <c r="I1070"/>
      <c r="L1070"/>
      <c r="O1070"/>
      <c r="R1070"/>
    </row>
    <row r="1071" spans="4:18" x14ac:dyDescent="0.5">
      <c r="D1071"/>
      <c r="E1071"/>
      <c r="F1071"/>
      <c r="I1071"/>
      <c r="L1071"/>
      <c r="O1071"/>
      <c r="R1071"/>
    </row>
    <row r="1072" spans="4:18" x14ac:dyDescent="0.5">
      <c r="D1072"/>
      <c r="E1072"/>
      <c r="F1072"/>
      <c r="I1072"/>
      <c r="L1072"/>
      <c r="O1072"/>
      <c r="R1072"/>
    </row>
    <row r="1073" spans="4:18" x14ac:dyDescent="0.5">
      <c r="D1073"/>
      <c r="E1073"/>
      <c r="F1073"/>
      <c r="I1073"/>
      <c r="L1073"/>
      <c r="O1073"/>
      <c r="R1073"/>
    </row>
    <row r="1074" spans="4:18" x14ac:dyDescent="0.5">
      <c r="D1074"/>
      <c r="E1074"/>
      <c r="F1074"/>
      <c r="I1074"/>
      <c r="L1074"/>
      <c r="O1074"/>
      <c r="R1074"/>
    </row>
    <row r="1075" spans="4:18" x14ac:dyDescent="0.5">
      <c r="D1075"/>
      <c r="E1075"/>
      <c r="F1075"/>
      <c r="I1075"/>
      <c r="L1075"/>
      <c r="O1075"/>
      <c r="R1075"/>
    </row>
    <row r="1076" spans="4:18" x14ac:dyDescent="0.5">
      <c r="D1076"/>
      <c r="E1076"/>
      <c r="F1076"/>
      <c r="I1076"/>
      <c r="L1076"/>
      <c r="O1076"/>
      <c r="R1076"/>
    </row>
    <row r="1077" spans="4:18" x14ac:dyDescent="0.5">
      <c r="D1077"/>
      <c r="E1077"/>
      <c r="F1077"/>
      <c r="I1077"/>
      <c r="L1077"/>
      <c r="O1077"/>
      <c r="R1077"/>
    </row>
    <row r="1078" spans="4:18" x14ac:dyDescent="0.5">
      <c r="D1078"/>
      <c r="E1078"/>
      <c r="F1078"/>
      <c r="I1078"/>
      <c r="L1078"/>
      <c r="O1078"/>
      <c r="R1078"/>
    </row>
    <row r="1079" spans="4:18" x14ac:dyDescent="0.5">
      <c r="D1079"/>
      <c r="E1079"/>
      <c r="F1079"/>
      <c r="I1079"/>
      <c r="L1079"/>
      <c r="O1079"/>
      <c r="R1079"/>
    </row>
    <row r="1080" spans="4:18" x14ac:dyDescent="0.5">
      <c r="D1080"/>
      <c r="E1080"/>
      <c r="F1080"/>
      <c r="I1080"/>
      <c r="L1080"/>
      <c r="O1080"/>
      <c r="R1080"/>
    </row>
    <row r="1081" spans="4:18" x14ac:dyDescent="0.5">
      <c r="D1081"/>
      <c r="E1081"/>
      <c r="F1081"/>
      <c r="I1081"/>
      <c r="L1081"/>
      <c r="O1081"/>
      <c r="R1081"/>
    </row>
    <row r="1082" spans="4:18" x14ac:dyDescent="0.5">
      <c r="D1082"/>
      <c r="E1082"/>
      <c r="F1082"/>
      <c r="I1082"/>
      <c r="L1082"/>
      <c r="O1082"/>
      <c r="R1082"/>
    </row>
    <row r="1083" spans="4:18" x14ac:dyDescent="0.5">
      <c r="D1083"/>
      <c r="E1083"/>
      <c r="F1083"/>
      <c r="I1083"/>
      <c r="L1083"/>
      <c r="O1083"/>
      <c r="R1083"/>
    </row>
    <row r="1084" spans="4:18" x14ac:dyDescent="0.5">
      <c r="D1084"/>
      <c r="E1084"/>
      <c r="F1084"/>
      <c r="I1084"/>
      <c r="L1084"/>
      <c r="O1084"/>
      <c r="R1084"/>
    </row>
    <row r="1085" spans="4:18" x14ac:dyDescent="0.5">
      <c r="D1085"/>
      <c r="E1085"/>
      <c r="F1085"/>
      <c r="I1085"/>
      <c r="L1085"/>
      <c r="O1085"/>
      <c r="R1085"/>
    </row>
    <row r="1086" spans="4:18" x14ac:dyDescent="0.5">
      <c r="D1086"/>
      <c r="E1086"/>
      <c r="F1086"/>
      <c r="I1086"/>
      <c r="L1086"/>
      <c r="O1086"/>
      <c r="R1086"/>
    </row>
    <row r="1087" spans="4:18" x14ac:dyDescent="0.5">
      <c r="D1087"/>
      <c r="E1087"/>
      <c r="F1087"/>
      <c r="I1087"/>
      <c r="L1087"/>
      <c r="O1087"/>
      <c r="R1087"/>
    </row>
    <row r="1088" spans="4:18" x14ac:dyDescent="0.5">
      <c r="D1088"/>
      <c r="E1088"/>
      <c r="F1088"/>
      <c r="I1088"/>
      <c r="L1088"/>
      <c r="O1088"/>
      <c r="R1088"/>
    </row>
    <row r="1089" spans="4:18" x14ac:dyDescent="0.5">
      <c r="D1089"/>
      <c r="E1089"/>
      <c r="F1089"/>
      <c r="I1089"/>
      <c r="L1089"/>
      <c r="O1089"/>
      <c r="R1089"/>
    </row>
    <row r="1090" spans="4:18" x14ac:dyDescent="0.5">
      <c r="D1090"/>
      <c r="E1090"/>
      <c r="F1090"/>
      <c r="I1090"/>
      <c r="L1090"/>
      <c r="O1090"/>
      <c r="R1090"/>
    </row>
    <row r="1091" spans="4:18" x14ac:dyDescent="0.5">
      <c r="D1091"/>
      <c r="E1091"/>
      <c r="F1091"/>
      <c r="I1091"/>
      <c r="L1091"/>
      <c r="O1091"/>
      <c r="R1091"/>
    </row>
    <row r="1092" spans="4:18" x14ac:dyDescent="0.5">
      <c r="D1092"/>
      <c r="E1092"/>
      <c r="F1092"/>
      <c r="I1092"/>
      <c r="L1092"/>
      <c r="O1092"/>
      <c r="R1092"/>
    </row>
    <row r="1093" spans="4:18" x14ac:dyDescent="0.5">
      <c r="D1093"/>
      <c r="E1093"/>
      <c r="F1093"/>
      <c r="I1093"/>
      <c r="L1093"/>
      <c r="O1093"/>
      <c r="R1093"/>
    </row>
    <row r="1094" spans="4:18" x14ac:dyDescent="0.5">
      <c r="D1094"/>
      <c r="E1094"/>
      <c r="F1094"/>
      <c r="I1094"/>
      <c r="L1094"/>
      <c r="O1094"/>
      <c r="R1094"/>
    </row>
    <row r="1095" spans="4:18" x14ac:dyDescent="0.5">
      <c r="D1095"/>
      <c r="E1095"/>
      <c r="F1095"/>
      <c r="I1095"/>
      <c r="L1095"/>
      <c r="O1095"/>
      <c r="R1095"/>
    </row>
    <row r="1096" spans="4:18" x14ac:dyDescent="0.5">
      <c r="D1096"/>
      <c r="E1096"/>
      <c r="F1096"/>
      <c r="I1096"/>
      <c r="L1096"/>
      <c r="O1096"/>
      <c r="R1096"/>
    </row>
    <row r="1097" spans="4:18" x14ac:dyDescent="0.5">
      <c r="D1097"/>
      <c r="E1097"/>
      <c r="F1097"/>
      <c r="I1097"/>
      <c r="L1097"/>
      <c r="O1097"/>
      <c r="R1097"/>
    </row>
    <row r="1098" spans="4:18" x14ac:dyDescent="0.5">
      <c r="D1098"/>
      <c r="E1098"/>
      <c r="F1098"/>
      <c r="I1098"/>
      <c r="L1098"/>
      <c r="O1098"/>
      <c r="R1098"/>
    </row>
    <row r="1099" spans="4:18" x14ac:dyDescent="0.5">
      <c r="D1099"/>
      <c r="E1099"/>
      <c r="F1099"/>
      <c r="I1099"/>
      <c r="L1099"/>
      <c r="O1099"/>
      <c r="R1099"/>
    </row>
    <row r="1100" spans="4:18" x14ac:dyDescent="0.5">
      <c r="D1100"/>
      <c r="E1100"/>
      <c r="F1100"/>
      <c r="I1100"/>
      <c r="L1100"/>
      <c r="O1100"/>
      <c r="R1100"/>
    </row>
    <row r="1101" spans="4:18" x14ac:dyDescent="0.5">
      <c r="D1101"/>
      <c r="E1101"/>
      <c r="F1101"/>
      <c r="I1101"/>
      <c r="L1101"/>
      <c r="O1101"/>
      <c r="R1101"/>
    </row>
    <row r="1102" spans="4:18" x14ac:dyDescent="0.5">
      <c r="D1102"/>
      <c r="E1102"/>
      <c r="F1102"/>
      <c r="I1102"/>
      <c r="L1102"/>
      <c r="O1102"/>
      <c r="R1102"/>
    </row>
    <row r="1103" spans="4:18" x14ac:dyDescent="0.5">
      <c r="D1103"/>
      <c r="E1103"/>
      <c r="F1103"/>
      <c r="I1103"/>
      <c r="L1103"/>
      <c r="O1103"/>
      <c r="R1103"/>
    </row>
    <row r="1104" spans="4:18" x14ac:dyDescent="0.5">
      <c r="D1104"/>
      <c r="E1104"/>
      <c r="F1104"/>
      <c r="I1104"/>
      <c r="L1104"/>
      <c r="O1104"/>
      <c r="R1104"/>
    </row>
    <row r="1105" spans="4:18" x14ac:dyDescent="0.5">
      <c r="D1105"/>
      <c r="E1105"/>
      <c r="F1105"/>
      <c r="I1105"/>
      <c r="L1105"/>
      <c r="O1105"/>
      <c r="R1105"/>
    </row>
    <row r="1106" spans="4:18" x14ac:dyDescent="0.5">
      <c r="D1106"/>
      <c r="E1106"/>
      <c r="F1106"/>
      <c r="I1106"/>
      <c r="L1106"/>
      <c r="O1106"/>
      <c r="R1106"/>
    </row>
    <row r="1107" spans="4:18" x14ac:dyDescent="0.5">
      <c r="D1107"/>
      <c r="E1107"/>
      <c r="F1107"/>
      <c r="I1107"/>
      <c r="L1107"/>
      <c r="O1107"/>
      <c r="R1107"/>
    </row>
    <row r="1108" spans="4:18" x14ac:dyDescent="0.5">
      <c r="D1108"/>
      <c r="E1108"/>
      <c r="F1108"/>
      <c r="I1108"/>
      <c r="L1108"/>
      <c r="O1108"/>
      <c r="R1108"/>
    </row>
    <row r="1109" spans="4:18" x14ac:dyDescent="0.5">
      <c r="D1109"/>
      <c r="E1109"/>
      <c r="F1109"/>
      <c r="I1109"/>
      <c r="L1109"/>
      <c r="O1109"/>
      <c r="R1109"/>
    </row>
    <row r="1110" spans="4:18" x14ac:dyDescent="0.5">
      <c r="D1110"/>
      <c r="E1110"/>
      <c r="F1110"/>
      <c r="I1110"/>
      <c r="L1110"/>
      <c r="O1110"/>
      <c r="R1110"/>
    </row>
    <row r="1111" spans="4:18" x14ac:dyDescent="0.5">
      <c r="D1111"/>
      <c r="E1111"/>
      <c r="F1111"/>
      <c r="I1111"/>
      <c r="L1111"/>
      <c r="O1111"/>
      <c r="R1111"/>
    </row>
    <row r="1112" spans="4:18" x14ac:dyDescent="0.5">
      <c r="D1112"/>
      <c r="E1112"/>
      <c r="F1112"/>
      <c r="I1112"/>
      <c r="L1112"/>
      <c r="O1112"/>
      <c r="R1112"/>
    </row>
    <row r="1113" spans="4:18" x14ac:dyDescent="0.5">
      <c r="D1113"/>
      <c r="E1113"/>
      <c r="F1113"/>
      <c r="I1113"/>
      <c r="L1113"/>
      <c r="O1113"/>
      <c r="R1113"/>
    </row>
    <row r="1114" spans="4:18" x14ac:dyDescent="0.5">
      <c r="D1114"/>
      <c r="E1114"/>
      <c r="F1114"/>
      <c r="I1114"/>
      <c r="L1114"/>
      <c r="O1114"/>
      <c r="R1114"/>
    </row>
    <row r="1115" spans="4:18" x14ac:dyDescent="0.5">
      <c r="D1115"/>
      <c r="E1115"/>
      <c r="F1115"/>
      <c r="I1115"/>
      <c r="L1115"/>
      <c r="O1115"/>
      <c r="R1115"/>
    </row>
    <row r="1116" spans="4:18" x14ac:dyDescent="0.5">
      <c r="D1116"/>
      <c r="E1116"/>
      <c r="F1116"/>
      <c r="I1116"/>
      <c r="L1116"/>
      <c r="O1116"/>
      <c r="R1116"/>
    </row>
    <row r="1117" spans="4:18" x14ac:dyDescent="0.5">
      <c r="D1117"/>
      <c r="E1117"/>
      <c r="F1117"/>
      <c r="I1117"/>
      <c r="L1117"/>
      <c r="O1117"/>
      <c r="R1117"/>
    </row>
    <row r="1118" spans="4:18" x14ac:dyDescent="0.5">
      <c r="D1118"/>
      <c r="E1118"/>
      <c r="F1118"/>
      <c r="I1118"/>
      <c r="L1118"/>
      <c r="O1118"/>
      <c r="R1118"/>
    </row>
    <row r="1119" spans="4:18" x14ac:dyDescent="0.5">
      <c r="D1119"/>
      <c r="E1119"/>
      <c r="F1119"/>
      <c r="I1119"/>
      <c r="L1119"/>
      <c r="O1119"/>
      <c r="R1119"/>
    </row>
    <row r="1120" spans="4:18" x14ac:dyDescent="0.5">
      <c r="D1120"/>
      <c r="E1120"/>
      <c r="F1120"/>
      <c r="I1120"/>
      <c r="L1120"/>
      <c r="O1120"/>
      <c r="R1120"/>
    </row>
    <row r="1121" spans="4:18" x14ac:dyDescent="0.5">
      <c r="D1121"/>
      <c r="E1121"/>
      <c r="F1121"/>
      <c r="I1121"/>
      <c r="L1121"/>
      <c r="O1121"/>
      <c r="R1121"/>
    </row>
    <row r="1122" spans="4:18" x14ac:dyDescent="0.5">
      <c r="D1122"/>
      <c r="E1122"/>
      <c r="F1122"/>
      <c r="I1122"/>
      <c r="L1122"/>
      <c r="O1122"/>
      <c r="R1122"/>
    </row>
    <row r="1123" spans="4:18" x14ac:dyDescent="0.5">
      <c r="D1123"/>
      <c r="E1123"/>
      <c r="F1123"/>
      <c r="I1123"/>
      <c r="L1123"/>
      <c r="O1123"/>
      <c r="R1123"/>
    </row>
    <row r="1124" spans="4:18" x14ac:dyDescent="0.5">
      <c r="D1124"/>
      <c r="E1124"/>
      <c r="F1124"/>
      <c r="I1124"/>
      <c r="L1124"/>
      <c r="O1124"/>
      <c r="R1124"/>
    </row>
    <row r="1125" spans="4:18" x14ac:dyDescent="0.5">
      <c r="D1125"/>
      <c r="E1125"/>
      <c r="F1125"/>
      <c r="I1125"/>
      <c r="L1125"/>
      <c r="O1125"/>
      <c r="R1125"/>
    </row>
    <row r="1126" spans="4:18" x14ac:dyDescent="0.5">
      <c r="D1126"/>
      <c r="E1126"/>
      <c r="F1126"/>
      <c r="I1126"/>
      <c r="L1126"/>
      <c r="O1126"/>
      <c r="R1126"/>
    </row>
    <row r="1127" spans="4:18" x14ac:dyDescent="0.5">
      <c r="D1127"/>
      <c r="E1127"/>
      <c r="F1127"/>
      <c r="I1127"/>
      <c r="L1127"/>
      <c r="O1127"/>
      <c r="R1127"/>
    </row>
    <row r="1128" spans="4:18" x14ac:dyDescent="0.5">
      <c r="D1128"/>
      <c r="E1128"/>
      <c r="F1128"/>
      <c r="I1128"/>
      <c r="L1128"/>
      <c r="O1128"/>
      <c r="R1128"/>
    </row>
    <row r="1129" spans="4:18" x14ac:dyDescent="0.5">
      <c r="D1129"/>
      <c r="E1129"/>
      <c r="F1129"/>
      <c r="I1129"/>
      <c r="L1129"/>
      <c r="O1129"/>
      <c r="R1129"/>
    </row>
    <row r="1130" spans="4:18" x14ac:dyDescent="0.5">
      <c r="D1130"/>
      <c r="E1130"/>
      <c r="F1130"/>
      <c r="I1130"/>
      <c r="L1130"/>
      <c r="O1130"/>
      <c r="R1130"/>
    </row>
    <row r="1131" spans="4:18" x14ac:dyDescent="0.5">
      <c r="D1131"/>
      <c r="E1131"/>
      <c r="F1131"/>
      <c r="I1131"/>
      <c r="L1131"/>
      <c r="O1131"/>
      <c r="R1131"/>
    </row>
    <row r="1132" spans="4:18" x14ac:dyDescent="0.5">
      <c r="D1132"/>
      <c r="E1132"/>
      <c r="F1132"/>
      <c r="I1132"/>
      <c r="L1132"/>
      <c r="O1132"/>
      <c r="R1132"/>
    </row>
    <row r="1133" spans="4:18" x14ac:dyDescent="0.5">
      <c r="D1133"/>
      <c r="E1133"/>
      <c r="F1133"/>
      <c r="I1133"/>
      <c r="L1133"/>
      <c r="O1133"/>
      <c r="R1133"/>
    </row>
    <row r="1134" spans="4:18" x14ac:dyDescent="0.5">
      <c r="D1134"/>
      <c r="E1134"/>
      <c r="F1134"/>
      <c r="I1134"/>
      <c r="L1134"/>
      <c r="O1134"/>
      <c r="R1134"/>
    </row>
    <row r="1135" spans="4:18" x14ac:dyDescent="0.5">
      <c r="D1135"/>
      <c r="E1135"/>
      <c r="F1135"/>
      <c r="I1135"/>
      <c r="L1135"/>
      <c r="O1135"/>
      <c r="R1135"/>
    </row>
    <row r="1136" spans="4:18" x14ac:dyDescent="0.5">
      <c r="D1136"/>
      <c r="E1136"/>
      <c r="F1136"/>
      <c r="I1136"/>
      <c r="L1136"/>
      <c r="O1136"/>
      <c r="R1136"/>
    </row>
    <row r="1137" spans="4:18" x14ac:dyDescent="0.5">
      <c r="D1137"/>
      <c r="E1137"/>
      <c r="F1137"/>
      <c r="I1137"/>
      <c r="L1137"/>
      <c r="O1137"/>
      <c r="R1137"/>
    </row>
    <row r="1138" spans="4:18" x14ac:dyDescent="0.5">
      <c r="D1138"/>
      <c r="E1138"/>
      <c r="F1138"/>
      <c r="I1138"/>
      <c r="L1138"/>
      <c r="O1138"/>
      <c r="R1138"/>
    </row>
    <row r="1139" spans="4:18" x14ac:dyDescent="0.5">
      <c r="D1139"/>
      <c r="E1139"/>
      <c r="F1139"/>
      <c r="I1139"/>
      <c r="L1139"/>
      <c r="O1139"/>
      <c r="R1139"/>
    </row>
    <row r="1140" spans="4:18" x14ac:dyDescent="0.5">
      <c r="D1140"/>
      <c r="E1140"/>
      <c r="F1140"/>
      <c r="I1140"/>
      <c r="L1140"/>
      <c r="O1140"/>
      <c r="R1140"/>
    </row>
    <row r="1141" spans="4:18" x14ac:dyDescent="0.5">
      <c r="D1141"/>
      <c r="E1141"/>
      <c r="F1141"/>
      <c r="I1141"/>
      <c r="L1141"/>
      <c r="O1141"/>
      <c r="R1141"/>
    </row>
    <row r="1142" spans="4:18" x14ac:dyDescent="0.5">
      <c r="D1142"/>
      <c r="E1142"/>
      <c r="F1142"/>
      <c r="I1142"/>
      <c r="L1142"/>
      <c r="O1142"/>
      <c r="R1142"/>
    </row>
    <row r="1143" spans="4:18" x14ac:dyDescent="0.5">
      <c r="D1143"/>
      <c r="E1143"/>
      <c r="F1143"/>
      <c r="I1143"/>
      <c r="L1143"/>
      <c r="O1143"/>
      <c r="R1143"/>
    </row>
    <row r="1144" spans="4:18" x14ac:dyDescent="0.5">
      <c r="D1144"/>
      <c r="E1144"/>
      <c r="F1144"/>
      <c r="I1144"/>
      <c r="L1144"/>
      <c r="O1144"/>
      <c r="R1144"/>
    </row>
    <row r="1145" spans="4:18" x14ac:dyDescent="0.5">
      <c r="D1145"/>
      <c r="E1145"/>
      <c r="F1145"/>
      <c r="I1145"/>
      <c r="L1145"/>
      <c r="O1145"/>
      <c r="R1145"/>
    </row>
    <row r="1146" spans="4:18" x14ac:dyDescent="0.5">
      <c r="D1146"/>
      <c r="E1146"/>
      <c r="F1146"/>
      <c r="I1146"/>
      <c r="L1146"/>
      <c r="O1146"/>
      <c r="R1146"/>
    </row>
    <row r="1147" spans="4:18" x14ac:dyDescent="0.5">
      <c r="D1147"/>
      <c r="E1147"/>
      <c r="F1147"/>
      <c r="I1147"/>
      <c r="L1147"/>
      <c r="O1147"/>
      <c r="R1147"/>
    </row>
    <row r="1148" spans="4:18" x14ac:dyDescent="0.5">
      <c r="D1148"/>
      <c r="E1148"/>
      <c r="F1148"/>
      <c r="I1148"/>
      <c r="L1148"/>
      <c r="O1148"/>
      <c r="R1148"/>
    </row>
    <row r="1149" spans="4:18" x14ac:dyDescent="0.5">
      <c r="D1149"/>
      <c r="E1149"/>
      <c r="F1149"/>
      <c r="I1149"/>
      <c r="L1149"/>
      <c r="O1149"/>
      <c r="R1149"/>
    </row>
    <row r="1150" spans="4:18" x14ac:dyDescent="0.5">
      <c r="D1150"/>
      <c r="E1150"/>
      <c r="F1150"/>
      <c r="I1150"/>
      <c r="L1150"/>
      <c r="O1150"/>
      <c r="R1150"/>
    </row>
    <row r="1151" spans="4:18" x14ac:dyDescent="0.5">
      <c r="D1151"/>
      <c r="E1151"/>
      <c r="F1151"/>
      <c r="I1151"/>
      <c r="L1151"/>
      <c r="O1151"/>
      <c r="R1151"/>
    </row>
    <row r="1152" spans="4:18" x14ac:dyDescent="0.5">
      <c r="D1152"/>
      <c r="E1152"/>
      <c r="F1152"/>
      <c r="I1152"/>
      <c r="L1152"/>
      <c r="O1152"/>
      <c r="R1152"/>
    </row>
    <row r="1153" spans="4:18" x14ac:dyDescent="0.5">
      <c r="D1153"/>
      <c r="E1153"/>
      <c r="F1153"/>
      <c r="I1153"/>
      <c r="L1153"/>
      <c r="O1153"/>
      <c r="R1153"/>
    </row>
    <row r="1154" spans="4:18" x14ac:dyDescent="0.5">
      <c r="D1154"/>
      <c r="E1154"/>
      <c r="F1154"/>
      <c r="I1154"/>
      <c r="L1154"/>
      <c r="O1154"/>
      <c r="R1154"/>
    </row>
    <row r="1155" spans="4:18" x14ac:dyDescent="0.5">
      <c r="D1155"/>
      <c r="E1155"/>
      <c r="F1155"/>
      <c r="I1155"/>
      <c r="L1155"/>
      <c r="O1155"/>
      <c r="R1155"/>
    </row>
    <row r="1156" spans="4:18" x14ac:dyDescent="0.5">
      <c r="D1156"/>
      <c r="E1156"/>
      <c r="F1156"/>
      <c r="I1156"/>
      <c r="L1156"/>
      <c r="O1156"/>
      <c r="R1156"/>
    </row>
    <row r="1157" spans="4:18" x14ac:dyDescent="0.5">
      <c r="D1157"/>
      <c r="E1157"/>
      <c r="F1157"/>
      <c r="I1157"/>
      <c r="L1157"/>
      <c r="O1157"/>
      <c r="R1157"/>
    </row>
    <row r="1158" spans="4:18" x14ac:dyDescent="0.5">
      <c r="D1158"/>
      <c r="E1158"/>
      <c r="F1158"/>
      <c r="I1158"/>
      <c r="L1158"/>
      <c r="O1158"/>
      <c r="R1158"/>
    </row>
    <row r="1159" spans="4:18" x14ac:dyDescent="0.5">
      <c r="D1159"/>
      <c r="E1159"/>
      <c r="F1159"/>
      <c r="I1159"/>
      <c r="L1159"/>
      <c r="O1159"/>
      <c r="R1159"/>
    </row>
    <row r="1160" spans="4:18" x14ac:dyDescent="0.5">
      <c r="D1160"/>
      <c r="E1160"/>
      <c r="F1160"/>
      <c r="I1160"/>
      <c r="L1160"/>
      <c r="O1160"/>
      <c r="R1160"/>
    </row>
    <row r="1161" spans="4:18" x14ac:dyDescent="0.5">
      <c r="D1161"/>
      <c r="E1161"/>
      <c r="F1161"/>
      <c r="I1161"/>
      <c r="L1161"/>
      <c r="O1161"/>
      <c r="R1161"/>
    </row>
    <row r="1162" spans="4:18" x14ac:dyDescent="0.5">
      <c r="D1162"/>
      <c r="E1162"/>
      <c r="F1162"/>
      <c r="I1162"/>
      <c r="L1162"/>
      <c r="O1162"/>
      <c r="R1162"/>
    </row>
    <row r="1163" spans="4:18" x14ac:dyDescent="0.5">
      <c r="D1163"/>
      <c r="E1163"/>
      <c r="F1163"/>
      <c r="I1163"/>
      <c r="L1163"/>
      <c r="O1163"/>
      <c r="R1163"/>
    </row>
    <row r="1164" spans="4:18" x14ac:dyDescent="0.5">
      <c r="D1164"/>
      <c r="E1164"/>
      <c r="F1164"/>
      <c r="I1164"/>
      <c r="L1164"/>
      <c r="O1164"/>
      <c r="R1164"/>
    </row>
    <row r="1165" spans="4:18" x14ac:dyDescent="0.5">
      <c r="D1165"/>
      <c r="E1165"/>
      <c r="F1165"/>
      <c r="I1165"/>
      <c r="L1165"/>
      <c r="O1165"/>
      <c r="R1165"/>
    </row>
    <row r="1166" spans="4:18" x14ac:dyDescent="0.5">
      <c r="D1166"/>
      <c r="E1166"/>
      <c r="F1166"/>
      <c r="I1166"/>
      <c r="L1166"/>
      <c r="O1166"/>
      <c r="R1166"/>
    </row>
    <row r="1167" spans="4:18" x14ac:dyDescent="0.5">
      <c r="D1167"/>
      <c r="E1167"/>
      <c r="F1167"/>
      <c r="I1167"/>
      <c r="L1167"/>
      <c r="O1167"/>
      <c r="R1167"/>
    </row>
    <row r="1168" spans="4:18" x14ac:dyDescent="0.5">
      <c r="D1168"/>
      <c r="E1168"/>
      <c r="F1168"/>
      <c r="I1168"/>
      <c r="L1168"/>
      <c r="O1168"/>
      <c r="R1168"/>
    </row>
    <row r="1169" spans="4:18" x14ac:dyDescent="0.5">
      <c r="D1169"/>
      <c r="E1169"/>
      <c r="F1169"/>
      <c r="I1169"/>
      <c r="L1169"/>
      <c r="O1169"/>
      <c r="R1169"/>
    </row>
    <row r="1170" spans="4:18" x14ac:dyDescent="0.5">
      <c r="D1170"/>
      <c r="E1170"/>
      <c r="F1170"/>
      <c r="I1170"/>
      <c r="L1170"/>
      <c r="O1170"/>
      <c r="R1170"/>
    </row>
    <row r="1171" spans="4:18" x14ac:dyDescent="0.5">
      <c r="D1171"/>
      <c r="E1171"/>
      <c r="F1171"/>
      <c r="I1171"/>
      <c r="L1171"/>
      <c r="O1171"/>
      <c r="R1171"/>
    </row>
    <row r="1172" spans="4:18" x14ac:dyDescent="0.5">
      <c r="D1172"/>
      <c r="E1172"/>
      <c r="F1172"/>
      <c r="I1172"/>
      <c r="L1172"/>
      <c r="O1172"/>
      <c r="R1172"/>
    </row>
    <row r="1173" spans="4:18" x14ac:dyDescent="0.5">
      <c r="D1173"/>
      <c r="E1173"/>
      <c r="F1173"/>
      <c r="I1173"/>
      <c r="L1173"/>
      <c r="O1173"/>
      <c r="R1173"/>
    </row>
    <row r="1174" spans="4:18" x14ac:dyDescent="0.5">
      <c r="D1174"/>
      <c r="E1174"/>
      <c r="F1174"/>
      <c r="I1174"/>
      <c r="L1174"/>
      <c r="O1174"/>
      <c r="R1174"/>
    </row>
    <row r="1175" spans="4:18" x14ac:dyDescent="0.5">
      <c r="D1175"/>
      <c r="E1175"/>
      <c r="F1175"/>
      <c r="I1175"/>
      <c r="L1175"/>
      <c r="O1175"/>
      <c r="R1175"/>
    </row>
    <row r="1176" spans="4:18" x14ac:dyDescent="0.5">
      <c r="D1176"/>
      <c r="E1176"/>
      <c r="F1176"/>
      <c r="I1176"/>
      <c r="L1176"/>
      <c r="O1176"/>
      <c r="R1176"/>
    </row>
    <row r="1177" spans="4:18" x14ac:dyDescent="0.5">
      <c r="D1177"/>
      <c r="E1177"/>
      <c r="F1177"/>
      <c r="I1177"/>
      <c r="L1177"/>
      <c r="O1177"/>
      <c r="R1177"/>
    </row>
    <row r="1178" spans="4:18" x14ac:dyDescent="0.5">
      <c r="D1178"/>
      <c r="E1178"/>
      <c r="F1178"/>
      <c r="I1178"/>
      <c r="L1178"/>
      <c r="O1178"/>
      <c r="R1178"/>
    </row>
    <row r="1179" spans="4:18" x14ac:dyDescent="0.5">
      <c r="D1179"/>
      <c r="E1179"/>
      <c r="F1179"/>
      <c r="I1179"/>
      <c r="L1179"/>
      <c r="O1179"/>
      <c r="R1179"/>
    </row>
    <row r="1180" spans="4:18" x14ac:dyDescent="0.5">
      <c r="D1180"/>
      <c r="E1180"/>
      <c r="F1180"/>
      <c r="I1180"/>
      <c r="L1180"/>
      <c r="O1180"/>
      <c r="R1180"/>
    </row>
    <row r="1181" spans="4:18" x14ac:dyDescent="0.5">
      <c r="D1181"/>
      <c r="E1181"/>
      <c r="F1181"/>
      <c r="I1181"/>
      <c r="L1181"/>
      <c r="O1181"/>
      <c r="R1181"/>
    </row>
    <row r="1182" spans="4:18" x14ac:dyDescent="0.5">
      <c r="D1182"/>
      <c r="E1182"/>
      <c r="F1182"/>
      <c r="I1182"/>
      <c r="L1182"/>
      <c r="O1182"/>
      <c r="R1182"/>
    </row>
    <row r="1183" spans="4:18" x14ac:dyDescent="0.5">
      <c r="D1183"/>
      <c r="E1183"/>
      <c r="F1183"/>
      <c r="I1183"/>
      <c r="L1183"/>
      <c r="O1183"/>
      <c r="R1183"/>
    </row>
    <row r="1184" spans="4:18" x14ac:dyDescent="0.5">
      <c r="D1184"/>
      <c r="E1184"/>
      <c r="F1184"/>
      <c r="I1184"/>
      <c r="L1184"/>
      <c r="O1184"/>
      <c r="R1184"/>
    </row>
    <row r="1185" spans="4:18" x14ac:dyDescent="0.5">
      <c r="D1185"/>
      <c r="E1185"/>
      <c r="F1185"/>
      <c r="I1185"/>
      <c r="L1185"/>
      <c r="O1185"/>
      <c r="R1185"/>
    </row>
    <row r="1186" spans="4:18" x14ac:dyDescent="0.5">
      <c r="D1186"/>
      <c r="E1186"/>
      <c r="F1186"/>
      <c r="I1186"/>
      <c r="L1186"/>
      <c r="O1186"/>
      <c r="R1186"/>
    </row>
    <row r="1187" spans="4:18" x14ac:dyDescent="0.5">
      <c r="D1187"/>
      <c r="E1187"/>
      <c r="F1187"/>
      <c r="I1187"/>
      <c r="L1187"/>
      <c r="O1187"/>
      <c r="R1187"/>
    </row>
    <row r="1188" spans="4:18" x14ac:dyDescent="0.5">
      <c r="D1188"/>
      <c r="E1188"/>
      <c r="F1188"/>
      <c r="I1188"/>
      <c r="L1188"/>
      <c r="O1188"/>
      <c r="R1188"/>
    </row>
    <row r="1189" spans="4:18" x14ac:dyDescent="0.5">
      <c r="D1189"/>
      <c r="E1189"/>
      <c r="F1189"/>
      <c r="I1189"/>
      <c r="L1189"/>
      <c r="O1189"/>
      <c r="R1189"/>
    </row>
    <row r="1190" spans="4:18" x14ac:dyDescent="0.5">
      <c r="D1190"/>
      <c r="E1190"/>
      <c r="F1190"/>
      <c r="I1190"/>
      <c r="L1190"/>
      <c r="O1190"/>
      <c r="R1190"/>
    </row>
    <row r="1191" spans="4:18" x14ac:dyDescent="0.5">
      <c r="D1191"/>
      <c r="E1191"/>
      <c r="F1191"/>
      <c r="I1191"/>
      <c r="L1191"/>
      <c r="O1191"/>
      <c r="R1191"/>
    </row>
    <row r="1192" spans="4:18" x14ac:dyDescent="0.5">
      <c r="D1192"/>
      <c r="E1192"/>
      <c r="F1192"/>
      <c r="I1192"/>
      <c r="L1192"/>
      <c r="O1192"/>
      <c r="R1192"/>
    </row>
    <row r="1193" spans="4:18" x14ac:dyDescent="0.5">
      <c r="D1193"/>
      <c r="E1193"/>
      <c r="F1193"/>
      <c r="I1193"/>
      <c r="L1193"/>
      <c r="O1193"/>
      <c r="R1193"/>
    </row>
    <row r="1194" spans="4:18" x14ac:dyDescent="0.5">
      <c r="D1194"/>
      <c r="E1194"/>
      <c r="F1194"/>
      <c r="I1194"/>
      <c r="L1194"/>
      <c r="O1194"/>
      <c r="R1194"/>
    </row>
    <row r="1195" spans="4:18" x14ac:dyDescent="0.5">
      <c r="D1195"/>
      <c r="E1195"/>
      <c r="F1195"/>
      <c r="I1195"/>
      <c r="L1195"/>
      <c r="O1195"/>
      <c r="R1195"/>
    </row>
    <row r="1196" spans="4:18" x14ac:dyDescent="0.5">
      <c r="D1196"/>
      <c r="E1196"/>
      <c r="F1196"/>
      <c r="I1196"/>
      <c r="L1196"/>
      <c r="O1196"/>
      <c r="R1196"/>
    </row>
    <row r="1197" spans="4:18" x14ac:dyDescent="0.5">
      <c r="D1197"/>
      <c r="E1197"/>
      <c r="F1197"/>
      <c r="I1197"/>
      <c r="L1197"/>
      <c r="O1197"/>
      <c r="R1197"/>
    </row>
    <row r="1198" spans="4:18" x14ac:dyDescent="0.5">
      <c r="D1198"/>
      <c r="E1198"/>
      <c r="F1198"/>
      <c r="I1198"/>
      <c r="L1198"/>
      <c r="O1198"/>
      <c r="R1198"/>
    </row>
    <row r="1199" spans="4:18" x14ac:dyDescent="0.5">
      <c r="D1199"/>
      <c r="E1199"/>
      <c r="F1199"/>
      <c r="I1199"/>
      <c r="L1199"/>
      <c r="O1199"/>
      <c r="R1199"/>
    </row>
    <row r="1200" spans="4:18" x14ac:dyDescent="0.5">
      <c r="D1200"/>
      <c r="E1200"/>
      <c r="F1200"/>
      <c r="I1200"/>
      <c r="L1200"/>
      <c r="O1200"/>
      <c r="R1200"/>
    </row>
    <row r="1201" spans="4:18" x14ac:dyDescent="0.5">
      <c r="D1201"/>
      <c r="E1201"/>
      <c r="F1201"/>
      <c r="I1201"/>
      <c r="L1201"/>
      <c r="O1201"/>
      <c r="R1201"/>
    </row>
    <row r="1202" spans="4:18" x14ac:dyDescent="0.5">
      <c r="D1202"/>
      <c r="E1202"/>
      <c r="F1202"/>
      <c r="I1202"/>
      <c r="L1202"/>
      <c r="O1202"/>
      <c r="R1202"/>
    </row>
    <row r="1203" spans="4:18" x14ac:dyDescent="0.5">
      <c r="D1203"/>
      <c r="E1203"/>
      <c r="F1203"/>
      <c r="I1203"/>
      <c r="L1203"/>
      <c r="O1203"/>
      <c r="R1203"/>
    </row>
    <row r="1204" spans="4:18" x14ac:dyDescent="0.5">
      <c r="D1204"/>
      <c r="E1204"/>
      <c r="F1204"/>
      <c r="I1204"/>
      <c r="L1204"/>
      <c r="O1204"/>
      <c r="R1204"/>
    </row>
    <row r="1205" spans="4:18" x14ac:dyDescent="0.5">
      <c r="D1205"/>
      <c r="E1205"/>
      <c r="F1205"/>
      <c r="I1205"/>
      <c r="L1205"/>
      <c r="O1205"/>
      <c r="R1205"/>
    </row>
    <row r="1206" spans="4:18" x14ac:dyDescent="0.5">
      <c r="D1206"/>
      <c r="E1206"/>
      <c r="F1206"/>
      <c r="I1206"/>
      <c r="L1206"/>
      <c r="O1206"/>
      <c r="R1206"/>
    </row>
    <row r="1207" spans="4:18" x14ac:dyDescent="0.5">
      <c r="D1207"/>
      <c r="E1207"/>
      <c r="F1207"/>
      <c r="I1207"/>
      <c r="L1207"/>
      <c r="O1207"/>
      <c r="R1207"/>
    </row>
    <row r="1208" spans="4:18" x14ac:dyDescent="0.5">
      <c r="D1208"/>
      <c r="E1208"/>
      <c r="F1208"/>
      <c r="I1208"/>
      <c r="L1208"/>
      <c r="O1208"/>
      <c r="R1208"/>
    </row>
    <row r="1209" spans="4:18" x14ac:dyDescent="0.5">
      <c r="D1209"/>
      <c r="E1209"/>
      <c r="F1209"/>
      <c r="I1209"/>
      <c r="L1209"/>
      <c r="O1209"/>
      <c r="R1209"/>
    </row>
    <row r="1210" spans="4:18" x14ac:dyDescent="0.5">
      <c r="D1210"/>
      <c r="E1210"/>
      <c r="F1210"/>
      <c r="I1210"/>
      <c r="L1210"/>
      <c r="O1210"/>
      <c r="R1210"/>
    </row>
    <row r="1211" spans="4:18" x14ac:dyDescent="0.5">
      <c r="D1211"/>
      <c r="E1211"/>
      <c r="F1211"/>
      <c r="I1211"/>
      <c r="L1211"/>
      <c r="O1211"/>
      <c r="R1211"/>
    </row>
    <row r="1212" spans="4:18" x14ac:dyDescent="0.5">
      <c r="D1212"/>
      <c r="E1212"/>
      <c r="F1212"/>
      <c r="I1212"/>
      <c r="L1212"/>
      <c r="O1212"/>
      <c r="R1212"/>
    </row>
    <row r="1213" spans="4:18" x14ac:dyDescent="0.5">
      <c r="D1213"/>
      <c r="E1213"/>
      <c r="F1213"/>
      <c r="I1213"/>
      <c r="L1213"/>
      <c r="O1213"/>
      <c r="R1213"/>
    </row>
    <row r="1214" spans="4:18" x14ac:dyDescent="0.5">
      <c r="D1214"/>
      <c r="E1214"/>
      <c r="F1214"/>
      <c r="I1214"/>
      <c r="L1214"/>
      <c r="O1214"/>
      <c r="R1214"/>
    </row>
    <row r="1215" spans="4:18" x14ac:dyDescent="0.5">
      <c r="D1215"/>
      <c r="E1215"/>
      <c r="F1215"/>
      <c r="I1215"/>
      <c r="L1215"/>
      <c r="O1215"/>
      <c r="R1215"/>
    </row>
    <row r="1216" spans="4:18" x14ac:dyDescent="0.5">
      <c r="D1216"/>
      <c r="E1216"/>
      <c r="F1216"/>
      <c r="I1216"/>
      <c r="L1216"/>
      <c r="O1216"/>
      <c r="R1216"/>
    </row>
    <row r="1217" spans="4:18" x14ac:dyDescent="0.5">
      <c r="D1217"/>
      <c r="E1217"/>
      <c r="F1217"/>
      <c r="I1217"/>
      <c r="L1217"/>
      <c r="O1217"/>
      <c r="R1217"/>
    </row>
    <row r="1218" spans="4:18" x14ac:dyDescent="0.5">
      <c r="D1218"/>
      <c r="E1218"/>
      <c r="F1218"/>
      <c r="I1218"/>
      <c r="L1218"/>
      <c r="O1218"/>
      <c r="R1218"/>
    </row>
    <row r="1219" spans="4:18" x14ac:dyDescent="0.5">
      <c r="D1219"/>
      <c r="E1219"/>
      <c r="F1219"/>
      <c r="I1219"/>
      <c r="L1219"/>
      <c r="O1219"/>
      <c r="R1219"/>
    </row>
    <row r="1220" spans="4:18" x14ac:dyDescent="0.5">
      <c r="D1220"/>
      <c r="E1220"/>
      <c r="F1220"/>
      <c r="I1220"/>
      <c r="L1220"/>
      <c r="O1220"/>
      <c r="R1220"/>
    </row>
    <row r="1221" spans="4:18" x14ac:dyDescent="0.5">
      <c r="D1221"/>
      <c r="E1221"/>
      <c r="F1221"/>
      <c r="I1221"/>
      <c r="L1221"/>
      <c r="O1221"/>
      <c r="R1221"/>
    </row>
    <row r="1222" spans="4:18" x14ac:dyDescent="0.5">
      <c r="D1222"/>
      <c r="E1222"/>
      <c r="F1222"/>
      <c r="I1222"/>
      <c r="L1222"/>
      <c r="O1222"/>
      <c r="R1222"/>
    </row>
    <row r="1223" spans="4:18" x14ac:dyDescent="0.5">
      <c r="D1223"/>
      <c r="E1223"/>
      <c r="F1223"/>
      <c r="I1223"/>
      <c r="L1223"/>
      <c r="O1223"/>
      <c r="R1223"/>
    </row>
    <row r="1224" spans="4:18" x14ac:dyDescent="0.5">
      <c r="D1224"/>
      <c r="E1224"/>
      <c r="F1224"/>
      <c r="I1224"/>
      <c r="L1224"/>
      <c r="O1224"/>
      <c r="R1224"/>
    </row>
    <row r="1225" spans="4:18" x14ac:dyDescent="0.5">
      <c r="D1225"/>
      <c r="E1225"/>
      <c r="F1225"/>
      <c r="I1225"/>
      <c r="L1225"/>
      <c r="O1225"/>
      <c r="R1225"/>
    </row>
    <row r="1226" spans="4:18" x14ac:dyDescent="0.5">
      <c r="D1226"/>
      <c r="E1226"/>
      <c r="F1226"/>
      <c r="I1226"/>
      <c r="L1226"/>
      <c r="O1226"/>
      <c r="R1226"/>
    </row>
    <row r="1227" spans="4:18" x14ac:dyDescent="0.5">
      <c r="D1227"/>
      <c r="E1227"/>
      <c r="F1227"/>
      <c r="I1227"/>
      <c r="L1227"/>
      <c r="O1227"/>
      <c r="R1227"/>
    </row>
    <row r="1228" spans="4:18" x14ac:dyDescent="0.5">
      <c r="D1228"/>
      <c r="E1228"/>
      <c r="F1228"/>
      <c r="I1228"/>
      <c r="L1228"/>
      <c r="O1228"/>
      <c r="R1228"/>
    </row>
    <row r="1229" spans="4:18" x14ac:dyDescent="0.5">
      <c r="D1229"/>
      <c r="E1229"/>
      <c r="F1229"/>
      <c r="I1229"/>
      <c r="L1229"/>
      <c r="O1229"/>
      <c r="R1229"/>
    </row>
    <row r="1230" spans="4:18" x14ac:dyDescent="0.5">
      <c r="D1230"/>
      <c r="E1230"/>
      <c r="F1230"/>
      <c r="I1230"/>
      <c r="L1230"/>
      <c r="O1230"/>
      <c r="R1230"/>
    </row>
    <row r="1231" spans="4:18" x14ac:dyDescent="0.5">
      <c r="D1231"/>
      <c r="E1231"/>
      <c r="F1231"/>
      <c r="I1231"/>
      <c r="L1231"/>
      <c r="O1231"/>
      <c r="R1231"/>
    </row>
    <row r="1232" spans="4:18" x14ac:dyDescent="0.5">
      <c r="D1232"/>
      <c r="E1232"/>
      <c r="F1232"/>
      <c r="I1232"/>
      <c r="L1232"/>
      <c r="O1232"/>
      <c r="R1232"/>
    </row>
    <row r="1233" spans="4:18" x14ac:dyDescent="0.5">
      <c r="D1233"/>
      <c r="E1233"/>
      <c r="F1233"/>
      <c r="I1233"/>
      <c r="L1233"/>
      <c r="O1233"/>
      <c r="R1233"/>
    </row>
    <row r="1234" spans="4:18" x14ac:dyDescent="0.5">
      <c r="D1234"/>
      <c r="E1234"/>
      <c r="F1234"/>
      <c r="I1234"/>
      <c r="L1234"/>
      <c r="O1234"/>
      <c r="R1234"/>
    </row>
    <row r="1235" spans="4:18" x14ac:dyDescent="0.5">
      <c r="D1235"/>
      <c r="E1235"/>
      <c r="F1235"/>
      <c r="I1235"/>
      <c r="L1235"/>
      <c r="O1235"/>
      <c r="R1235"/>
    </row>
    <row r="1236" spans="4:18" x14ac:dyDescent="0.5">
      <c r="D1236"/>
      <c r="E1236"/>
      <c r="F1236"/>
      <c r="I1236"/>
      <c r="L1236"/>
      <c r="O1236"/>
      <c r="R1236"/>
    </row>
    <row r="1237" spans="4:18" x14ac:dyDescent="0.5">
      <c r="D1237"/>
      <c r="E1237"/>
      <c r="F1237"/>
      <c r="I1237"/>
      <c r="L1237"/>
      <c r="O1237"/>
      <c r="R1237"/>
    </row>
    <row r="1238" spans="4:18" x14ac:dyDescent="0.5">
      <c r="D1238"/>
      <c r="E1238"/>
      <c r="F1238"/>
      <c r="I1238"/>
      <c r="L1238"/>
      <c r="O1238"/>
      <c r="R1238"/>
    </row>
    <row r="1239" spans="4:18" x14ac:dyDescent="0.5">
      <c r="D1239"/>
      <c r="E1239"/>
      <c r="F1239"/>
      <c r="I1239"/>
      <c r="L1239"/>
      <c r="O1239"/>
      <c r="R1239"/>
    </row>
    <row r="1240" spans="4:18" x14ac:dyDescent="0.5">
      <c r="D1240"/>
      <c r="E1240"/>
      <c r="F1240"/>
      <c r="I1240"/>
      <c r="L1240"/>
      <c r="O1240"/>
      <c r="R1240"/>
    </row>
    <row r="1241" spans="4:18" x14ac:dyDescent="0.5">
      <c r="D1241"/>
      <c r="E1241"/>
      <c r="F1241"/>
      <c r="I1241"/>
      <c r="L1241"/>
      <c r="O1241"/>
      <c r="R1241"/>
    </row>
    <row r="1242" spans="4:18" x14ac:dyDescent="0.5">
      <c r="D1242"/>
      <c r="E1242"/>
      <c r="F1242"/>
      <c r="I1242"/>
      <c r="L1242"/>
      <c r="O1242"/>
      <c r="R1242"/>
    </row>
    <row r="1243" spans="4:18" x14ac:dyDescent="0.5">
      <c r="D1243"/>
      <c r="E1243"/>
      <c r="F1243"/>
      <c r="I1243"/>
      <c r="L1243"/>
      <c r="O1243"/>
      <c r="R1243"/>
    </row>
    <row r="1244" spans="4:18" x14ac:dyDescent="0.5">
      <c r="D1244"/>
      <c r="E1244"/>
      <c r="F1244"/>
      <c r="I1244"/>
      <c r="L1244"/>
      <c r="O1244"/>
      <c r="R1244"/>
    </row>
    <row r="1245" spans="4:18" x14ac:dyDescent="0.5">
      <c r="D1245"/>
      <c r="E1245"/>
      <c r="F1245"/>
      <c r="I1245"/>
      <c r="L1245"/>
      <c r="O1245"/>
      <c r="R1245"/>
    </row>
    <row r="1246" spans="4:18" x14ac:dyDescent="0.5">
      <c r="D1246"/>
      <c r="E1246"/>
      <c r="F1246"/>
      <c r="I1246"/>
      <c r="L1246"/>
      <c r="O1246"/>
      <c r="R1246"/>
    </row>
    <row r="1247" spans="4:18" x14ac:dyDescent="0.5">
      <c r="D1247"/>
      <c r="E1247"/>
      <c r="F1247"/>
      <c r="I1247"/>
      <c r="L1247"/>
      <c r="O1247"/>
      <c r="R1247"/>
    </row>
    <row r="1248" spans="4:18" x14ac:dyDescent="0.5">
      <c r="D1248"/>
      <c r="E1248"/>
      <c r="F1248"/>
      <c r="I1248"/>
      <c r="L1248"/>
      <c r="O1248"/>
      <c r="R1248"/>
    </row>
    <row r="1249" spans="4:18" x14ac:dyDescent="0.5">
      <c r="D1249"/>
      <c r="E1249"/>
      <c r="F1249"/>
      <c r="I1249"/>
      <c r="L1249"/>
      <c r="O1249"/>
      <c r="R1249"/>
    </row>
    <row r="1250" spans="4:18" x14ac:dyDescent="0.5">
      <c r="D1250"/>
      <c r="E1250"/>
      <c r="F1250"/>
      <c r="I1250"/>
      <c r="L1250"/>
      <c r="O1250"/>
      <c r="R1250"/>
    </row>
    <row r="1251" spans="4:18" x14ac:dyDescent="0.5">
      <c r="D1251"/>
      <c r="E1251"/>
      <c r="F1251"/>
      <c r="I1251"/>
      <c r="L1251"/>
      <c r="O1251"/>
      <c r="R1251"/>
    </row>
    <row r="1252" spans="4:18" x14ac:dyDescent="0.5">
      <c r="D1252"/>
      <c r="E1252"/>
      <c r="F1252"/>
      <c r="I1252"/>
      <c r="L1252"/>
      <c r="O1252"/>
      <c r="R1252"/>
    </row>
    <row r="1253" spans="4:18" x14ac:dyDescent="0.5">
      <c r="D1253"/>
      <c r="E1253"/>
      <c r="F1253"/>
      <c r="I1253"/>
      <c r="L1253"/>
      <c r="O1253"/>
      <c r="R1253"/>
    </row>
    <row r="1254" spans="4:18" x14ac:dyDescent="0.5">
      <c r="D1254"/>
      <c r="E1254"/>
      <c r="F1254"/>
      <c r="I1254"/>
      <c r="L1254"/>
      <c r="O1254"/>
      <c r="R1254"/>
    </row>
    <row r="1255" spans="4:18" x14ac:dyDescent="0.5">
      <c r="D1255"/>
      <c r="E1255"/>
      <c r="F1255"/>
      <c r="I1255"/>
      <c r="L1255"/>
      <c r="O1255"/>
      <c r="R1255"/>
    </row>
    <row r="1256" spans="4:18" x14ac:dyDescent="0.5">
      <c r="D1256"/>
      <c r="E1256"/>
      <c r="F1256"/>
      <c r="I1256"/>
      <c r="L1256"/>
      <c r="O1256"/>
      <c r="R1256"/>
    </row>
    <row r="1257" spans="4:18" x14ac:dyDescent="0.5">
      <c r="D1257"/>
      <c r="E1257"/>
      <c r="F1257"/>
      <c r="I1257"/>
      <c r="L1257"/>
      <c r="O1257"/>
      <c r="R1257"/>
    </row>
    <row r="1258" spans="4:18" x14ac:dyDescent="0.5">
      <c r="D1258"/>
      <c r="E1258"/>
      <c r="F1258"/>
      <c r="I1258"/>
      <c r="L1258"/>
      <c r="O1258"/>
      <c r="R1258"/>
    </row>
    <row r="1259" spans="4:18" x14ac:dyDescent="0.5">
      <c r="D1259"/>
      <c r="E1259"/>
      <c r="F1259"/>
      <c r="I1259"/>
      <c r="L1259"/>
      <c r="O1259"/>
      <c r="R1259"/>
    </row>
    <row r="1260" spans="4:18" x14ac:dyDescent="0.5">
      <c r="D1260"/>
      <c r="E1260"/>
      <c r="F1260"/>
      <c r="I1260"/>
      <c r="L1260"/>
      <c r="O1260"/>
      <c r="R1260"/>
    </row>
    <row r="1261" spans="4:18" x14ac:dyDescent="0.5">
      <c r="D1261"/>
      <c r="E1261"/>
      <c r="F1261"/>
      <c r="I1261"/>
      <c r="L1261"/>
      <c r="O1261"/>
      <c r="R1261"/>
    </row>
    <row r="1262" spans="4:18" x14ac:dyDescent="0.5">
      <c r="D1262"/>
      <c r="E1262"/>
      <c r="F1262"/>
      <c r="I1262"/>
      <c r="L1262"/>
      <c r="O1262"/>
      <c r="R1262"/>
    </row>
    <row r="1263" spans="4:18" x14ac:dyDescent="0.5">
      <c r="D1263"/>
      <c r="E1263"/>
      <c r="F1263"/>
      <c r="I1263"/>
      <c r="L1263"/>
      <c r="O1263"/>
      <c r="R1263"/>
    </row>
    <row r="1264" spans="4:18" x14ac:dyDescent="0.5">
      <c r="D1264"/>
      <c r="E1264"/>
      <c r="F1264"/>
      <c r="I1264"/>
      <c r="L1264"/>
      <c r="O1264"/>
      <c r="R1264"/>
    </row>
    <row r="1265" spans="4:18" x14ac:dyDescent="0.5">
      <c r="D1265"/>
      <c r="E1265"/>
      <c r="F1265"/>
      <c r="I1265"/>
      <c r="L1265"/>
      <c r="O1265"/>
      <c r="R1265"/>
    </row>
    <row r="1266" spans="4:18" x14ac:dyDescent="0.5">
      <c r="D1266"/>
      <c r="E1266"/>
      <c r="F1266"/>
      <c r="I1266"/>
      <c r="L1266"/>
      <c r="O1266"/>
      <c r="R1266"/>
    </row>
    <row r="1267" spans="4:18" x14ac:dyDescent="0.5">
      <c r="D1267"/>
      <c r="E1267"/>
      <c r="F1267"/>
      <c r="I1267"/>
      <c r="L1267"/>
      <c r="O1267"/>
      <c r="R1267"/>
    </row>
    <row r="1268" spans="4:18" x14ac:dyDescent="0.5">
      <c r="D1268"/>
      <c r="E1268"/>
      <c r="F1268"/>
      <c r="I1268"/>
      <c r="L1268"/>
      <c r="O1268"/>
      <c r="R1268"/>
    </row>
    <row r="1269" spans="4:18" x14ac:dyDescent="0.5">
      <c r="D1269"/>
      <c r="E1269"/>
      <c r="F1269"/>
      <c r="I1269"/>
      <c r="L1269"/>
      <c r="O1269"/>
      <c r="R1269"/>
    </row>
    <row r="1270" spans="4:18" x14ac:dyDescent="0.5">
      <c r="D1270"/>
      <c r="E1270"/>
      <c r="F1270"/>
      <c r="I1270"/>
      <c r="L1270"/>
      <c r="O1270"/>
      <c r="R1270"/>
    </row>
    <row r="1271" spans="4:18" x14ac:dyDescent="0.5">
      <c r="D1271"/>
      <c r="E1271"/>
      <c r="F1271"/>
      <c r="I1271"/>
      <c r="L1271"/>
      <c r="O1271"/>
      <c r="R1271"/>
    </row>
    <row r="1272" spans="4:18" x14ac:dyDescent="0.5">
      <c r="D1272"/>
      <c r="E1272"/>
      <c r="F1272"/>
      <c r="I1272"/>
      <c r="L1272"/>
      <c r="O1272"/>
      <c r="R1272"/>
    </row>
    <row r="1273" spans="4:18" x14ac:dyDescent="0.5">
      <c r="D1273"/>
      <c r="E1273"/>
      <c r="F1273"/>
      <c r="I1273"/>
      <c r="L1273"/>
      <c r="O1273"/>
      <c r="R1273"/>
    </row>
    <row r="1274" spans="4:18" x14ac:dyDescent="0.5">
      <c r="D1274"/>
      <c r="E1274"/>
      <c r="F1274"/>
      <c r="I1274"/>
      <c r="L1274"/>
      <c r="O1274"/>
      <c r="R1274"/>
    </row>
    <row r="1275" spans="4:18" x14ac:dyDescent="0.5">
      <c r="D1275"/>
      <c r="E1275"/>
      <c r="F1275"/>
      <c r="I1275"/>
      <c r="L1275"/>
      <c r="O1275"/>
      <c r="R1275"/>
    </row>
    <row r="1276" spans="4:18" x14ac:dyDescent="0.5">
      <c r="D1276"/>
      <c r="E1276"/>
      <c r="F1276"/>
      <c r="I1276"/>
      <c r="L1276"/>
      <c r="O1276"/>
      <c r="R1276"/>
    </row>
    <row r="1277" spans="4:18" x14ac:dyDescent="0.5">
      <c r="D1277"/>
      <c r="E1277"/>
      <c r="F1277"/>
      <c r="I1277"/>
      <c r="L1277"/>
      <c r="O1277"/>
      <c r="R1277"/>
    </row>
    <row r="1278" spans="4:18" x14ac:dyDescent="0.5">
      <c r="D1278"/>
      <c r="E1278"/>
      <c r="F1278"/>
      <c r="I1278"/>
      <c r="L1278"/>
      <c r="O1278"/>
      <c r="R1278"/>
    </row>
    <row r="1279" spans="4:18" x14ac:dyDescent="0.5">
      <c r="D1279"/>
      <c r="E1279"/>
      <c r="F1279"/>
      <c r="I1279"/>
      <c r="L1279"/>
      <c r="O1279"/>
      <c r="R1279"/>
    </row>
    <row r="1280" spans="4:18" x14ac:dyDescent="0.5">
      <c r="D1280"/>
      <c r="E1280"/>
      <c r="F1280"/>
      <c r="I1280"/>
      <c r="L1280"/>
      <c r="O1280"/>
      <c r="R1280"/>
    </row>
    <row r="1281" spans="4:18" x14ac:dyDescent="0.5">
      <c r="D1281"/>
      <c r="E1281"/>
      <c r="F1281"/>
      <c r="I1281"/>
      <c r="L1281"/>
      <c r="O1281"/>
      <c r="R1281"/>
    </row>
    <row r="1282" spans="4:18" x14ac:dyDescent="0.5">
      <c r="D1282"/>
      <c r="E1282"/>
      <c r="F1282"/>
      <c r="I1282"/>
      <c r="L1282"/>
      <c r="O1282"/>
      <c r="R1282"/>
    </row>
    <row r="1283" spans="4:18" x14ac:dyDescent="0.5">
      <c r="D1283"/>
      <c r="E1283"/>
      <c r="F1283"/>
      <c r="I1283"/>
      <c r="L1283"/>
      <c r="O1283"/>
      <c r="R1283"/>
    </row>
    <row r="1284" spans="4:18" x14ac:dyDescent="0.5">
      <c r="D1284"/>
      <c r="E1284"/>
      <c r="F1284"/>
      <c r="I1284"/>
      <c r="L1284"/>
      <c r="O1284"/>
      <c r="R1284"/>
    </row>
    <row r="1285" spans="4:18" x14ac:dyDescent="0.5">
      <c r="D1285"/>
      <c r="E1285"/>
      <c r="F1285"/>
      <c r="I1285"/>
      <c r="L1285"/>
      <c r="O1285"/>
      <c r="R1285"/>
    </row>
    <row r="1286" spans="4:18" x14ac:dyDescent="0.5">
      <c r="D1286"/>
      <c r="E1286"/>
      <c r="F1286"/>
      <c r="I1286"/>
      <c r="L1286"/>
      <c r="O1286"/>
      <c r="R1286"/>
    </row>
    <row r="1287" spans="4:18" x14ac:dyDescent="0.5">
      <c r="D1287"/>
      <c r="E1287"/>
      <c r="F1287"/>
      <c r="I1287"/>
      <c r="L1287"/>
      <c r="O1287"/>
      <c r="R1287"/>
    </row>
    <row r="1288" spans="4:18" x14ac:dyDescent="0.5">
      <c r="D1288"/>
      <c r="E1288"/>
      <c r="F1288"/>
      <c r="I1288"/>
      <c r="L1288"/>
      <c r="O1288"/>
      <c r="R1288"/>
    </row>
    <row r="1289" spans="4:18" x14ac:dyDescent="0.5">
      <c r="D1289"/>
      <c r="E1289"/>
      <c r="F1289"/>
      <c r="I1289"/>
      <c r="L1289"/>
      <c r="O1289"/>
      <c r="R1289"/>
    </row>
    <row r="1290" spans="4:18" x14ac:dyDescent="0.5">
      <c r="D1290"/>
      <c r="E1290"/>
      <c r="F1290"/>
      <c r="I1290"/>
      <c r="L1290"/>
      <c r="O1290"/>
      <c r="R1290"/>
    </row>
    <row r="1291" spans="4:18" x14ac:dyDescent="0.5">
      <c r="D1291"/>
      <c r="E1291"/>
      <c r="F1291"/>
      <c r="I1291"/>
      <c r="L1291"/>
      <c r="O1291"/>
      <c r="R1291"/>
    </row>
    <row r="1292" spans="4:18" x14ac:dyDescent="0.5">
      <c r="D1292"/>
      <c r="E1292"/>
      <c r="F1292"/>
      <c r="I1292"/>
      <c r="L1292"/>
      <c r="O1292"/>
      <c r="R1292"/>
    </row>
    <row r="1293" spans="4:18" x14ac:dyDescent="0.5">
      <c r="D1293"/>
      <c r="E1293"/>
      <c r="F1293"/>
      <c r="I1293"/>
      <c r="L1293"/>
      <c r="O1293"/>
      <c r="R1293"/>
    </row>
    <row r="1294" spans="4:18" x14ac:dyDescent="0.5">
      <c r="D1294"/>
      <c r="E1294"/>
      <c r="F1294"/>
      <c r="I1294"/>
      <c r="L1294"/>
      <c r="O1294"/>
      <c r="R1294"/>
    </row>
    <row r="1295" spans="4:18" x14ac:dyDescent="0.5">
      <c r="D1295"/>
      <c r="E1295"/>
      <c r="F1295"/>
      <c r="I1295"/>
      <c r="L1295"/>
      <c r="O1295"/>
      <c r="R1295"/>
    </row>
    <row r="1296" spans="4:18" x14ac:dyDescent="0.5">
      <c r="D1296"/>
      <c r="E1296"/>
      <c r="F1296"/>
      <c r="I1296"/>
      <c r="L1296"/>
      <c r="O1296"/>
      <c r="R1296"/>
    </row>
    <row r="1297" spans="4:18" x14ac:dyDescent="0.5">
      <c r="D1297"/>
      <c r="E1297"/>
      <c r="F1297"/>
      <c r="I1297"/>
      <c r="L1297"/>
      <c r="O1297"/>
      <c r="R1297"/>
    </row>
    <row r="1298" spans="4:18" x14ac:dyDescent="0.5">
      <c r="D1298"/>
      <c r="E1298"/>
      <c r="F1298"/>
      <c r="I1298"/>
      <c r="L1298"/>
      <c r="O1298"/>
      <c r="R1298"/>
    </row>
    <row r="1299" spans="4:18" x14ac:dyDescent="0.5">
      <c r="D1299"/>
      <c r="E1299"/>
      <c r="F1299"/>
      <c r="I1299"/>
      <c r="L1299"/>
      <c r="O1299"/>
      <c r="R1299"/>
    </row>
    <row r="1300" spans="4:18" x14ac:dyDescent="0.5">
      <c r="D1300"/>
      <c r="E1300"/>
      <c r="F1300"/>
      <c r="I1300"/>
      <c r="L1300"/>
      <c r="O1300"/>
      <c r="R1300"/>
    </row>
    <row r="1301" spans="4:18" x14ac:dyDescent="0.5">
      <c r="D1301"/>
      <c r="E1301"/>
      <c r="F1301"/>
      <c r="I1301"/>
      <c r="L1301"/>
      <c r="O1301"/>
      <c r="R1301"/>
    </row>
    <row r="1302" spans="4:18" x14ac:dyDescent="0.5">
      <c r="D1302"/>
      <c r="E1302"/>
      <c r="F1302"/>
      <c r="I1302"/>
      <c r="L1302"/>
      <c r="O1302"/>
      <c r="R1302"/>
    </row>
    <row r="1303" spans="4:18" x14ac:dyDescent="0.5">
      <c r="D1303"/>
      <c r="E1303"/>
      <c r="F1303"/>
      <c r="I1303"/>
      <c r="L1303"/>
      <c r="O1303"/>
      <c r="R1303"/>
    </row>
    <row r="1304" spans="4:18" x14ac:dyDescent="0.5">
      <c r="D1304"/>
      <c r="E1304"/>
      <c r="F1304"/>
      <c r="I1304"/>
      <c r="L1304"/>
      <c r="O1304"/>
      <c r="R1304"/>
    </row>
    <row r="1305" spans="4:18" x14ac:dyDescent="0.5">
      <c r="D1305"/>
      <c r="E1305"/>
      <c r="F1305"/>
      <c r="I1305"/>
      <c r="L1305"/>
      <c r="O1305"/>
      <c r="R1305"/>
    </row>
    <row r="1306" spans="4:18" x14ac:dyDescent="0.5">
      <c r="D1306"/>
      <c r="E1306"/>
      <c r="F1306"/>
      <c r="I1306"/>
      <c r="L1306"/>
      <c r="O1306"/>
      <c r="R1306"/>
    </row>
    <row r="1307" spans="4:18" x14ac:dyDescent="0.5">
      <c r="D1307"/>
      <c r="E1307"/>
      <c r="F1307"/>
      <c r="I1307"/>
      <c r="L1307"/>
      <c r="O1307"/>
      <c r="R1307"/>
    </row>
    <row r="1308" spans="4:18" x14ac:dyDescent="0.5">
      <c r="D1308"/>
      <c r="E1308"/>
      <c r="F1308"/>
      <c r="I1308"/>
      <c r="L1308"/>
      <c r="O1308"/>
      <c r="R1308"/>
    </row>
    <row r="1309" spans="4:18" x14ac:dyDescent="0.5">
      <c r="D1309"/>
      <c r="E1309"/>
      <c r="F1309"/>
      <c r="I1309"/>
      <c r="L1309"/>
      <c r="O1309"/>
      <c r="R1309"/>
    </row>
    <row r="1310" spans="4:18" x14ac:dyDescent="0.5">
      <c r="D1310"/>
      <c r="E1310"/>
      <c r="F1310"/>
      <c r="I1310"/>
      <c r="L1310"/>
      <c r="O1310"/>
      <c r="R1310"/>
    </row>
    <row r="1311" spans="4:18" x14ac:dyDescent="0.5">
      <c r="D1311"/>
      <c r="E1311"/>
      <c r="F1311"/>
      <c r="I1311"/>
      <c r="L1311"/>
      <c r="O1311"/>
      <c r="R1311"/>
    </row>
    <row r="1312" spans="4:18" x14ac:dyDescent="0.5">
      <c r="D1312"/>
      <c r="E1312"/>
      <c r="F1312"/>
      <c r="I1312"/>
      <c r="L1312"/>
      <c r="O1312"/>
      <c r="R1312"/>
    </row>
    <row r="1313" spans="4:18" x14ac:dyDescent="0.5">
      <c r="D1313"/>
      <c r="E1313"/>
      <c r="F1313"/>
      <c r="I1313"/>
      <c r="L1313"/>
      <c r="O1313"/>
      <c r="R1313"/>
    </row>
    <row r="1314" spans="4:18" x14ac:dyDescent="0.5">
      <c r="D1314"/>
      <c r="E1314"/>
      <c r="F1314"/>
      <c r="I1314"/>
      <c r="L1314"/>
      <c r="O1314"/>
      <c r="R1314"/>
    </row>
    <row r="1315" spans="4:18" x14ac:dyDescent="0.5">
      <c r="D1315"/>
      <c r="E1315"/>
      <c r="F1315"/>
      <c r="I1315"/>
      <c r="L1315"/>
      <c r="O1315"/>
      <c r="R1315"/>
    </row>
    <row r="1316" spans="4:18" x14ac:dyDescent="0.5">
      <c r="D1316"/>
      <c r="E1316"/>
      <c r="F1316"/>
      <c r="I1316"/>
      <c r="L1316"/>
      <c r="O1316"/>
      <c r="R1316"/>
    </row>
    <row r="1317" spans="4:18" x14ac:dyDescent="0.5">
      <c r="D1317"/>
      <c r="E1317"/>
      <c r="F1317"/>
      <c r="I1317"/>
      <c r="L1317"/>
      <c r="O1317"/>
      <c r="R1317"/>
    </row>
    <row r="1318" spans="4:18" x14ac:dyDescent="0.5">
      <c r="D1318"/>
      <c r="E1318"/>
      <c r="F1318"/>
      <c r="I1318"/>
      <c r="L1318"/>
      <c r="O1318"/>
      <c r="R1318"/>
    </row>
    <row r="1319" spans="4:18" x14ac:dyDescent="0.5">
      <c r="D1319"/>
      <c r="E1319"/>
      <c r="F1319"/>
      <c r="I1319"/>
      <c r="L1319"/>
      <c r="O1319"/>
      <c r="R1319"/>
    </row>
    <row r="1320" spans="4:18" x14ac:dyDescent="0.5">
      <c r="D1320"/>
      <c r="E1320"/>
      <c r="F1320"/>
      <c r="I1320"/>
      <c r="L1320"/>
      <c r="O1320"/>
      <c r="R1320"/>
    </row>
    <row r="1321" spans="4:18" x14ac:dyDescent="0.5">
      <c r="D1321"/>
      <c r="E1321"/>
      <c r="F1321"/>
      <c r="I1321"/>
      <c r="L1321"/>
      <c r="O1321"/>
      <c r="R1321"/>
    </row>
    <row r="1322" spans="4:18" x14ac:dyDescent="0.5">
      <c r="D1322"/>
      <c r="E1322"/>
      <c r="F1322"/>
      <c r="I1322"/>
      <c r="L1322"/>
      <c r="O1322"/>
      <c r="R1322"/>
    </row>
    <row r="1323" spans="4:18" x14ac:dyDescent="0.5">
      <c r="D1323"/>
      <c r="E1323"/>
      <c r="F1323"/>
      <c r="I1323"/>
      <c r="L1323"/>
      <c r="O1323"/>
      <c r="R1323"/>
    </row>
    <row r="1324" spans="4:18" x14ac:dyDescent="0.5">
      <c r="D1324"/>
      <c r="E1324"/>
      <c r="F1324"/>
      <c r="I1324"/>
      <c r="L1324"/>
      <c r="O1324"/>
      <c r="R1324"/>
    </row>
    <row r="1325" spans="4:18" x14ac:dyDescent="0.5">
      <c r="D1325"/>
      <c r="E1325"/>
      <c r="F1325"/>
      <c r="I1325"/>
      <c r="L1325"/>
      <c r="O1325"/>
      <c r="R1325"/>
    </row>
    <row r="1326" spans="4:18" x14ac:dyDescent="0.5">
      <c r="D1326"/>
      <c r="E1326"/>
      <c r="F1326"/>
      <c r="I1326"/>
      <c r="L1326"/>
      <c r="O1326"/>
      <c r="R1326"/>
    </row>
    <row r="1327" spans="4:18" x14ac:dyDescent="0.5">
      <c r="D1327"/>
      <c r="E1327"/>
      <c r="F1327"/>
      <c r="I1327"/>
      <c r="L1327"/>
      <c r="O1327"/>
      <c r="R1327"/>
    </row>
    <row r="1328" spans="4:18" x14ac:dyDescent="0.5">
      <c r="D1328"/>
      <c r="E1328"/>
      <c r="F1328"/>
      <c r="I1328"/>
      <c r="L1328"/>
      <c r="O1328"/>
      <c r="R1328"/>
    </row>
    <row r="1329" spans="4:18" x14ac:dyDescent="0.5">
      <c r="D1329"/>
      <c r="E1329"/>
      <c r="F1329"/>
      <c r="I1329"/>
      <c r="L1329"/>
      <c r="O1329"/>
      <c r="R1329"/>
    </row>
    <row r="1330" spans="4:18" x14ac:dyDescent="0.5">
      <c r="D1330"/>
      <c r="E1330"/>
      <c r="F1330"/>
      <c r="I1330"/>
      <c r="L1330"/>
      <c r="O1330"/>
      <c r="R1330"/>
    </row>
    <row r="1331" spans="4:18" x14ac:dyDescent="0.5">
      <c r="D1331"/>
      <c r="E1331"/>
      <c r="F1331"/>
      <c r="I1331"/>
      <c r="L1331"/>
      <c r="O1331"/>
      <c r="R1331"/>
    </row>
    <row r="1332" spans="4:18" x14ac:dyDescent="0.5">
      <c r="D1332"/>
      <c r="E1332"/>
      <c r="F1332"/>
      <c r="I1332"/>
      <c r="L1332"/>
      <c r="O1332"/>
      <c r="R1332"/>
    </row>
    <row r="1333" spans="4:18" x14ac:dyDescent="0.5">
      <c r="D1333"/>
      <c r="E1333"/>
      <c r="F1333"/>
      <c r="I1333"/>
      <c r="L1333"/>
      <c r="O1333"/>
      <c r="R1333"/>
    </row>
    <row r="1334" spans="4:18" x14ac:dyDescent="0.5">
      <c r="D1334"/>
      <c r="E1334"/>
      <c r="F1334"/>
      <c r="I1334"/>
      <c r="L1334"/>
      <c r="O1334"/>
      <c r="R1334"/>
    </row>
    <row r="1335" spans="4:18" x14ac:dyDescent="0.5">
      <c r="D1335"/>
      <c r="E1335"/>
      <c r="F1335"/>
      <c r="I1335"/>
      <c r="L1335"/>
      <c r="O1335"/>
      <c r="R1335"/>
    </row>
    <row r="1336" spans="4:18" x14ac:dyDescent="0.5">
      <c r="D1336"/>
      <c r="E1336"/>
      <c r="F1336"/>
      <c r="I1336"/>
      <c r="L1336"/>
      <c r="O1336"/>
      <c r="R1336"/>
    </row>
    <row r="1337" spans="4:18" x14ac:dyDescent="0.5">
      <c r="D1337"/>
      <c r="E1337"/>
      <c r="F1337"/>
      <c r="I1337"/>
      <c r="L1337"/>
      <c r="O1337"/>
      <c r="R1337"/>
    </row>
    <row r="1338" spans="4:18" x14ac:dyDescent="0.5">
      <c r="D1338"/>
      <c r="E1338"/>
      <c r="F1338"/>
      <c r="I1338"/>
      <c r="L1338"/>
      <c r="O1338"/>
      <c r="R1338"/>
    </row>
    <row r="1339" spans="4:18" x14ac:dyDescent="0.5">
      <c r="D1339"/>
      <c r="E1339"/>
      <c r="F1339"/>
      <c r="I1339"/>
      <c r="L1339"/>
      <c r="O1339"/>
      <c r="R1339"/>
    </row>
    <row r="1340" spans="4:18" x14ac:dyDescent="0.5">
      <c r="D1340"/>
      <c r="E1340"/>
      <c r="F1340"/>
      <c r="I1340"/>
      <c r="L1340"/>
      <c r="O1340"/>
      <c r="R1340"/>
    </row>
    <row r="1341" spans="4:18" x14ac:dyDescent="0.5">
      <c r="D1341"/>
      <c r="E1341"/>
      <c r="F1341"/>
      <c r="I1341"/>
      <c r="L1341"/>
      <c r="O1341"/>
      <c r="R1341"/>
    </row>
    <row r="1342" spans="4:18" x14ac:dyDescent="0.5">
      <c r="D1342"/>
      <c r="E1342"/>
      <c r="F1342"/>
      <c r="I1342"/>
      <c r="L1342"/>
      <c r="O1342"/>
      <c r="R1342"/>
    </row>
    <row r="1343" spans="4:18" x14ac:dyDescent="0.5">
      <c r="D1343"/>
      <c r="E1343"/>
      <c r="F1343"/>
      <c r="I1343"/>
      <c r="L1343"/>
      <c r="O1343"/>
      <c r="R1343"/>
    </row>
    <row r="1344" spans="4:18" x14ac:dyDescent="0.5">
      <c r="D1344"/>
      <c r="E1344"/>
      <c r="F1344"/>
      <c r="I1344"/>
      <c r="L1344"/>
      <c r="O1344"/>
      <c r="R1344"/>
    </row>
    <row r="1345" spans="4:18" x14ac:dyDescent="0.5">
      <c r="D1345"/>
      <c r="E1345"/>
      <c r="F1345"/>
      <c r="I1345"/>
      <c r="L1345"/>
      <c r="O1345"/>
      <c r="R1345"/>
    </row>
    <row r="1346" spans="4:18" x14ac:dyDescent="0.5">
      <c r="D1346"/>
      <c r="E1346"/>
      <c r="F1346"/>
      <c r="I1346"/>
      <c r="L1346"/>
      <c r="O1346"/>
      <c r="R1346"/>
    </row>
    <row r="1347" spans="4:18" x14ac:dyDescent="0.5">
      <c r="D1347"/>
      <c r="E1347"/>
      <c r="F1347"/>
      <c r="I1347"/>
      <c r="L1347"/>
      <c r="O1347"/>
      <c r="R1347"/>
    </row>
    <row r="1348" spans="4:18" x14ac:dyDescent="0.5">
      <c r="D1348"/>
      <c r="E1348"/>
      <c r="F1348"/>
      <c r="I1348"/>
      <c r="L1348"/>
      <c r="O1348"/>
      <c r="R1348"/>
    </row>
    <row r="1349" spans="4:18" x14ac:dyDescent="0.5">
      <c r="D1349"/>
      <c r="E1349"/>
      <c r="F1349"/>
      <c r="I1349"/>
      <c r="L1349"/>
      <c r="O1349"/>
      <c r="R1349"/>
    </row>
    <row r="1350" spans="4:18" x14ac:dyDescent="0.5">
      <c r="D1350"/>
      <c r="E1350"/>
      <c r="F1350"/>
      <c r="I1350"/>
      <c r="L1350"/>
      <c r="O1350"/>
      <c r="R1350"/>
    </row>
    <row r="1351" spans="4:18" x14ac:dyDescent="0.5">
      <c r="D1351"/>
      <c r="E1351"/>
      <c r="F1351"/>
      <c r="I1351"/>
      <c r="L1351"/>
      <c r="O1351"/>
      <c r="R1351"/>
    </row>
    <row r="1352" spans="4:18" x14ac:dyDescent="0.5">
      <c r="D1352"/>
      <c r="E1352"/>
      <c r="F1352"/>
      <c r="I1352"/>
      <c r="L1352"/>
      <c r="O1352"/>
      <c r="R1352"/>
    </row>
    <row r="1353" spans="4:18" x14ac:dyDescent="0.5">
      <c r="D1353"/>
      <c r="E1353"/>
      <c r="F1353"/>
      <c r="I1353"/>
      <c r="L1353"/>
      <c r="O1353"/>
      <c r="R1353"/>
    </row>
    <row r="1354" spans="4:18" x14ac:dyDescent="0.5">
      <c r="D1354"/>
      <c r="E1354"/>
      <c r="F1354"/>
      <c r="I1354"/>
      <c r="L1354"/>
      <c r="O1354"/>
      <c r="R1354"/>
    </row>
    <row r="1355" spans="4:18" x14ac:dyDescent="0.5">
      <c r="D1355"/>
      <c r="E1355"/>
      <c r="F1355"/>
      <c r="I1355"/>
      <c r="L1355"/>
      <c r="O1355"/>
      <c r="R1355"/>
    </row>
    <row r="1356" spans="4:18" x14ac:dyDescent="0.5">
      <c r="D1356"/>
      <c r="E1356"/>
      <c r="F1356"/>
      <c r="I1356"/>
      <c r="L1356"/>
      <c r="O1356"/>
      <c r="R1356"/>
    </row>
    <row r="1357" spans="4:18" x14ac:dyDescent="0.5">
      <c r="D1357"/>
      <c r="E1357"/>
      <c r="F1357"/>
      <c r="I1357"/>
      <c r="L1357"/>
      <c r="O1357"/>
      <c r="R1357"/>
    </row>
    <row r="1358" spans="4:18" x14ac:dyDescent="0.5">
      <c r="D1358"/>
      <c r="E1358"/>
      <c r="F1358"/>
      <c r="I1358"/>
      <c r="L1358"/>
      <c r="O1358"/>
      <c r="R1358"/>
    </row>
    <row r="1359" spans="4:18" x14ac:dyDescent="0.5">
      <c r="D1359"/>
      <c r="E1359"/>
      <c r="F1359"/>
      <c r="I1359"/>
      <c r="L1359"/>
      <c r="O1359"/>
      <c r="R1359"/>
    </row>
    <row r="1360" spans="4:18" x14ac:dyDescent="0.5">
      <c r="D1360"/>
      <c r="E1360"/>
      <c r="F1360"/>
      <c r="I1360"/>
      <c r="L1360"/>
      <c r="O1360"/>
      <c r="R1360"/>
    </row>
    <row r="1361" spans="4:18" x14ac:dyDescent="0.5">
      <c r="D1361"/>
      <c r="E1361"/>
      <c r="F1361"/>
      <c r="I1361"/>
      <c r="L1361"/>
      <c r="O1361"/>
      <c r="R1361"/>
    </row>
    <row r="1362" spans="4:18" x14ac:dyDescent="0.5">
      <c r="D1362"/>
      <c r="E1362"/>
      <c r="F1362"/>
      <c r="I1362"/>
      <c r="L1362"/>
      <c r="O1362"/>
      <c r="R1362"/>
    </row>
    <row r="1363" spans="4:18" x14ac:dyDescent="0.5">
      <c r="D1363"/>
      <c r="E1363"/>
      <c r="F1363"/>
      <c r="I1363"/>
      <c r="L1363"/>
      <c r="O1363"/>
      <c r="R1363"/>
    </row>
    <row r="1364" spans="4:18" x14ac:dyDescent="0.5">
      <c r="D1364"/>
      <c r="E1364"/>
      <c r="F1364"/>
      <c r="I1364"/>
      <c r="L1364"/>
      <c r="O1364"/>
      <c r="R1364"/>
    </row>
    <row r="1365" spans="4:18" x14ac:dyDescent="0.5">
      <c r="D1365"/>
      <c r="E1365"/>
      <c r="F1365"/>
      <c r="I1365"/>
      <c r="L1365"/>
      <c r="O1365"/>
      <c r="R1365"/>
    </row>
    <row r="1366" spans="4:18" x14ac:dyDescent="0.5">
      <c r="D1366"/>
      <c r="E1366"/>
      <c r="F1366"/>
      <c r="I1366"/>
      <c r="L1366"/>
      <c r="O1366"/>
      <c r="R1366"/>
    </row>
    <row r="1367" spans="4:18" x14ac:dyDescent="0.5">
      <c r="D1367"/>
      <c r="E1367"/>
      <c r="F1367"/>
      <c r="I1367"/>
      <c r="L1367"/>
      <c r="O1367"/>
      <c r="R1367"/>
    </row>
    <row r="1368" spans="4:18" x14ac:dyDescent="0.5">
      <c r="D1368"/>
      <c r="E1368"/>
      <c r="F1368"/>
      <c r="I1368"/>
      <c r="L1368"/>
      <c r="O1368"/>
      <c r="R1368"/>
    </row>
    <row r="1369" spans="4:18" x14ac:dyDescent="0.5">
      <c r="D1369"/>
      <c r="E1369"/>
      <c r="F1369"/>
      <c r="I1369"/>
      <c r="L1369"/>
      <c r="O1369"/>
      <c r="R1369"/>
    </row>
    <row r="1370" spans="4:18" x14ac:dyDescent="0.5">
      <c r="D1370"/>
      <c r="E1370"/>
      <c r="F1370"/>
      <c r="I1370"/>
      <c r="L1370"/>
      <c r="O1370"/>
      <c r="R1370"/>
    </row>
    <row r="1371" spans="4:18" x14ac:dyDescent="0.5">
      <c r="D1371"/>
      <c r="E1371"/>
      <c r="F1371"/>
      <c r="I1371"/>
      <c r="L1371"/>
      <c r="O1371"/>
      <c r="R1371"/>
    </row>
    <row r="1372" spans="4:18" x14ac:dyDescent="0.5">
      <c r="D1372"/>
      <c r="E1372"/>
      <c r="F1372"/>
      <c r="I1372"/>
      <c r="L1372"/>
      <c r="O1372"/>
      <c r="R1372"/>
    </row>
    <row r="1373" spans="4:18" x14ac:dyDescent="0.5">
      <c r="D1373"/>
      <c r="E1373"/>
      <c r="F1373"/>
      <c r="I1373"/>
      <c r="L1373"/>
      <c r="O1373"/>
      <c r="R1373"/>
    </row>
    <row r="1374" spans="4:18" x14ac:dyDescent="0.5">
      <c r="D1374"/>
      <c r="E1374"/>
      <c r="F1374"/>
      <c r="I1374"/>
      <c r="L1374"/>
      <c r="O1374"/>
      <c r="R1374"/>
    </row>
    <row r="1375" spans="4:18" x14ac:dyDescent="0.5">
      <c r="D1375"/>
      <c r="E1375"/>
      <c r="F1375"/>
      <c r="I1375"/>
      <c r="L1375"/>
      <c r="O1375"/>
      <c r="R1375"/>
    </row>
    <row r="1376" spans="4:18" x14ac:dyDescent="0.5">
      <c r="D1376"/>
      <c r="E1376"/>
      <c r="F1376"/>
      <c r="I1376"/>
      <c r="L1376"/>
      <c r="O1376"/>
      <c r="R1376"/>
    </row>
    <row r="1377" spans="4:18" x14ac:dyDescent="0.5">
      <c r="D1377"/>
      <c r="E1377"/>
      <c r="F1377"/>
      <c r="I1377"/>
      <c r="L1377"/>
      <c r="O1377"/>
      <c r="R1377"/>
    </row>
    <row r="1378" spans="4:18" x14ac:dyDescent="0.5">
      <c r="D1378"/>
      <c r="E1378"/>
      <c r="F1378"/>
      <c r="I1378"/>
      <c r="L1378"/>
      <c r="O1378"/>
      <c r="R1378"/>
    </row>
    <row r="1379" spans="4:18" x14ac:dyDescent="0.5">
      <c r="D1379"/>
      <c r="E1379"/>
      <c r="F1379"/>
      <c r="I1379"/>
      <c r="L1379"/>
      <c r="O1379"/>
      <c r="R1379"/>
    </row>
    <row r="1380" spans="4:18" x14ac:dyDescent="0.5">
      <c r="D1380"/>
      <c r="E1380"/>
      <c r="F1380"/>
      <c r="I1380"/>
      <c r="L1380"/>
      <c r="O1380"/>
      <c r="R1380"/>
    </row>
    <row r="1381" spans="4:18" x14ac:dyDescent="0.5">
      <c r="D1381"/>
      <c r="E1381"/>
      <c r="F1381"/>
      <c r="I1381"/>
      <c r="L1381"/>
      <c r="O1381"/>
      <c r="R1381"/>
    </row>
    <row r="1382" spans="4:18" x14ac:dyDescent="0.5">
      <c r="D1382"/>
      <c r="E1382"/>
      <c r="F1382"/>
      <c r="I1382"/>
      <c r="L1382"/>
      <c r="O1382"/>
      <c r="R1382"/>
    </row>
    <row r="1383" spans="4:18" x14ac:dyDescent="0.5">
      <c r="D1383"/>
      <c r="E1383"/>
      <c r="F1383"/>
      <c r="I1383"/>
      <c r="L1383"/>
      <c r="O1383"/>
      <c r="R1383"/>
    </row>
    <row r="1384" spans="4:18" x14ac:dyDescent="0.5">
      <c r="D1384"/>
      <c r="E1384"/>
      <c r="F1384"/>
      <c r="I1384"/>
      <c r="L1384"/>
      <c r="O1384"/>
      <c r="R1384"/>
    </row>
    <row r="1385" spans="4:18" x14ac:dyDescent="0.5">
      <c r="D1385"/>
      <c r="E1385"/>
      <c r="F1385"/>
      <c r="I1385"/>
      <c r="L1385"/>
      <c r="O1385"/>
      <c r="R1385"/>
    </row>
    <row r="1386" spans="4:18" x14ac:dyDescent="0.5">
      <c r="D1386"/>
      <c r="E1386"/>
      <c r="F1386"/>
      <c r="I1386"/>
      <c r="L1386"/>
      <c r="O1386"/>
      <c r="R1386"/>
    </row>
    <row r="1387" spans="4:18" x14ac:dyDescent="0.5">
      <c r="D1387"/>
      <c r="E1387"/>
      <c r="F1387"/>
      <c r="I1387"/>
      <c r="L1387"/>
      <c r="O1387"/>
      <c r="R1387"/>
    </row>
    <row r="1388" spans="4:18" x14ac:dyDescent="0.5">
      <c r="D1388"/>
      <c r="E1388"/>
      <c r="F1388"/>
      <c r="I1388"/>
      <c r="L1388"/>
      <c r="O1388"/>
      <c r="R1388"/>
    </row>
    <row r="1389" spans="4:18" x14ac:dyDescent="0.5">
      <c r="D1389"/>
      <c r="E1389"/>
      <c r="F1389"/>
      <c r="I1389"/>
      <c r="L1389"/>
      <c r="O1389"/>
      <c r="R1389"/>
    </row>
    <row r="1390" spans="4:18" x14ac:dyDescent="0.5">
      <c r="D1390"/>
      <c r="E1390"/>
      <c r="F1390"/>
      <c r="I1390"/>
      <c r="L1390"/>
      <c r="O1390"/>
      <c r="R1390"/>
    </row>
    <row r="1391" spans="4:18" x14ac:dyDescent="0.5">
      <c r="D1391"/>
      <c r="E1391"/>
      <c r="F1391"/>
      <c r="I1391"/>
      <c r="L1391"/>
      <c r="O1391"/>
      <c r="R1391"/>
    </row>
    <row r="1392" spans="4:18" x14ac:dyDescent="0.5">
      <c r="D1392"/>
      <c r="E1392"/>
      <c r="F1392"/>
      <c r="I1392"/>
      <c r="L1392"/>
      <c r="O1392"/>
      <c r="R1392"/>
    </row>
    <row r="1393" spans="4:18" x14ac:dyDescent="0.5">
      <c r="D1393"/>
      <c r="E1393"/>
      <c r="F1393"/>
      <c r="I1393"/>
      <c r="L1393"/>
      <c r="O1393"/>
      <c r="R1393"/>
    </row>
    <row r="1394" spans="4:18" x14ac:dyDescent="0.5">
      <c r="D1394"/>
      <c r="E1394"/>
      <c r="F1394"/>
      <c r="I1394"/>
      <c r="L1394"/>
      <c r="O1394"/>
      <c r="R1394"/>
    </row>
    <row r="1395" spans="4:18" x14ac:dyDescent="0.5">
      <c r="D1395"/>
      <c r="E1395"/>
      <c r="F1395"/>
      <c r="I1395"/>
      <c r="L1395"/>
      <c r="O1395"/>
      <c r="R1395"/>
    </row>
    <row r="1396" spans="4:18" x14ac:dyDescent="0.5">
      <c r="D1396"/>
      <c r="E1396"/>
      <c r="F1396"/>
      <c r="I1396"/>
      <c r="L1396"/>
      <c r="O1396"/>
      <c r="R1396"/>
    </row>
    <row r="1397" spans="4:18" x14ac:dyDescent="0.5">
      <c r="D1397"/>
      <c r="E1397"/>
      <c r="F1397"/>
      <c r="I1397"/>
      <c r="L1397"/>
      <c r="O1397"/>
      <c r="R1397"/>
    </row>
    <row r="1398" spans="4:18" x14ac:dyDescent="0.5">
      <c r="D1398"/>
      <c r="E1398"/>
      <c r="F1398"/>
      <c r="I1398"/>
      <c r="L1398"/>
      <c r="O1398"/>
      <c r="R1398"/>
    </row>
    <row r="1399" spans="4:18" x14ac:dyDescent="0.5">
      <c r="D1399"/>
      <c r="E1399"/>
      <c r="F1399"/>
      <c r="I1399"/>
      <c r="L1399"/>
      <c r="O1399"/>
      <c r="R1399"/>
    </row>
    <row r="1400" spans="4:18" x14ac:dyDescent="0.5">
      <c r="D1400"/>
      <c r="E1400"/>
      <c r="F1400"/>
      <c r="I1400"/>
      <c r="L1400"/>
      <c r="O1400"/>
      <c r="R1400"/>
    </row>
    <row r="1401" spans="4:18" x14ac:dyDescent="0.5">
      <c r="D1401"/>
      <c r="E1401"/>
      <c r="F1401"/>
      <c r="I1401"/>
      <c r="L1401"/>
      <c r="O1401"/>
      <c r="R1401"/>
    </row>
    <row r="1402" spans="4:18" x14ac:dyDescent="0.5">
      <c r="D1402"/>
      <c r="E1402"/>
      <c r="F1402"/>
      <c r="I1402"/>
      <c r="L1402"/>
      <c r="O1402"/>
      <c r="R1402"/>
    </row>
    <row r="1403" spans="4:18" x14ac:dyDescent="0.5">
      <c r="D1403"/>
      <c r="E1403"/>
      <c r="F1403"/>
      <c r="I1403"/>
      <c r="L1403"/>
      <c r="O1403"/>
      <c r="R1403"/>
    </row>
    <row r="1404" spans="4:18" x14ac:dyDescent="0.5">
      <c r="D1404"/>
      <c r="E1404"/>
      <c r="F1404"/>
      <c r="I1404"/>
      <c r="L1404"/>
      <c r="O1404"/>
      <c r="R1404"/>
    </row>
    <row r="1405" spans="4:18" x14ac:dyDescent="0.5">
      <c r="D1405"/>
      <c r="E1405"/>
      <c r="F1405"/>
      <c r="I1405"/>
      <c r="L1405"/>
      <c r="O1405"/>
      <c r="R1405"/>
    </row>
    <row r="1406" spans="4:18" x14ac:dyDescent="0.5">
      <c r="D1406"/>
      <c r="E1406"/>
      <c r="F1406"/>
      <c r="I1406"/>
      <c r="L1406"/>
      <c r="O1406"/>
      <c r="R1406"/>
    </row>
    <row r="1407" spans="4:18" x14ac:dyDescent="0.5">
      <c r="D1407"/>
      <c r="E1407"/>
      <c r="F1407"/>
      <c r="I1407"/>
      <c r="L1407"/>
      <c r="O1407"/>
      <c r="R1407"/>
    </row>
    <row r="1408" spans="4:18" x14ac:dyDescent="0.5">
      <c r="D1408"/>
      <c r="E1408"/>
      <c r="F1408"/>
      <c r="I1408"/>
      <c r="L1408"/>
      <c r="O1408"/>
      <c r="R1408"/>
    </row>
    <row r="1409" spans="4:18" x14ac:dyDescent="0.5">
      <c r="D1409"/>
      <c r="E1409"/>
      <c r="F1409"/>
      <c r="I1409"/>
      <c r="L1409"/>
      <c r="O1409"/>
      <c r="R1409"/>
    </row>
    <row r="1410" spans="4:18" x14ac:dyDescent="0.5">
      <c r="D1410"/>
      <c r="E1410"/>
      <c r="F1410"/>
      <c r="I1410"/>
      <c r="L1410"/>
      <c r="O1410"/>
      <c r="R1410"/>
    </row>
    <row r="1411" spans="4:18" x14ac:dyDescent="0.5">
      <c r="D1411"/>
      <c r="E1411"/>
      <c r="F1411"/>
      <c r="I1411"/>
      <c r="L1411"/>
      <c r="O1411"/>
      <c r="R1411"/>
    </row>
    <row r="1412" spans="4:18" x14ac:dyDescent="0.5">
      <c r="D1412"/>
      <c r="E1412"/>
      <c r="F1412"/>
      <c r="I1412"/>
      <c r="L1412"/>
      <c r="O1412"/>
      <c r="R1412"/>
    </row>
    <row r="1413" spans="4:18" x14ac:dyDescent="0.5">
      <c r="D1413"/>
      <c r="E1413"/>
      <c r="F1413"/>
      <c r="I1413"/>
      <c r="L1413"/>
      <c r="O1413"/>
      <c r="R1413"/>
    </row>
    <row r="1414" spans="4:18" x14ac:dyDescent="0.5">
      <c r="D1414"/>
      <c r="E1414"/>
      <c r="F1414"/>
      <c r="I1414"/>
      <c r="L1414"/>
      <c r="O1414"/>
      <c r="R1414"/>
    </row>
    <row r="1415" spans="4:18" x14ac:dyDescent="0.5">
      <c r="D1415"/>
      <c r="E1415"/>
      <c r="F1415"/>
      <c r="I1415"/>
      <c r="L1415"/>
      <c r="O1415"/>
      <c r="R1415"/>
    </row>
    <row r="1416" spans="4:18" x14ac:dyDescent="0.5">
      <c r="D1416"/>
      <c r="E1416"/>
      <c r="F1416"/>
      <c r="I1416"/>
      <c r="L1416"/>
      <c r="O1416"/>
      <c r="R1416"/>
    </row>
    <row r="1417" spans="4:18" x14ac:dyDescent="0.5">
      <c r="D1417"/>
      <c r="E1417"/>
      <c r="F1417"/>
      <c r="I1417"/>
      <c r="L1417"/>
      <c r="O1417"/>
      <c r="R1417"/>
    </row>
    <row r="1418" spans="4:18" x14ac:dyDescent="0.5">
      <c r="D1418"/>
      <c r="E1418"/>
      <c r="F1418"/>
      <c r="I1418"/>
      <c r="L1418"/>
      <c r="O1418"/>
      <c r="R1418"/>
    </row>
    <row r="1419" spans="4:18" x14ac:dyDescent="0.5">
      <c r="D1419"/>
      <c r="E1419"/>
      <c r="F1419"/>
      <c r="I1419"/>
      <c r="L1419"/>
      <c r="O1419"/>
      <c r="R1419"/>
    </row>
    <row r="1420" spans="4:18" x14ac:dyDescent="0.5">
      <c r="D1420"/>
      <c r="E1420"/>
      <c r="F1420"/>
      <c r="I1420"/>
      <c r="L1420"/>
      <c r="O1420"/>
      <c r="R1420"/>
    </row>
    <row r="1421" spans="4:18" x14ac:dyDescent="0.5">
      <c r="D1421"/>
      <c r="E1421"/>
      <c r="F1421"/>
      <c r="I1421"/>
      <c r="L1421"/>
      <c r="O1421"/>
      <c r="R1421"/>
    </row>
    <row r="1422" spans="4:18" x14ac:dyDescent="0.5">
      <c r="D1422"/>
      <c r="E1422"/>
      <c r="F1422"/>
      <c r="I1422"/>
      <c r="L1422"/>
      <c r="O1422"/>
      <c r="R1422"/>
    </row>
    <row r="1423" spans="4:18" x14ac:dyDescent="0.5">
      <c r="D1423"/>
      <c r="E1423"/>
      <c r="F1423"/>
      <c r="I1423"/>
      <c r="L1423"/>
      <c r="O1423"/>
      <c r="R1423"/>
    </row>
    <row r="1424" spans="4:18" x14ac:dyDescent="0.5">
      <c r="D1424"/>
      <c r="E1424"/>
      <c r="F1424"/>
      <c r="I1424"/>
      <c r="L1424"/>
      <c r="O1424"/>
      <c r="R1424"/>
    </row>
    <row r="1425" spans="4:18" x14ac:dyDescent="0.5">
      <c r="D1425"/>
      <c r="E1425"/>
      <c r="F1425"/>
      <c r="I1425"/>
      <c r="L1425"/>
      <c r="O1425"/>
      <c r="R1425"/>
    </row>
    <row r="1426" spans="4:18" x14ac:dyDescent="0.5">
      <c r="D1426"/>
      <c r="E1426"/>
      <c r="F1426"/>
      <c r="I1426"/>
      <c r="L1426"/>
      <c r="O1426"/>
      <c r="R1426"/>
    </row>
    <row r="1427" spans="4:18" x14ac:dyDescent="0.5">
      <c r="D1427"/>
      <c r="E1427"/>
      <c r="F1427"/>
      <c r="I1427"/>
      <c r="L1427"/>
      <c r="O1427"/>
      <c r="R1427"/>
    </row>
    <row r="1428" spans="4:18" x14ac:dyDescent="0.5">
      <c r="D1428"/>
      <c r="E1428"/>
      <c r="F1428"/>
      <c r="I1428"/>
      <c r="L1428"/>
      <c r="O1428"/>
      <c r="R1428"/>
    </row>
    <row r="1429" spans="4:18" x14ac:dyDescent="0.5">
      <c r="D1429"/>
      <c r="E1429"/>
      <c r="F1429"/>
      <c r="I1429"/>
      <c r="L1429"/>
      <c r="O1429"/>
      <c r="R1429"/>
    </row>
    <row r="1430" spans="4:18" x14ac:dyDescent="0.5">
      <c r="D1430"/>
      <c r="E1430"/>
      <c r="F1430"/>
      <c r="I1430"/>
      <c r="L1430"/>
      <c r="O1430"/>
      <c r="R1430"/>
    </row>
    <row r="1431" spans="4:18" x14ac:dyDescent="0.5">
      <c r="D1431"/>
      <c r="E1431"/>
      <c r="F1431"/>
      <c r="I1431"/>
      <c r="L1431"/>
      <c r="O1431"/>
      <c r="R1431"/>
    </row>
    <row r="1432" spans="4:18" x14ac:dyDescent="0.5">
      <c r="D1432"/>
      <c r="E1432"/>
      <c r="F1432"/>
      <c r="I1432"/>
      <c r="L1432"/>
      <c r="O1432"/>
      <c r="R1432"/>
    </row>
    <row r="1433" spans="4:18" x14ac:dyDescent="0.5">
      <c r="D1433"/>
      <c r="E1433"/>
      <c r="F1433"/>
      <c r="I1433"/>
      <c r="L1433"/>
      <c r="O1433"/>
      <c r="R1433"/>
    </row>
    <row r="1434" spans="4:18" x14ac:dyDescent="0.5">
      <c r="D1434"/>
      <c r="E1434"/>
      <c r="F1434"/>
      <c r="I1434"/>
      <c r="L1434"/>
      <c r="O1434"/>
      <c r="R1434"/>
    </row>
    <row r="1435" spans="4:18" x14ac:dyDescent="0.5">
      <c r="D1435"/>
      <c r="E1435"/>
      <c r="F1435"/>
      <c r="I1435"/>
      <c r="L1435"/>
      <c r="O1435"/>
      <c r="R1435"/>
    </row>
    <row r="1436" spans="4:18" x14ac:dyDescent="0.5">
      <c r="D1436"/>
      <c r="E1436"/>
      <c r="F1436"/>
      <c r="I1436"/>
      <c r="L1436"/>
      <c r="O1436"/>
      <c r="R1436"/>
    </row>
    <row r="1437" spans="4:18" x14ac:dyDescent="0.5">
      <c r="D1437"/>
      <c r="E1437"/>
      <c r="F1437"/>
      <c r="I1437"/>
      <c r="L1437"/>
      <c r="O1437"/>
      <c r="R1437"/>
    </row>
    <row r="1438" spans="4:18" x14ac:dyDescent="0.5">
      <c r="D1438"/>
      <c r="E1438"/>
      <c r="F1438"/>
      <c r="I1438"/>
      <c r="L1438"/>
      <c r="O1438"/>
      <c r="R1438"/>
    </row>
    <row r="1439" spans="4:18" x14ac:dyDescent="0.5">
      <c r="D1439"/>
      <c r="E1439"/>
      <c r="F1439"/>
      <c r="I1439"/>
      <c r="L1439"/>
      <c r="O1439"/>
      <c r="R1439"/>
    </row>
    <row r="1440" spans="4:18" x14ac:dyDescent="0.5">
      <c r="D1440"/>
      <c r="E1440"/>
      <c r="F1440"/>
      <c r="I1440"/>
      <c r="L1440"/>
      <c r="O1440"/>
      <c r="R1440"/>
    </row>
    <row r="1441" spans="4:18" x14ac:dyDescent="0.5">
      <c r="D1441"/>
      <c r="E1441"/>
      <c r="F1441"/>
      <c r="I1441"/>
      <c r="L1441"/>
      <c r="O1441"/>
      <c r="R1441"/>
    </row>
    <row r="1442" spans="4:18" x14ac:dyDescent="0.5">
      <c r="D1442"/>
      <c r="E1442"/>
      <c r="F1442"/>
      <c r="I1442"/>
      <c r="L1442"/>
      <c r="O1442"/>
      <c r="R1442"/>
    </row>
    <row r="1443" spans="4:18" x14ac:dyDescent="0.5">
      <c r="D1443"/>
      <c r="E1443"/>
      <c r="F1443"/>
      <c r="I1443"/>
      <c r="L1443"/>
      <c r="O1443"/>
      <c r="R1443"/>
    </row>
    <row r="1444" spans="4:18" x14ac:dyDescent="0.5">
      <c r="D1444"/>
      <c r="E1444"/>
      <c r="F1444"/>
      <c r="I1444"/>
      <c r="L1444"/>
      <c r="O1444"/>
      <c r="R1444"/>
    </row>
    <row r="1445" spans="4:18" x14ac:dyDescent="0.5">
      <c r="D1445"/>
      <c r="E1445"/>
      <c r="F1445"/>
      <c r="I1445"/>
      <c r="L1445"/>
      <c r="O1445"/>
      <c r="R1445"/>
    </row>
    <row r="1446" spans="4:18" x14ac:dyDescent="0.5">
      <c r="D1446"/>
      <c r="E1446"/>
      <c r="F1446"/>
      <c r="I1446"/>
      <c r="L1446"/>
      <c r="O1446"/>
      <c r="R1446"/>
    </row>
    <row r="1447" spans="4:18" x14ac:dyDescent="0.5">
      <c r="D1447"/>
      <c r="E1447"/>
      <c r="F1447"/>
      <c r="I1447"/>
      <c r="L1447"/>
      <c r="O1447"/>
      <c r="R1447"/>
    </row>
    <row r="1448" spans="4:18" x14ac:dyDescent="0.5">
      <c r="D1448"/>
      <c r="E1448"/>
      <c r="F1448"/>
      <c r="I1448"/>
      <c r="L1448"/>
      <c r="O1448"/>
      <c r="R1448"/>
    </row>
    <row r="1449" spans="4:18" x14ac:dyDescent="0.5">
      <c r="D1449"/>
      <c r="E1449"/>
      <c r="F1449"/>
      <c r="I1449"/>
      <c r="L1449"/>
      <c r="O1449"/>
      <c r="R1449"/>
    </row>
    <row r="1450" spans="4:18" x14ac:dyDescent="0.5">
      <c r="D1450"/>
      <c r="E1450"/>
      <c r="F1450"/>
      <c r="I1450"/>
      <c r="L1450"/>
      <c r="O1450"/>
      <c r="R1450"/>
    </row>
    <row r="1451" spans="4:18" x14ac:dyDescent="0.5">
      <c r="D1451"/>
      <c r="E1451"/>
      <c r="F1451"/>
      <c r="I1451"/>
      <c r="L1451"/>
      <c r="O1451"/>
      <c r="R1451"/>
    </row>
    <row r="1452" spans="4:18" x14ac:dyDescent="0.5">
      <c r="D1452"/>
      <c r="E1452"/>
      <c r="F1452"/>
      <c r="I1452"/>
      <c r="L1452"/>
      <c r="O1452"/>
      <c r="R1452"/>
    </row>
    <row r="1453" spans="4:18" x14ac:dyDescent="0.5">
      <c r="D1453"/>
      <c r="E1453"/>
      <c r="F1453"/>
      <c r="I1453"/>
      <c r="L1453"/>
      <c r="O1453"/>
      <c r="R1453"/>
    </row>
    <row r="1454" spans="4:18" x14ac:dyDescent="0.5">
      <c r="D1454"/>
      <c r="E1454"/>
      <c r="F1454"/>
      <c r="I1454"/>
      <c r="L1454"/>
      <c r="O1454"/>
      <c r="R1454"/>
    </row>
    <row r="1455" spans="4:18" x14ac:dyDescent="0.5">
      <c r="D1455"/>
      <c r="E1455"/>
      <c r="F1455"/>
      <c r="I1455"/>
      <c r="L1455"/>
      <c r="O1455"/>
      <c r="R1455"/>
    </row>
    <row r="1456" spans="4:18" x14ac:dyDescent="0.5">
      <c r="D1456"/>
      <c r="E1456"/>
      <c r="F1456"/>
      <c r="I1456"/>
      <c r="L1456"/>
      <c r="O1456"/>
      <c r="R1456"/>
    </row>
    <row r="1457" spans="4:18" x14ac:dyDescent="0.5">
      <c r="D1457"/>
      <c r="E1457"/>
      <c r="F1457"/>
      <c r="I1457"/>
      <c r="L1457"/>
      <c r="O1457"/>
      <c r="R1457"/>
    </row>
    <row r="1458" spans="4:18" x14ac:dyDescent="0.5">
      <c r="D1458"/>
      <c r="E1458"/>
      <c r="F1458"/>
      <c r="I1458"/>
      <c r="L1458"/>
      <c r="O1458"/>
      <c r="R1458"/>
    </row>
    <row r="1459" spans="4:18" x14ac:dyDescent="0.5">
      <c r="D1459"/>
      <c r="E1459"/>
      <c r="F1459"/>
      <c r="I1459"/>
      <c r="L1459"/>
      <c r="O1459"/>
      <c r="R1459"/>
    </row>
    <row r="1460" spans="4:18" x14ac:dyDescent="0.5">
      <c r="D1460"/>
      <c r="E1460"/>
      <c r="F1460"/>
      <c r="I1460"/>
      <c r="L1460"/>
      <c r="O1460"/>
      <c r="R1460"/>
    </row>
    <row r="1461" spans="4:18" x14ac:dyDescent="0.5">
      <c r="D1461"/>
      <c r="E1461"/>
      <c r="F1461"/>
      <c r="I1461"/>
      <c r="L1461"/>
      <c r="O1461"/>
      <c r="R1461"/>
    </row>
    <row r="1462" spans="4:18" x14ac:dyDescent="0.5">
      <c r="D1462"/>
      <c r="E1462"/>
      <c r="F1462"/>
      <c r="I1462"/>
      <c r="L1462"/>
      <c r="O1462"/>
      <c r="R1462"/>
    </row>
    <row r="1463" spans="4:18" x14ac:dyDescent="0.5">
      <c r="D1463"/>
      <c r="E1463"/>
      <c r="F1463"/>
      <c r="I1463"/>
      <c r="L1463"/>
      <c r="O1463"/>
      <c r="R1463"/>
    </row>
    <row r="1464" spans="4:18" x14ac:dyDescent="0.5">
      <c r="D1464"/>
      <c r="E1464"/>
      <c r="F1464"/>
      <c r="I1464"/>
      <c r="L1464"/>
      <c r="O1464"/>
      <c r="R1464"/>
    </row>
    <row r="1465" spans="4:18" x14ac:dyDescent="0.5">
      <c r="D1465"/>
      <c r="E1465"/>
      <c r="F1465"/>
      <c r="I1465"/>
      <c r="L1465"/>
      <c r="O1465"/>
      <c r="R1465"/>
    </row>
    <row r="1466" spans="4:18" x14ac:dyDescent="0.5">
      <c r="D1466"/>
      <c r="E1466"/>
      <c r="F1466"/>
      <c r="I1466"/>
      <c r="L1466"/>
      <c r="O1466"/>
      <c r="R1466"/>
    </row>
    <row r="1467" spans="4:18" x14ac:dyDescent="0.5">
      <c r="D1467"/>
      <c r="E1467"/>
      <c r="F1467"/>
      <c r="I1467"/>
      <c r="L1467"/>
      <c r="O1467"/>
      <c r="R1467"/>
    </row>
    <row r="1468" spans="4:18" x14ac:dyDescent="0.5">
      <c r="D1468"/>
      <c r="E1468"/>
      <c r="F1468"/>
      <c r="I1468"/>
      <c r="L1468"/>
      <c r="O1468"/>
      <c r="R1468"/>
    </row>
    <row r="1469" spans="4:18" x14ac:dyDescent="0.5">
      <c r="D1469"/>
      <c r="E1469"/>
      <c r="F1469"/>
      <c r="I1469"/>
      <c r="L1469"/>
      <c r="O1469"/>
      <c r="R1469"/>
    </row>
    <row r="1470" spans="4:18" x14ac:dyDescent="0.5">
      <c r="D1470"/>
      <c r="E1470"/>
      <c r="F1470"/>
      <c r="I1470"/>
      <c r="L1470"/>
      <c r="O1470"/>
      <c r="R1470"/>
    </row>
    <row r="1471" spans="4:18" x14ac:dyDescent="0.5">
      <c r="D1471"/>
      <c r="E1471"/>
      <c r="F1471"/>
      <c r="I1471"/>
      <c r="L1471"/>
      <c r="O1471"/>
      <c r="R1471"/>
    </row>
    <row r="1472" spans="4:18" x14ac:dyDescent="0.5">
      <c r="D1472"/>
      <c r="E1472"/>
      <c r="F1472"/>
      <c r="I1472"/>
      <c r="L1472"/>
      <c r="O1472"/>
      <c r="R1472"/>
    </row>
    <row r="1473" spans="4:18" x14ac:dyDescent="0.5">
      <c r="D1473"/>
      <c r="E1473"/>
      <c r="F1473"/>
      <c r="I1473"/>
      <c r="L1473"/>
      <c r="O1473"/>
      <c r="R1473"/>
    </row>
    <row r="1474" spans="4:18" x14ac:dyDescent="0.5">
      <c r="D1474"/>
      <c r="E1474"/>
      <c r="F1474"/>
      <c r="I1474"/>
      <c r="L1474"/>
      <c r="O1474"/>
      <c r="R1474"/>
    </row>
    <row r="1475" spans="4:18" x14ac:dyDescent="0.5">
      <c r="D1475"/>
      <c r="E1475"/>
      <c r="F1475"/>
      <c r="I1475"/>
      <c r="L1475"/>
      <c r="O1475"/>
      <c r="R1475"/>
    </row>
    <row r="1476" spans="4:18" x14ac:dyDescent="0.5">
      <c r="D1476"/>
      <c r="E1476"/>
      <c r="F1476"/>
      <c r="I1476"/>
      <c r="L1476"/>
      <c r="O1476"/>
      <c r="R1476"/>
    </row>
    <row r="1477" spans="4:18" x14ac:dyDescent="0.5">
      <c r="D1477"/>
      <c r="E1477"/>
      <c r="F1477"/>
      <c r="I1477"/>
      <c r="L1477"/>
      <c r="O1477"/>
      <c r="R1477"/>
    </row>
    <row r="1478" spans="4:18" x14ac:dyDescent="0.5">
      <c r="D1478"/>
      <c r="E1478"/>
      <c r="F1478"/>
      <c r="I1478"/>
      <c r="L1478"/>
      <c r="O1478"/>
      <c r="R1478"/>
    </row>
    <row r="1479" spans="4:18" x14ac:dyDescent="0.5">
      <c r="D1479"/>
      <c r="E1479"/>
      <c r="F1479"/>
      <c r="I1479"/>
      <c r="L1479"/>
      <c r="O1479"/>
      <c r="R1479"/>
    </row>
    <row r="1480" spans="4:18" x14ac:dyDescent="0.5">
      <c r="D1480"/>
      <c r="E1480"/>
      <c r="F1480"/>
      <c r="I1480"/>
      <c r="L1480"/>
      <c r="O1480"/>
      <c r="R1480"/>
    </row>
    <row r="1481" spans="4:18" x14ac:dyDescent="0.5">
      <c r="D1481"/>
      <c r="E1481"/>
      <c r="F1481"/>
      <c r="I1481"/>
      <c r="L1481"/>
      <c r="O1481"/>
      <c r="R1481"/>
    </row>
    <row r="1482" spans="4:18" x14ac:dyDescent="0.5">
      <c r="D1482"/>
      <c r="E1482"/>
      <c r="F1482"/>
      <c r="I1482"/>
      <c r="L1482"/>
      <c r="O1482"/>
      <c r="R1482"/>
    </row>
    <row r="1483" spans="4:18" x14ac:dyDescent="0.5">
      <c r="D1483"/>
      <c r="E1483"/>
      <c r="F1483"/>
      <c r="I1483"/>
      <c r="L1483"/>
      <c r="O1483"/>
      <c r="R1483"/>
    </row>
    <row r="1484" spans="4:18" x14ac:dyDescent="0.5">
      <c r="D1484"/>
      <c r="E1484"/>
      <c r="F1484"/>
      <c r="I1484"/>
      <c r="L1484"/>
      <c r="O1484"/>
      <c r="R1484"/>
    </row>
    <row r="1485" spans="4:18" x14ac:dyDescent="0.5">
      <c r="D1485"/>
      <c r="E1485"/>
      <c r="F1485"/>
      <c r="I1485"/>
      <c r="L1485"/>
      <c r="O1485"/>
      <c r="R1485"/>
    </row>
    <row r="1486" spans="4:18" x14ac:dyDescent="0.5">
      <c r="D1486"/>
      <c r="E1486"/>
      <c r="F1486"/>
      <c r="I1486"/>
      <c r="L1486"/>
      <c r="O1486"/>
      <c r="R1486"/>
    </row>
    <row r="1487" spans="4:18" x14ac:dyDescent="0.5">
      <c r="D1487"/>
      <c r="E1487"/>
      <c r="F1487"/>
      <c r="I1487"/>
      <c r="L1487"/>
      <c r="O1487"/>
      <c r="R1487"/>
    </row>
    <row r="1488" spans="4:18" x14ac:dyDescent="0.5">
      <c r="D1488"/>
      <c r="E1488"/>
      <c r="F1488"/>
      <c r="I1488"/>
      <c r="L1488"/>
      <c r="O1488"/>
      <c r="R1488"/>
    </row>
    <row r="1489" spans="4:18" x14ac:dyDescent="0.5">
      <c r="D1489"/>
      <c r="E1489"/>
      <c r="F1489"/>
      <c r="I1489"/>
      <c r="L1489"/>
      <c r="O1489"/>
      <c r="R1489"/>
    </row>
    <row r="1490" spans="4:18" x14ac:dyDescent="0.5">
      <c r="D1490"/>
      <c r="E1490"/>
      <c r="F1490"/>
      <c r="I1490"/>
      <c r="L1490"/>
      <c r="O1490"/>
      <c r="R1490"/>
    </row>
    <row r="1491" spans="4:18" x14ac:dyDescent="0.5">
      <c r="D1491"/>
      <c r="E1491"/>
      <c r="F1491"/>
      <c r="I1491"/>
      <c r="L1491"/>
      <c r="O1491"/>
      <c r="R1491"/>
    </row>
    <row r="1492" spans="4:18" x14ac:dyDescent="0.5">
      <c r="D1492"/>
      <c r="E1492"/>
      <c r="F1492"/>
      <c r="I1492"/>
      <c r="L1492"/>
      <c r="O1492"/>
      <c r="R1492"/>
    </row>
    <row r="1493" spans="4:18" x14ac:dyDescent="0.5">
      <c r="D1493"/>
      <c r="E1493"/>
      <c r="F1493"/>
      <c r="I1493"/>
      <c r="L1493"/>
      <c r="O1493"/>
      <c r="R1493"/>
    </row>
    <row r="1494" spans="4:18" x14ac:dyDescent="0.5">
      <c r="D1494"/>
      <c r="E1494"/>
      <c r="F1494"/>
      <c r="I1494"/>
      <c r="L1494"/>
      <c r="O1494"/>
      <c r="R1494"/>
    </row>
    <row r="1495" spans="4:18" x14ac:dyDescent="0.5">
      <c r="D1495"/>
      <c r="E1495"/>
      <c r="F1495"/>
      <c r="I1495"/>
      <c r="L1495"/>
      <c r="O1495"/>
      <c r="R1495"/>
    </row>
    <row r="1496" spans="4:18" x14ac:dyDescent="0.5">
      <c r="D1496"/>
      <c r="E1496"/>
      <c r="F1496"/>
      <c r="I1496"/>
      <c r="L1496"/>
      <c r="O1496"/>
      <c r="R1496"/>
    </row>
    <row r="1497" spans="4:18" x14ac:dyDescent="0.5">
      <c r="D1497"/>
      <c r="E1497"/>
      <c r="F1497"/>
      <c r="I1497"/>
      <c r="L1497"/>
      <c r="O1497"/>
      <c r="R1497"/>
    </row>
    <row r="1498" spans="4:18" x14ac:dyDescent="0.5">
      <c r="D1498"/>
      <c r="E1498"/>
      <c r="F1498"/>
      <c r="I1498"/>
      <c r="L1498"/>
      <c r="O1498"/>
      <c r="R1498"/>
    </row>
    <row r="1499" spans="4:18" x14ac:dyDescent="0.5">
      <c r="D1499"/>
      <c r="E1499"/>
      <c r="F1499"/>
      <c r="I1499"/>
      <c r="L1499"/>
      <c r="O1499"/>
      <c r="R1499"/>
    </row>
    <row r="1500" spans="4:18" x14ac:dyDescent="0.5">
      <c r="D1500"/>
      <c r="E1500"/>
      <c r="F1500"/>
      <c r="I1500"/>
      <c r="L1500"/>
      <c r="O1500"/>
      <c r="R1500"/>
    </row>
    <row r="1501" spans="4:18" x14ac:dyDescent="0.5">
      <c r="D1501"/>
      <c r="E1501"/>
      <c r="F1501"/>
      <c r="I1501"/>
      <c r="L1501"/>
      <c r="O1501"/>
      <c r="R1501"/>
    </row>
    <row r="1502" spans="4:18" x14ac:dyDescent="0.5">
      <c r="D1502"/>
      <c r="E1502"/>
      <c r="F1502"/>
      <c r="I1502"/>
      <c r="L1502"/>
      <c r="O1502"/>
      <c r="R1502"/>
    </row>
    <row r="1503" spans="4:18" x14ac:dyDescent="0.5">
      <c r="D1503"/>
      <c r="E1503"/>
      <c r="F1503"/>
      <c r="I1503"/>
      <c r="L1503"/>
      <c r="O1503"/>
      <c r="R1503"/>
    </row>
    <row r="1504" spans="4:18" x14ac:dyDescent="0.5">
      <c r="D1504"/>
      <c r="E1504"/>
      <c r="F1504"/>
      <c r="I1504"/>
      <c r="L1504"/>
      <c r="O1504"/>
      <c r="R1504"/>
    </row>
    <row r="1505" spans="4:18" x14ac:dyDescent="0.5">
      <c r="D1505"/>
      <c r="E1505"/>
      <c r="F1505"/>
      <c r="I1505"/>
      <c r="L1505"/>
      <c r="O1505"/>
      <c r="R1505"/>
    </row>
    <row r="1506" spans="4:18" x14ac:dyDescent="0.5">
      <c r="D1506"/>
      <c r="E1506"/>
      <c r="F1506"/>
      <c r="I1506"/>
      <c r="L1506"/>
      <c r="O1506"/>
      <c r="R1506"/>
    </row>
    <row r="1507" spans="4:18" x14ac:dyDescent="0.5">
      <c r="D1507"/>
      <c r="E1507"/>
      <c r="F1507"/>
      <c r="I1507"/>
      <c r="L1507"/>
      <c r="O1507"/>
      <c r="R1507"/>
    </row>
    <row r="1508" spans="4:18" x14ac:dyDescent="0.5">
      <c r="D1508"/>
      <c r="E1508"/>
      <c r="F1508"/>
      <c r="I1508"/>
      <c r="L1508"/>
      <c r="O1508"/>
      <c r="R1508"/>
    </row>
    <row r="1509" spans="4:18" x14ac:dyDescent="0.5">
      <c r="D1509"/>
      <c r="E1509"/>
      <c r="F1509"/>
      <c r="I1509"/>
      <c r="L1509"/>
      <c r="O1509"/>
      <c r="R1509"/>
    </row>
    <row r="1510" spans="4:18" x14ac:dyDescent="0.5">
      <c r="D1510"/>
      <c r="E1510"/>
      <c r="F1510"/>
      <c r="I1510"/>
      <c r="L1510"/>
      <c r="O1510"/>
      <c r="R1510"/>
    </row>
    <row r="1511" spans="4:18" x14ac:dyDescent="0.5">
      <c r="D1511"/>
      <c r="E1511"/>
      <c r="F1511"/>
      <c r="I1511"/>
      <c r="L1511"/>
      <c r="O1511"/>
      <c r="R1511"/>
    </row>
    <row r="1512" spans="4:18" x14ac:dyDescent="0.5">
      <c r="D1512"/>
      <c r="E1512"/>
      <c r="F1512"/>
      <c r="I1512"/>
      <c r="L1512"/>
      <c r="O1512"/>
      <c r="R1512"/>
    </row>
    <row r="1513" spans="4:18" x14ac:dyDescent="0.5">
      <c r="D1513"/>
      <c r="E1513"/>
      <c r="F1513"/>
      <c r="I1513"/>
      <c r="L1513"/>
      <c r="O1513"/>
      <c r="R1513"/>
    </row>
    <row r="1514" spans="4:18" x14ac:dyDescent="0.5">
      <c r="D1514"/>
      <c r="E1514"/>
      <c r="F1514"/>
      <c r="I1514"/>
      <c r="L1514"/>
      <c r="O1514"/>
      <c r="R1514"/>
    </row>
    <row r="1515" spans="4:18" x14ac:dyDescent="0.5">
      <c r="D1515"/>
      <c r="E1515"/>
      <c r="F1515"/>
      <c r="I1515"/>
      <c r="L1515"/>
      <c r="O1515"/>
      <c r="R1515"/>
    </row>
    <row r="1516" spans="4:18" x14ac:dyDescent="0.5">
      <c r="D1516"/>
      <c r="E1516"/>
      <c r="F1516"/>
      <c r="I1516"/>
      <c r="L1516"/>
      <c r="O1516"/>
      <c r="R1516"/>
    </row>
    <row r="1517" spans="4:18" x14ac:dyDescent="0.5">
      <c r="D1517"/>
      <c r="E1517"/>
      <c r="F1517"/>
      <c r="I1517"/>
      <c r="L1517"/>
      <c r="O1517"/>
      <c r="R1517"/>
    </row>
    <row r="1518" spans="4:18" x14ac:dyDescent="0.5">
      <c r="D1518"/>
      <c r="E1518"/>
      <c r="F1518"/>
      <c r="I1518"/>
      <c r="L1518"/>
      <c r="O1518"/>
      <c r="R1518"/>
    </row>
    <row r="1519" spans="4:18" x14ac:dyDescent="0.5">
      <c r="D1519"/>
      <c r="E1519"/>
      <c r="F1519"/>
      <c r="I1519"/>
      <c r="L1519"/>
      <c r="O1519"/>
      <c r="R1519"/>
    </row>
    <row r="1520" spans="4:18" x14ac:dyDescent="0.5">
      <c r="D1520"/>
      <c r="E1520"/>
      <c r="F1520"/>
      <c r="I1520"/>
      <c r="L1520"/>
      <c r="O1520"/>
      <c r="R1520"/>
    </row>
    <row r="1521" spans="4:18" x14ac:dyDescent="0.5">
      <c r="D1521"/>
      <c r="E1521"/>
      <c r="F1521"/>
      <c r="I1521"/>
      <c r="L1521"/>
      <c r="O1521"/>
      <c r="R1521"/>
    </row>
    <row r="1522" spans="4:18" x14ac:dyDescent="0.5">
      <c r="D1522"/>
      <c r="E1522"/>
      <c r="F1522"/>
      <c r="I1522"/>
      <c r="L1522"/>
      <c r="O1522"/>
      <c r="R1522"/>
    </row>
    <row r="1523" spans="4:18" x14ac:dyDescent="0.5">
      <c r="D1523"/>
      <c r="E1523"/>
      <c r="F1523"/>
      <c r="I1523"/>
      <c r="L1523"/>
      <c r="O1523"/>
      <c r="R1523"/>
    </row>
    <row r="1524" spans="4:18" x14ac:dyDescent="0.5">
      <c r="D1524"/>
      <c r="E1524"/>
      <c r="F1524"/>
      <c r="I1524"/>
      <c r="L1524"/>
      <c r="O1524"/>
      <c r="R1524"/>
    </row>
    <row r="1525" spans="4:18" x14ac:dyDescent="0.5">
      <c r="D1525"/>
      <c r="E1525"/>
      <c r="F1525"/>
      <c r="I1525"/>
      <c r="L1525"/>
      <c r="O1525"/>
      <c r="R1525"/>
    </row>
    <row r="1526" spans="4:18" x14ac:dyDescent="0.5">
      <c r="D1526"/>
      <c r="E1526"/>
      <c r="F1526"/>
      <c r="I1526"/>
      <c r="L1526"/>
      <c r="O1526"/>
      <c r="R1526"/>
    </row>
    <row r="1527" spans="4:18" x14ac:dyDescent="0.5">
      <c r="D1527"/>
      <c r="E1527"/>
      <c r="F1527"/>
      <c r="I1527"/>
      <c r="L1527"/>
      <c r="O1527"/>
      <c r="R1527"/>
    </row>
    <row r="1528" spans="4:18" x14ac:dyDescent="0.5">
      <c r="D1528"/>
      <c r="E1528"/>
      <c r="F1528"/>
      <c r="I1528"/>
      <c r="L1528"/>
      <c r="O1528"/>
      <c r="R1528"/>
    </row>
    <row r="1529" spans="4:18" x14ac:dyDescent="0.5">
      <c r="D1529"/>
      <c r="E1529"/>
      <c r="F1529"/>
      <c r="I1529"/>
      <c r="L1529"/>
      <c r="O1529"/>
      <c r="R1529"/>
    </row>
    <row r="1530" spans="4:18" x14ac:dyDescent="0.5">
      <c r="D1530"/>
      <c r="E1530"/>
      <c r="F1530"/>
      <c r="I1530"/>
      <c r="L1530"/>
      <c r="O1530"/>
      <c r="R1530"/>
    </row>
    <row r="1531" spans="4:18" x14ac:dyDescent="0.5">
      <c r="D1531"/>
      <c r="E1531"/>
      <c r="F1531"/>
      <c r="I1531"/>
      <c r="L1531"/>
      <c r="O1531"/>
      <c r="R1531"/>
    </row>
    <row r="1532" spans="4:18" x14ac:dyDescent="0.5">
      <c r="D1532"/>
      <c r="E1532"/>
      <c r="F1532"/>
      <c r="I1532"/>
      <c r="L1532"/>
      <c r="O1532"/>
      <c r="R1532"/>
    </row>
    <row r="1533" spans="4:18" x14ac:dyDescent="0.5">
      <c r="D1533"/>
      <c r="E1533"/>
      <c r="F1533"/>
      <c r="I1533"/>
      <c r="L1533"/>
      <c r="O1533"/>
      <c r="R1533"/>
    </row>
    <row r="1534" spans="4:18" x14ac:dyDescent="0.5">
      <c r="D1534"/>
      <c r="E1534"/>
      <c r="F1534"/>
      <c r="I1534"/>
      <c r="L1534"/>
      <c r="O1534"/>
      <c r="R1534"/>
    </row>
    <row r="1535" spans="4:18" x14ac:dyDescent="0.5">
      <c r="D1535"/>
      <c r="E1535"/>
      <c r="F1535"/>
      <c r="I1535"/>
      <c r="L1535"/>
      <c r="O1535"/>
      <c r="R1535"/>
    </row>
    <row r="1536" spans="4:18" x14ac:dyDescent="0.5">
      <c r="D1536"/>
      <c r="E1536"/>
      <c r="F1536"/>
      <c r="I1536"/>
      <c r="L1536"/>
      <c r="O1536"/>
      <c r="R1536"/>
    </row>
    <row r="1537" spans="4:18" x14ac:dyDescent="0.5">
      <c r="D1537"/>
      <c r="E1537"/>
      <c r="F1537"/>
      <c r="I1537"/>
      <c r="L1537"/>
      <c r="O1537"/>
      <c r="R1537"/>
    </row>
    <row r="1538" spans="4:18" x14ac:dyDescent="0.5">
      <c r="D1538"/>
      <c r="E1538"/>
      <c r="F1538"/>
      <c r="I1538"/>
      <c r="L1538"/>
      <c r="O1538"/>
      <c r="R1538"/>
    </row>
    <row r="1539" spans="4:18" x14ac:dyDescent="0.5">
      <c r="D1539"/>
      <c r="E1539"/>
      <c r="F1539"/>
      <c r="I1539"/>
      <c r="L1539"/>
      <c r="O1539"/>
      <c r="R1539"/>
    </row>
    <row r="1540" spans="4:18" x14ac:dyDescent="0.5">
      <c r="D1540"/>
      <c r="E1540"/>
      <c r="F1540"/>
      <c r="I1540"/>
      <c r="L1540"/>
      <c r="O1540"/>
      <c r="R1540"/>
    </row>
    <row r="1541" spans="4:18" x14ac:dyDescent="0.5">
      <c r="D1541"/>
      <c r="E1541"/>
      <c r="F1541"/>
      <c r="I1541"/>
      <c r="L1541"/>
      <c r="O1541"/>
      <c r="R1541"/>
    </row>
    <row r="1542" spans="4:18" x14ac:dyDescent="0.5">
      <c r="D1542"/>
      <c r="E1542"/>
      <c r="F1542"/>
      <c r="I1542"/>
      <c r="L1542"/>
      <c r="O1542"/>
      <c r="R1542"/>
    </row>
    <row r="1543" spans="4:18" x14ac:dyDescent="0.5">
      <c r="D1543"/>
      <c r="E1543"/>
      <c r="F1543"/>
      <c r="I1543"/>
      <c r="L1543"/>
      <c r="O1543"/>
      <c r="R1543"/>
    </row>
    <row r="1544" spans="4:18" x14ac:dyDescent="0.5">
      <c r="D1544"/>
      <c r="E1544"/>
      <c r="F1544"/>
      <c r="I1544"/>
      <c r="L1544"/>
      <c r="O1544"/>
      <c r="R1544"/>
    </row>
    <row r="1545" spans="4:18" x14ac:dyDescent="0.5">
      <c r="D1545"/>
      <c r="E1545"/>
      <c r="F1545"/>
      <c r="I1545"/>
      <c r="L1545"/>
      <c r="O1545"/>
      <c r="R1545"/>
    </row>
    <row r="1546" spans="4:18" x14ac:dyDescent="0.5">
      <c r="D1546"/>
      <c r="E1546"/>
      <c r="F1546"/>
      <c r="I1546"/>
      <c r="L1546"/>
      <c r="O1546"/>
      <c r="R1546"/>
    </row>
    <row r="1547" spans="4:18" x14ac:dyDescent="0.5">
      <c r="D1547"/>
      <c r="E1547"/>
      <c r="F1547"/>
      <c r="I1547"/>
      <c r="L1547"/>
      <c r="O1547"/>
      <c r="R1547"/>
    </row>
    <row r="1548" spans="4:18" x14ac:dyDescent="0.5">
      <c r="D1548"/>
      <c r="E1548"/>
      <c r="F1548"/>
      <c r="I1548"/>
      <c r="L1548"/>
      <c r="O1548"/>
      <c r="R1548"/>
    </row>
    <row r="1549" spans="4:18" x14ac:dyDescent="0.5">
      <c r="D1549"/>
      <c r="E1549"/>
      <c r="F1549"/>
      <c r="I1549"/>
      <c r="L1549"/>
      <c r="O1549"/>
      <c r="R1549"/>
    </row>
    <row r="1550" spans="4:18" x14ac:dyDescent="0.5">
      <c r="D1550"/>
      <c r="E1550"/>
      <c r="F1550"/>
      <c r="I1550"/>
      <c r="L1550"/>
      <c r="O1550"/>
      <c r="R1550"/>
    </row>
    <row r="1551" spans="4:18" x14ac:dyDescent="0.5">
      <c r="D1551"/>
      <c r="E1551"/>
      <c r="F1551"/>
      <c r="I1551"/>
      <c r="L1551"/>
      <c r="O1551"/>
      <c r="R1551"/>
    </row>
    <row r="1552" spans="4:18" x14ac:dyDescent="0.5">
      <c r="D1552"/>
      <c r="E1552"/>
      <c r="F1552"/>
      <c r="I1552"/>
      <c r="L1552"/>
      <c r="O1552"/>
      <c r="R1552"/>
    </row>
    <row r="1553" spans="4:18" x14ac:dyDescent="0.5">
      <c r="D1553"/>
      <c r="E1553"/>
      <c r="F1553"/>
      <c r="I1553"/>
      <c r="L1553"/>
      <c r="O1553"/>
      <c r="R1553"/>
    </row>
    <row r="1554" spans="4:18" x14ac:dyDescent="0.5">
      <c r="D1554"/>
      <c r="E1554"/>
      <c r="F1554"/>
      <c r="I1554"/>
      <c r="L1554"/>
      <c r="O1554"/>
      <c r="R1554"/>
    </row>
    <row r="1555" spans="4:18" x14ac:dyDescent="0.5">
      <c r="D1555"/>
      <c r="E1555"/>
      <c r="F1555"/>
      <c r="I1555"/>
      <c r="L1555"/>
      <c r="O1555"/>
      <c r="R1555"/>
    </row>
    <row r="1556" spans="4:18" x14ac:dyDescent="0.5">
      <c r="D1556"/>
      <c r="E1556"/>
      <c r="F1556"/>
      <c r="I1556"/>
      <c r="L1556"/>
      <c r="O1556"/>
      <c r="R1556"/>
    </row>
    <row r="1557" spans="4:18" x14ac:dyDescent="0.5">
      <c r="D1557"/>
      <c r="E1557"/>
      <c r="F1557"/>
      <c r="I1557"/>
      <c r="L1557"/>
      <c r="O1557"/>
      <c r="R1557"/>
    </row>
    <row r="1558" spans="4:18" x14ac:dyDescent="0.5">
      <c r="D1558"/>
      <c r="E1558"/>
      <c r="F1558"/>
      <c r="I1558"/>
      <c r="L1558"/>
      <c r="O1558"/>
      <c r="R1558"/>
    </row>
    <row r="1559" spans="4:18" x14ac:dyDescent="0.5">
      <c r="D1559"/>
      <c r="E1559"/>
      <c r="F1559"/>
      <c r="I1559"/>
      <c r="L1559"/>
      <c r="O1559"/>
      <c r="R1559"/>
    </row>
    <row r="1560" spans="4:18" x14ac:dyDescent="0.5">
      <c r="D1560"/>
      <c r="E1560"/>
      <c r="F1560"/>
      <c r="I1560"/>
      <c r="L1560"/>
      <c r="O1560"/>
      <c r="R1560"/>
    </row>
    <row r="1561" spans="4:18" x14ac:dyDescent="0.5">
      <c r="D1561"/>
      <c r="E1561"/>
      <c r="F1561"/>
      <c r="I1561"/>
      <c r="L1561"/>
      <c r="O1561"/>
      <c r="R1561"/>
    </row>
    <row r="1562" spans="4:18" x14ac:dyDescent="0.5">
      <c r="D1562"/>
      <c r="E1562"/>
      <c r="F1562"/>
      <c r="I1562"/>
      <c r="L1562"/>
      <c r="O1562"/>
      <c r="R1562"/>
    </row>
    <row r="1563" spans="4:18" x14ac:dyDescent="0.5">
      <c r="D1563"/>
      <c r="E1563"/>
      <c r="F1563"/>
      <c r="I1563"/>
      <c r="L1563"/>
      <c r="O1563"/>
      <c r="R1563"/>
    </row>
    <row r="1564" spans="4:18" x14ac:dyDescent="0.5">
      <c r="D1564"/>
      <c r="E1564"/>
      <c r="F1564"/>
      <c r="I1564"/>
      <c r="L1564"/>
      <c r="O1564"/>
      <c r="R1564"/>
    </row>
    <row r="1565" spans="4:18" x14ac:dyDescent="0.5">
      <c r="D1565"/>
      <c r="E1565"/>
      <c r="F1565"/>
      <c r="I1565"/>
      <c r="L1565"/>
      <c r="O1565"/>
      <c r="R1565"/>
    </row>
    <row r="1566" spans="4:18" x14ac:dyDescent="0.5">
      <c r="D1566"/>
      <c r="E1566"/>
      <c r="F1566"/>
      <c r="I1566"/>
      <c r="L1566"/>
      <c r="O1566"/>
      <c r="R1566"/>
    </row>
    <row r="1567" spans="4:18" x14ac:dyDescent="0.5">
      <c r="D1567"/>
      <c r="E1567"/>
      <c r="F1567"/>
      <c r="I1567"/>
      <c r="L1567"/>
      <c r="O1567"/>
      <c r="R1567"/>
    </row>
    <row r="1568" spans="4:18" x14ac:dyDescent="0.5">
      <c r="D1568"/>
      <c r="E1568"/>
      <c r="F1568"/>
      <c r="I1568"/>
      <c r="L1568"/>
      <c r="O1568"/>
      <c r="R1568"/>
    </row>
    <row r="1569" spans="4:18" x14ac:dyDescent="0.5">
      <c r="D1569"/>
      <c r="E1569"/>
      <c r="F1569"/>
      <c r="I1569"/>
      <c r="L1569"/>
      <c r="O1569"/>
      <c r="R1569"/>
    </row>
    <row r="1570" spans="4:18" x14ac:dyDescent="0.5">
      <c r="D1570"/>
      <c r="E1570"/>
      <c r="F1570"/>
      <c r="I1570"/>
      <c r="L1570"/>
      <c r="O1570"/>
      <c r="R1570"/>
    </row>
    <row r="1571" spans="4:18" x14ac:dyDescent="0.5">
      <c r="D1571"/>
      <c r="E1571"/>
      <c r="F1571"/>
      <c r="I1571"/>
      <c r="L1571"/>
      <c r="O1571"/>
      <c r="R1571"/>
    </row>
    <row r="1572" spans="4:18" x14ac:dyDescent="0.5">
      <c r="D1572"/>
      <c r="E1572"/>
      <c r="F1572"/>
      <c r="I1572"/>
      <c r="L1572"/>
      <c r="O1572"/>
      <c r="R1572"/>
    </row>
    <row r="1573" spans="4:18" x14ac:dyDescent="0.5">
      <c r="D1573"/>
      <c r="E1573"/>
      <c r="F1573"/>
      <c r="I1573"/>
      <c r="L1573"/>
      <c r="O1573"/>
      <c r="R1573"/>
    </row>
    <row r="1574" spans="4:18" x14ac:dyDescent="0.5">
      <c r="D1574"/>
      <c r="E1574"/>
      <c r="F1574"/>
      <c r="I1574"/>
      <c r="L1574"/>
      <c r="O1574"/>
      <c r="R1574"/>
    </row>
    <row r="1575" spans="4:18" x14ac:dyDescent="0.5">
      <c r="D1575"/>
      <c r="E1575"/>
      <c r="F1575"/>
      <c r="I1575"/>
      <c r="L1575"/>
      <c r="O1575"/>
      <c r="R1575"/>
    </row>
    <row r="1576" spans="4:18" x14ac:dyDescent="0.5">
      <c r="D1576"/>
      <c r="E1576"/>
      <c r="F1576"/>
      <c r="I1576"/>
      <c r="L1576"/>
      <c r="O1576"/>
      <c r="R1576"/>
    </row>
    <row r="1577" spans="4:18" x14ac:dyDescent="0.5">
      <c r="D1577"/>
      <c r="E1577"/>
      <c r="F1577"/>
      <c r="I1577"/>
      <c r="L1577"/>
      <c r="O1577"/>
      <c r="R1577"/>
    </row>
    <row r="1578" spans="4:18" x14ac:dyDescent="0.5">
      <c r="D1578"/>
      <c r="E1578"/>
      <c r="F1578"/>
      <c r="I1578"/>
      <c r="L1578"/>
      <c r="O1578"/>
      <c r="R1578"/>
    </row>
    <row r="1579" spans="4:18" x14ac:dyDescent="0.5">
      <c r="D1579"/>
      <c r="E1579"/>
      <c r="F1579"/>
      <c r="I1579"/>
      <c r="L1579"/>
      <c r="O1579"/>
      <c r="R1579"/>
    </row>
    <row r="1580" spans="4:18" x14ac:dyDescent="0.5">
      <c r="D1580"/>
      <c r="E1580"/>
      <c r="F1580"/>
      <c r="I1580"/>
      <c r="L1580"/>
      <c r="O1580"/>
      <c r="R1580"/>
    </row>
    <row r="1581" spans="4:18" x14ac:dyDescent="0.5">
      <c r="D1581"/>
      <c r="E1581"/>
      <c r="F1581"/>
      <c r="I1581"/>
      <c r="L1581"/>
      <c r="O1581"/>
      <c r="R1581"/>
    </row>
    <row r="1582" spans="4:18" x14ac:dyDescent="0.5">
      <c r="D1582"/>
      <c r="E1582"/>
      <c r="F1582"/>
      <c r="I1582"/>
      <c r="L1582"/>
      <c r="O1582"/>
      <c r="R1582"/>
    </row>
    <row r="1583" spans="4:18" x14ac:dyDescent="0.5">
      <c r="D1583"/>
      <c r="E1583"/>
      <c r="F1583"/>
      <c r="I1583"/>
      <c r="L1583"/>
      <c r="O1583"/>
      <c r="R1583"/>
    </row>
    <row r="1584" spans="4:18" x14ac:dyDescent="0.5">
      <c r="D1584"/>
      <c r="E1584"/>
      <c r="F1584"/>
      <c r="I1584"/>
      <c r="L1584"/>
      <c r="O1584"/>
      <c r="R1584"/>
    </row>
    <row r="1585" spans="4:18" x14ac:dyDescent="0.5">
      <c r="D1585"/>
      <c r="E1585"/>
      <c r="F1585"/>
      <c r="I1585"/>
      <c r="L1585"/>
      <c r="O1585"/>
      <c r="R1585"/>
    </row>
    <row r="1586" spans="4:18" x14ac:dyDescent="0.5">
      <c r="D1586"/>
      <c r="E1586"/>
      <c r="F1586"/>
      <c r="I1586"/>
      <c r="L1586"/>
      <c r="O1586"/>
      <c r="R1586"/>
    </row>
    <row r="1587" spans="4:18" x14ac:dyDescent="0.5">
      <c r="D1587"/>
      <c r="E1587"/>
      <c r="F1587"/>
      <c r="I1587"/>
      <c r="L1587"/>
      <c r="O1587"/>
      <c r="R1587"/>
    </row>
    <row r="1588" spans="4:18" x14ac:dyDescent="0.5">
      <c r="D1588"/>
      <c r="E1588"/>
      <c r="F1588"/>
      <c r="I1588"/>
      <c r="L1588"/>
      <c r="O1588"/>
      <c r="R1588"/>
    </row>
    <row r="1589" spans="4:18" x14ac:dyDescent="0.5">
      <c r="D1589"/>
      <c r="E1589"/>
      <c r="F1589"/>
      <c r="I1589"/>
      <c r="L1589"/>
      <c r="O1589"/>
      <c r="R1589"/>
    </row>
    <row r="1590" spans="4:18" x14ac:dyDescent="0.5">
      <c r="D1590"/>
      <c r="E1590"/>
      <c r="F1590"/>
      <c r="I1590"/>
      <c r="L1590"/>
      <c r="O1590"/>
      <c r="R1590"/>
    </row>
    <row r="1591" spans="4:18" x14ac:dyDescent="0.5">
      <c r="D1591"/>
      <c r="E1591"/>
      <c r="F1591"/>
      <c r="I1591"/>
      <c r="L1591"/>
      <c r="O1591"/>
      <c r="R1591"/>
    </row>
    <row r="1592" spans="4:18" x14ac:dyDescent="0.5">
      <c r="D1592"/>
      <c r="E1592"/>
      <c r="F1592"/>
      <c r="I1592"/>
      <c r="L1592"/>
      <c r="O1592"/>
      <c r="R1592"/>
    </row>
    <row r="1593" spans="4:18" x14ac:dyDescent="0.5">
      <c r="D1593"/>
      <c r="E1593"/>
      <c r="F1593"/>
      <c r="I1593"/>
      <c r="L1593"/>
      <c r="O1593"/>
      <c r="R1593"/>
    </row>
    <row r="1594" spans="4:18" x14ac:dyDescent="0.5">
      <c r="D1594"/>
      <c r="E1594"/>
      <c r="F1594"/>
      <c r="I1594"/>
      <c r="L1594"/>
      <c r="O1594"/>
      <c r="R1594"/>
    </row>
    <row r="1595" spans="4:18" x14ac:dyDescent="0.5">
      <c r="D1595"/>
      <c r="E1595"/>
      <c r="F1595"/>
      <c r="I1595"/>
      <c r="L1595"/>
      <c r="O1595"/>
      <c r="R1595"/>
    </row>
    <row r="1596" spans="4:18" x14ac:dyDescent="0.5">
      <c r="D1596"/>
      <c r="E1596"/>
      <c r="F1596"/>
      <c r="I1596"/>
      <c r="L1596"/>
      <c r="O1596"/>
      <c r="R1596"/>
    </row>
    <row r="1597" spans="4:18" x14ac:dyDescent="0.5">
      <c r="D1597"/>
      <c r="E1597"/>
      <c r="F1597"/>
      <c r="I1597"/>
      <c r="L1597"/>
      <c r="O1597"/>
      <c r="R1597"/>
    </row>
    <row r="1598" spans="4:18" x14ac:dyDescent="0.5">
      <c r="D1598"/>
      <c r="E1598"/>
      <c r="F1598"/>
      <c r="I1598"/>
      <c r="L1598"/>
      <c r="O1598"/>
      <c r="R1598"/>
    </row>
    <row r="1599" spans="4:18" x14ac:dyDescent="0.5">
      <c r="D1599"/>
      <c r="E1599"/>
      <c r="F1599"/>
      <c r="I1599"/>
      <c r="L1599"/>
      <c r="O1599"/>
      <c r="R1599"/>
    </row>
    <row r="1600" spans="4:18" x14ac:dyDescent="0.5">
      <c r="D1600"/>
      <c r="E1600"/>
      <c r="F1600"/>
      <c r="I1600"/>
      <c r="L1600"/>
      <c r="O1600"/>
      <c r="R1600"/>
    </row>
    <row r="1601" spans="4:18" x14ac:dyDescent="0.5">
      <c r="D1601"/>
      <c r="E1601"/>
      <c r="F1601"/>
      <c r="I1601"/>
      <c r="L1601"/>
      <c r="O1601"/>
      <c r="R1601"/>
    </row>
    <row r="1602" spans="4:18" x14ac:dyDescent="0.5">
      <c r="D1602"/>
      <c r="E1602"/>
      <c r="F1602"/>
      <c r="I1602"/>
      <c r="L1602"/>
      <c r="O1602"/>
      <c r="R1602"/>
    </row>
    <row r="1603" spans="4:18" x14ac:dyDescent="0.5">
      <c r="D1603"/>
      <c r="E1603"/>
      <c r="F1603"/>
      <c r="I1603"/>
      <c r="L1603"/>
      <c r="O1603"/>
      <c r="R1603"/>
    </row>
    <row r="1604" spans="4:18" x14ac:dyDescent="0.5">
      <c r="D1604"/>
      <c r="E1604"/>
      <c r="F1604"/>
      <c r="I1604"/>
      <c r="L1604"/>
      <c r="O1604"/>
      <c r="R1604"/>
    </row>
    <row r="1605" spans="4:18" x14ac:dyDescent="0.5">
      <c r="D1605"/>
      <c r="E1605"/>
      <c r="F1605"/>
      <c r="I1605"/>
      <c r="L1605"/>
      <c r="O1605"/>
      <c r="R1605"/>
    </row>
    <row r="1606" spans="4:18" x14ac:dyDescent="0.5">
      <c r="D1606"/>
      <c r="E1606"/>
      <c r="F1606"/>
      <c r="I1606"/>
      <c r="L1606"/>
      <c r="O1606"/>
      <c r="R1606"/>
    </row>
    <row r="1607" spans="4:18" x14ac:dyDescent="0.5">
      <c r="D1607"/>
      <c r="E1607"/>
      <c r="F1607"/>
      <c r="I1607"/>
      <c r="L1607"/>
      <c r="O1607"/>
      <c r="R1607"/>
    </row>
    <row r="1608" spans="4:18" x14ac:dyDescent="0.5">
      <c r="D1608"/>
      <c r="E1608"/>
      <c r="F1608"/>
      <c r="I1608"/>
      <c r="L1608"/>
      <c r="O1608"/>
      <c r="R1608"/>
    </row>
    <row r="1609" spans="4:18" x14ac:dyDescent="0.5">
      <c r="D1609"/>
      <c r="E1609"/>
      <c r="F1609"/>
      <c r="I1609"/>
      <c r="L1609"/>
      <c r="O1609"/>
      <c r="R1609"/>
    </row>
    <row r="1610" spans="4:18" x14ac:dyDescent="0.5">
      <c r="D1610"/>
      <c r="E1610"/>
      <c r="F1610"/>
      <c r="I1610"/>
      <c r="L1610"/>
      <c r="O1610"/>
      <c r="R1610"/>
    </row>
    <row r="1611" spans="4:18" x14ac:dyDescent="0.5">
      <c r="D1611"/>
      <c r="E1611"/>
      <c r="F1611"/>
      <c r="I1611"/>
      <c r="L1611"/>
      <c r="O1611"/>
      <c r="R1611"/>
    </row>
    <row r="1612" spans="4:18" x14ac:dyDescent="0.5">
      <c r="D1612"/>
      <c r="E1612"/>
      <c r="F1612"/>
      <c r="I1612"/>
      <c r="L1612"/>
      <c r="O1612"/>
      <c r="R1612"/>
    </row>
    <row r="1613" spans="4:18" x14ac:dyDescent="0.5">
      <c r="D1613"/>
      <c r="E1613"/>
      <c r="F1613"/>
      <c r="I1613"/>
      <c r="L1613"/>
      <c r="O1613"/>
      <c r="R1613"/>
    </row>
    <row r="1614" spans="4:18" x14ac:dyDescent="0.5">
      <c r="D1614"/>
      <c r="E1614"/>
      <c r="F1614"/>
      <c r="I1614"/>
      <c r="L1614"/>
      <c r="O1614"/>
      <c r="R1614"/>
    </row>
    <row r="1615" spans="4:18" x14ac:dyDescent="0.5">
      <c r="D1615"/>
      <c r="E1615"/>
      <c r="F1615"/>
      <c r="I1615"/>
      <c r="L1615"/>
      <c r="O1615"/>
      <c r="R1615"/>
    </row>
    <row r="1616" spans="4:18" x14ac:dyDescent="0.5">
      <c r="D1616"/>
      <c r="E1616"/>
      <c r="F1616"/>
      <c r="I1616"/>
      <c r="L1616"/>
      <c r="O1616"/>
      <c r="R1616"/>
    </row>
    <row r="1617" spans="4:18" x14ac:dyDescent="0.5">
      <c r="D1617"/>
      <c r="E1617"/>
      <c r="F1617"/>
      <c r="I1617"/>
      <c r="L1617"/>
      <c r="O1617"/>
      <c r="R1617"/>
    </row>
    <row r="1618" spans="4:18" x14ac:dyDescent="0.5">
      <c r="D1618"/>
      <c r="E1618"/>
      <c r="F1618"/>
      <c r="I1618"/>
      <c r="L1618"/>
      <c r="O1618"/>
      <c r="R1618"/>
    </row>
    <row r="1619" spans="4:18" x14ac:dyDescent="0.5">
      <c r="D1619"/>
      <c r="E1619"/>
      <c r="F1619"/>
      <c r="I1619"/>
      <c r="L1619"/>
      <c r="O1619"/>
      <c r="R1619"/>
    </row>
    <row r="1620" spans="4:18" x14ac:dyDescent="0.5">
      <c r="D1620"/>
      <c r="E1620"/>
      <c r="F1620"/>
      <c r="I1620"/>
      <c r="L1620"/>
      <c r="O1620"/>
      <c r="R1620"/>
    </row>
    <row r="1621" spans="4:18" x14ac:dyDescent="0.5">
      <c r="D1621"/>
      <c r="E1621"/>
      <c r="F1621"/>
      <c r="I1621"/>
      <c r="L1621"/>
      <c r="O1621"/>
      <c r="R1621"/>
    </row>
    <row r="1622" spans="4:18" x14ac:dyDescent="0.5">
      <c r="D1622"/>
      <c r="E1622"/>
      <c r="F1622"/>
      <c r="I1622"/>
      <c r="L1622"/>
      <c r="O1622"/>
      <c r="R1622"/>
    </row>
    <row r="1623" spans="4:18" x14ac:dyDescent="0.5">
      <c r="D1623"/>
      <c r="E1623"/>
      <c r="F1623"/>
      <c r="I1623"/>
      <c r="L1623"/>
      <c r="O1623"/>
      <c r="R1623"/>
    </row>
    <row r="1624" spans="4:18" x14ac:dyDescent="0.5">
      <c r="D1624"/>
      <c r="E1624"/>
      <c r="F1624"/>
      <c r="I1624"/>
      <c r="L1624"/>
      <c r="O1624"/>
      <c r="R1624"/>
    </row>
    <row r="1625" spans="4:18" x14ac:dyDescent="0.5">
      <c r="D1625"/>
      <c r="E1625"/>
      <c r="F1625"/>
      <c r="I1625"/>
      <c r="L1625"/>
      <c r="O1625"/>
      <c r="R1625"/>
    </row>
    <row r="1626" spans="4:18" x14ac:dyDescent="0.5">
      <c r="D1626"/>
      <c r="E1626"/>
      <c r="F1626"/>
      <c r="I1626"/>
      <c r="L1626"/>
      <c r="O1626"/>
      <c r="R1626"/>
    </row>
    <row r="1627" spans="4:18" x14ac:dyDescent="0.5">
      <c r="D1627"/>
      <c r="E1627"/>
      <c r="F1627"/>
      <c r="I1627"/>
      <c r="L1627"/>
      <c r="O1627"/>
      <c r="R1627"/>
    </row>
    <row r="1628" spans="4:18" x14ac:dyDescent="0.5">
      <c r="D1628"/>
      <c r="E1628"/>
      <c r="F1628"/>
      <c r="I1628"/>
      <c r="L1628"/>
      <c r="O1628"/>
      <c r="R1628"/>
    </row>
    <row r="1629" spans="4:18" x14ac:dyDescent="0.5">
      <c r="D1629"/>
      <c r="E1629"/>
      <c r="F1629"/>
      <c r="I1629"/>
      <c r="L1629"/>
      <c r="O1629"/>
      <c r="R1629"/>
    </row>
    <row r="1630" spans="4:18" x14ac:dyDescent="0.5">
      <c r="D1630"/>
      <c r="E1630"/>
      <c r="F1630"/>
      <c r="I1630"/>
      <c r="L1630"/>
      <c r="O1630"/>
      <c r="R1630"/>
    </row>
    <row r="1631" spans="4:18" x14ac:dyDescent="0.5">
      <c r="D1631"/>
      <c r="E1631"/>
      <c r="F1631"/>
      <c r="I1631"/>
      <c r="L1631"/>
      <c r="O1631"/>
      <c r="R1631"/>
    </row>
    <row r="1632" spans="4:18" x14ac:dyDescent="0.5">
      <c r="D1632"/>
      <c r="E1632"/>
      <c r="F1632"/>
      <c r="I1632"/>
      <c r="L1632"/>
      <c r="O1632"/>
      <c r="R1632"/>
    </row>
    <row r="1633" spans="4:18" x14ac:dyDescent="0.5">
      <c r="D1633"/>
      <c r="E1633"/>
      <c r="F1633"/>
      <c r="I1633"/>
      <c r="L1633"/>
      <c r="O1633"/>
      <c r="R1633"/>
    </row>
    <row r="1634" spans="4:18" x14ac:dyDescent="0.5">
      <c r="D1634"/>
      <c r="E1634"/>
      <c r="F1634"/>
      <c r="I1634"/>
      <c r="L1634"/>
      <c r="O1634"/>
      <c r="R1634"/>
    </row>
    <row r="1635" spans="4:18" x14ac:dyDescent="0.5">
      <c r="D1635"/>
      <c r="E1635"/>
      <c r="F1635"/>
      <c r="I1635"/>
      <c r="L1635"/>
      <c r="O1635"/>
      <c r="R1635"/>
    </row>
    <row r="1636" spans="4:18" x14ac:dyDescent="0.5">
      <c r="D1636"/>
      <c r="E1636"/>
      <c r="F1636"/>
      <c r="I1636"/>
      <c r="L1636"/>
      <c r="O1636"/>
      <c r="R1636"/>
    </row>
    <row r="1637" spans="4:18" x14ac:dyDescent="0.5">
      <c r="D1637"/>
      <c r="E1637"/>
      <c r="F1637"/>
      <c r="I1637"/>
      <c r="L1637"/>
      <c r="O1637"/>
      <c r="R1637"/>
    </row>
    <row r="1638" spans="4:18" x14ac:dyDescent="0.5">
      <c r="D1638"/>
      <c r="E1638"/>
      <c r="F1638"/>
      <c r="I1638"/>
      <c r="L1638"/>
      <c r="O1638"/>
      <c r="R1638"/>
    </row>
    <row r="1639" spans="4:18" x14ac:dyDescent="0.5">
      <c r="D1639"/>
      <c r="E1639"/>
      <c r="F1639"/>
      <c r="I1639"/>
      <c r="L1639"/>
      <c r="O1639"/>
      <c r="R1639"/>
    </row>
    <row r="1640" spans="4:18" x14ac:dyDescent="0.5">
      <c r="D1640"/>
      <c r="E1640"/>
      <c r="F1640"/>
      <c r="I1640"/>
      <c r="L1640"/>
      <c r="O1640"/>
      <c r="R1640"/>
    </row>
    <row r="1641" spans="4:18" x14ac:dyDescent="0.5">
      <c r="D1641"/>
      <c r="E1641"/>
      <c r="F1641"/>
      <c r="I1641"/>
      <c r="L1641"/>
      <c r="O1641"/>
      <c r="R1641"/>
    </row>
    <row r="1642" spans="4:18" x14ac:dyDescent="0.5">
      <c r="D1642"/>
      <c r="E1642"/>
      <c r="F1642"/>
      <c r="I1642"/>
      <c r="L1642"/>
      <c r="O1642"/>
      <c r="R1642"/>
    </row>
    <row r="1643" spans="4:18" x14ac:dyDescent="0.5">
      <c r="D1643"/>
      <c r="E1643"/>
      <c r="F1643"/>
      <c r="I1643"/>
      <c r="L1643"/>
      <c r="O1643"/>
      <c r="R1643"/>
    </row>
    <row r="1644" spans="4:18" x14ac:dyDescent="0.5">
      <c r="D1644"/>
      <c r="E1644"/>
      <c r="F1644"/>
      <c r="I1644"/>
      <c r="L1644"/>
      <c r="O1644"/>
      <c r="R1644"/>
    </row>
    <row r="1645" spans="4:18" x14ac:dyDescent="0.5">
      <c r="D1645"/>
      <c r="E1645"/>
      <c r="F1645"/>
      <c r="I1645"/>
      <c r="L1645"/>
      <c r="O1645"/>
      <c r="R1645"/>
    </row>
    <row r="1646" spans="4:18" x14ac:dyDescent="0.5">
      <c r="D1646"/>
      <c r="E1646"/>
      <c r="F1646"/>
      <c r="I1646"/>
      <c r="L1646"/>
      <c r="O1646"/>
      <c r="R1646"/>
    </row>
    <row r="1647" spans="4:18" x14ac:dyDescent="0.5">
      <c r="D1647"/>
      <c r="E1647"/>
      <c r="F1647"/>
      <c r="I1647"/>
      <c r="L1647"/>
      <c r="O1647"/>
      <c r="R1647"/>
    </row>
    <row r="1648" spans="4:18" x14ac:dyDescent="0.5">
      <c r="D1648"/>
      <c r="E1648"/>
      <c r="F1648"/>
      <c r="I1648"/>
      <c r="L1648"/>
      <c r="O1648"/>
      <c r="R1648"/>
    </row>
    <row r="1649" spans="4:18" x14ac:dyDescent="0.5">
      <c r="D1649"/>
      <c r="E1649"/>
      <c r="F1649"/>
      <c r="I1649"/>
      <c r="L1649"/>
      <c r="O1649"/>
      <c r="R1649"/>
    </row>
    <row r="1650" spans="4:18" x14ac:dyDescent="0.5">
      <c r="D1650"/>
      <c r="E1650"/>
      <c r="F1650"/>
      <c r="I1650"/>
      <c r="L1650"/>
      <c r="O1650"/>
      <c r="R1650"/>
    </row>
    <row r="1651" spans="4:18" x14ac:dyDescent="0.5">
      <c r="D1651"/>
      <c r="E1651"/>
      <c r="F1651"/>
      <c r="I1651"/>
      <c r="L1651"/>
      <c r="O1651"/>
      <c r="R1651"/>
    </row>
    <row r="1652" spans="4:18" x14ac:dyDescent="0.5">
      <c r="D1652"/>
      <c r="E1652"/>
      <c r="F1652"/>
      <c r="I1652"/>
      <c r="L1652"/>
      <c r="O1652"/>
      <c r="R1652"/>
    </row>
    <row r="1653" spans="4:18" x14ac:dyDescent="0.5">
      <c r="D1653"/>
      <c r="E1653"/>
      <c r="F1653"/>
      <c r="I1653"/>
      <c r="L1653"/>
      <c r="O1653"/>
      <c r="R1653"/>
    </row>
    <row r="1654" spans="4:18" x14ac:dyDescent="0.5">
      <c r="D1654"/>
      <c r="E1654"/>
      <c r="F1654"/>
      <c r="I1654"/>
      <c r="L1654"/>
      <c r="O1654"/>
      <c r="R1654"/>
    </row>
    <row r="1655" spans="4:18" x14ac:dyDescent="0.5">
      <c r="D1655"/>
      <c r="E1655"/>
      <c r="F1655"/>
      <c r="I1655"/>
      <c r="L1655"/>
      <c r="O1655"/>
      <c r="R1655"/>
    </row>
    <row r="1656" spans="4:18" x14ac:dyDescent="0.5">
      <c r="D1656"/>
      <c r="E1656"/>
      <c r="F1656"/>
      <c r="I1656"/>
      <c r="L1656"/>
      <c r="O1656"/>
      <c r="R1656"/>
    </row>
    <row r="1657" spans="4:18" x14ac:dyDescent="0.5">
      <c r="D1657"/>
      <c r="E1657"/>
      <c r="F1657"/>
      <c r="I1657"/>
      <c r="L1657"/>
      <c r="O1657"/>
      <c r="R1657"/>
    </row>
    <row r="1658" spans="4:18" x14ac:dyDescent="0.5">
      <c r="D1658"/>
      <c r="E1658"/>
      <c r="F1658"/>
      <c r="I1658"/>
      <c r="L1658"/>
      <c r="O1658"/>
      <c r="R1658"/>
    </row>
    <row r="1659" spans="4:18" x14ac:dyDescent="0.5">
      <c r="D1659"/>
      <c r="E1659"/>
      <c r="F1659"/>
      <c r="I1659"/>
      <c r="L1659"/>
      <c r="O1659"/>
      <c r="R1659"/>
    </row>
    <row r="1660" spans="4:18" x14ac:dyDescent="0.5">
      <c r="D1660"/>
      <c r="E1660"/>
      <c r="F1660"/>
      <c r="I1660"/>
      <c r="L1660"/>
      <c r="O1660"/>
      <c r="R1660"/>
    </row>
    <row r="1661" spans="4:18" x14ac:dyDescent="0.5">
      <c r="D1661"/>
      <c r="E1661"/>
      <c r="F1661"/>
      <c r="I1661"/>
      <c r="L1661"/>
      <c r="O1661"/>
      <c r="R1661"/>
    </row>
    <row r="1662" spans="4:18" x14ac:dyDescent="0.5">
      <c r="D1662"/>
      <c r="E1662"/>
      <c r="F1662"/>
      <c r="I1662"/>
      <c r="L1662"/>
      <c r="O1662"/>
      <c r="R1662"/>
    </row>
    <row r="1663" spans="4:18" x14ac:dyDescent="0.5">
      <c r="D1663"/>
      <c r="E1663"/>
      <c r="F1663"/>
      <c r="I1663"/>
      <c r="L1663"/>
      <c r="O1663"/>
      <c r="R1663"/>
    </row>
    <row r="1664" spans="4:18" x14ac:dyDescent="0.5">
      <c r="D1664"/>
      <c r="E1664"/>
      <c r="F1664"/>
      <c r="I1664"/>
      <c r="L1664"/>
      <c r="O1664"/>
      <c r="R1664"/>
    </row>
    <row r="1665" spans="4:18" x14ac:dyDescent="0.5">
      <c r="D1665"/>
      <c r="E1665"/>
      <c r="F1665"/>
      <c r="I1665"/>
      <c r="L1665"/>
      <c r="O1665"/>
      <c r="R1665"/>
    </row>
    <row r="1666" spans="4:18" x14ac:dyDescent="0.5">
      <c r="D1666"/>
      <c r="E1666"/>
      <c r="F1666"/>
      <c r="I1666"/>
      <c r="L1666"/>
      <c r="O1666"/>
      <c r="R1666"/>
    </row>
    <row r="1667" spans="4:18" x14ac:dyDescent="0.5">
      <c r="D1667"/>
      <c r="E1667"/>
      <c r="F1667"/>
      <c r="I1667"/>
      <c r="L1667"/>
      <c r="O1667"/>
      <c r="R1667"/>
    </row>
    <row r="1668" spans="4:18" x14ac:dyDescent="0.5">
      <c r="D1668"/>
      <c r="E1668"/>
      <c r="F1668"/>
      <c r="I1668"/>
      <c r="L1668"/>
      <c r="O1668"/>
      <c r="R1668"/>
    </row>
    <row r="1669" spans="4:18" x14ac:dyDescent="0.5">
      <c r="D1669"/>
      <c r="E1669"/>
      <c r="F1669"/>
      <c r="I1669"/>
      <c r="L1669"/>
      <c r="O1669"/>
      <c r="R1669"/>
    </row>
    <row r="1670" spans="4:18" x14ac:dyDescent="0.5">
      <c r="D1670"/>
      <c r="E1670"/>
      <c r="F1670"/>
      <c r="I1670"/>
      <c r="L1670"/>
      <c r="O1670"/>
      <c r="R1670"/>
    </row>
    <row r="1671" spans="4:18" x14ac:dyDescent="0.5">
      <c r="D1671"/>
      <c r="E1671"/>
      <c r="F1671"/>
      <c r="I1671"/>
      <c r="L1671"/>
      <c r="O1671"/>
      <c r="R1671"/>
    </row>
    <row r="1672" spans="4:18" x14ac:dyDescent="0.5">
      <c r="D1672"/>
      <c r="E1672"/>
      <c r="F1672"/>
      <c r="I1672"/>
      <c r="L1672"/>
      <c r="O1672"/>
      <c r="R1672"/>
    </row>
    <row r="1673" spans="4:18" x14ac:dyDescent="0.5">
      <c r="D1673"/>
      <c r="E1673"/>
      <c r="F1673"/>
      <c r="I1673"/>
      <c r="L1673"/>
      <c r="O1673"/>
      <c r="R1673"/>
    </row>
    <row r="1674" spans="4:18" x14ac:dyDescent="0.5">
      <c r="D1674"/>
      <c r="E1674"/>
      <c r="F1674"/>
      <c r="I1674"/>
      <c r="L1674"/>
      <c r="O1674"/>
      <c r="R1674"/>
    </row>
    <row r="1675" spans="4:18" x14ac:dyDescent="0.5">
      <c r="D1675"/>
      <c r="E1675"/>
      <c r="F1675"/>
      <c r="I1675"/>
      <c r="L1675"/>
      <c r="O1675"/>
      <c r="R1675"/>
    </row>
    <row r="1676" spans="4:18" x14ac:dyDescent="0.5">
      <c r="D1676"/>
      <c r="E1676"/>
      <c r="F1676"/>
      <c r="I1676"/>
      <c r="L1676"/>
      <c r="O1676"/>
      <c r="R1676"/>
    </row>
    <row r="1677" spans="4:18" x14ac:dyDescent="0.5">
      <c r="D1677"/>
      <c r="E1677"/>
      <c r="F1677"/>
      <c r="I1677"/>
      <c r="L1677"/>
      <c r="O1677"/>
      <c r="R1677"/>
    </row>
    <row r="1678" spans="4:18" x14ac:dyDescent="0.5">
      <c r="D1678"/>
      <c r="E1678"/>
      <c r="F1678"/>
      <c r="I1678"/>
      <c r="L1678"/>
      <c r="O1678"/>
      <c r="R1678"/>
    </row>
    <row r="1679" spans="4:18" x14ac:dyDescent="0.5">
      <c r="D1679"/>
      <c r="E1679"/>
      <c r="F1679"/>
      <c r="I1679"/>
      <c r="L1679"/>
      <c r="O1679"/>
      <c r="R1679"/>
    </row>
    <row r="1680" spans="4:18" x14ac:dyDescent="0.5">
      <c r="D1680"/>
      <c r="E1680"/>
      <c r="F1680"/>
      <c r="I1680"/>
      <c r="L1680"/>
      <c r="O1680"/>
      <c r="R1680"/>
    </row>
    <row r="1681" spans="4:18" x14ac:dyDescent="0.5">
      <c r="D1681"/>
      <c r="E1681"/>
      <c r="F1681"/>
      <c r="I1681"/>
      <c r="L1681"/>
      <c r="O1681"/>
      <c r="R1681"/>
    </row>
    <row r="1682" spans="4:18" x14ac:dyDescent="0.5">
      <c r="D1682"/>
      <c r="E1682"/>
      <c r="F1682"/>
      <c r="I1682"/>
      <c r="L1682"/>
      <c r="O1682"/>
      <c r="R1682"/>
    </row>
    <row r="1683" spans="4:18" x14ac:dyDescent="0.5">
      <c r="D1683"/>
      <c r="E1683"/>
      <c r="F1683"/>
      <c r="I1683"/>
      <c r="L1683"/>
      <c r="O1683"/>
      <c r="R1683"/>
    </row>
    <row r="1684" spans="4:18" x14ac:dyDescent="0.5">
      <c r="D1684"/>
      <c r="E1684"/>
      <c r="F1684"/>
      <c r="I1684"/>
      <c r="L1684"/>
      <c r="O1684"/>
      <c r="R1684"/>
    </row>
    <row r="1685" spans="4:18" x14ac:dyDescent="0.5">
      <c r="D1685"/>
      <c r="E1685"/>
      <c r="F1685"/>
      <c r="I1685"/>
      <c r="L1685"/>
      <c r="O1685"/>
      <c r="R1685"/>
    </row>
    <row r="1686" spans="4:18" x14ac:dyDescent="0.5">
      <c r="D1686"/>
      <c r="E1686"/>
      <c r="F1686"/>
      <c r="I1686"/>
      <c r="L1686"/>
      <c r="O1686"/>
      <c r="R1686"/>
    </row>
    <row r="1687" spans="4:18" x14ac:dyDescent="0.5">
      <c r="D1687"/>
      <c r="E1687"/>
      <c r="F1687"/>
      <c r="I1687"/>
      <c r="L1687"/>
      <c r="O1687"/>
      <c r="R1687"/>
    </row>
    <row r="1688" spans="4:18" x14ac:dyDescent="0.5">
      <c r="D1688"/>
      <c r="E1688"/>
      <c r="F1688"/>
      <c r="I1688"/>
      <c r="L1688"/>
      <c r="O1688"/>
      <c r="R1688"/>
    </row>
    <row r="1689" spans="4:18" x14ac:dyDescent="0.5">
      <c r="D1689"/>
      <c r="E1689"/>
      <c r="F1689"/>
      <c r="I1689"/>
      <c r="L1689"/>
      <c r="O1689"/>
      <c r="R1689"/>
    </row>
    <row r="1690" spans="4:18" x14ac:dyDescent="0.5">
      <c r="D1690"/>
      <c r="E1690"/>
      <c r="F1690"/>
      <c r="I1690"/>
      <c r="L1690"/>
      <c r="O1690"/>
      <c r="R1690"/>
    </row>
    <row r="1691" spans="4:18" x14ac:dyDescent="0.5">
      <c r="D1691"/>
      <c r="E1691"/>
      <c r="F1691"/>
      <c r="I1691"/>
      <c r="L1691"/>
      <c r="O1691"/>
      <c r="R1691"/>
    </row>
  </sheetData>
  <sheetProtection algorithmName="SHA-512" hashValue="oP1h+aaeC8TzJ54nqHnhA9bRSF2iIXfhB4pu3Zt3VyZ1xOixr7Vy2XI8OYJPegLRp0mBjFClro0PBt33x7qB9Q==" saltValue="bBVx0BBNbM8VL3sBngYwyQ==" spinCount="100000" sheet="1" objects="1" scenarios="1"/>
  <mergeCells count="34">
    <mergeCell ref="S60:T60"/>
    <mergeCell ref="Q52:Q53"/>
    <mergeCell ref="S4:S54"/>
    <mergeCell ref="T4:T54"/>
    <mergeCell ref="S2:T2"/>
    <mergeCell ref="M60:N60"/>
    <mergeCell ref="P60:Q60"/>
    <mergeCell ref="A3:C54"/>
    <mergeCell ref="M4:M54"/>
    <mergeCell ref="N4:N54"/>
    <mergeCell ref="Q4:Q13"/>
    <mergeCell ref="Q15:Q23"/>
    <mergeCell ref="A56:C56"/>
    <mergeCell ref="A58:C59"/>
    <mergeCell ref="A60:C60"/>
    <mergeCell ref="G60:H60"/>
    <mergeCell ref="J60:K60"/>
    <mergeCell ref="Q25:Q31"/>
    <mergeCell ref="Q32:Q33"/>
    <mergeCell ref="P4:P54"/>
    <mergeCell ref="S1:T1"/>
    <mergeCell ref="Q35:Q41"/>
    <mergeCell ref="Q42:Q43"/>
    <mergeCell ref="Q45:Q50"/>
    <mergeCell ref="A2:C2"/>
    <mergeCell ref="G2:H2"/>
    <mergeCell ref="J2:K2"/>
    <mergeCell ref="M2:N2"/>
    <mergeCell ref="A1:C1"/>
    <mergeCell ref="G1:H1"/>
    <mergeCell ref="J1:K1"/>
    <mergeCell ref="M1:N1"/>
    <mergeCell ref="P1:Q1"/>
    <mergeCell ref="P2:Q2"/>
  </mergeCells>
  <pageMargins left="0.7" right="0.7" top="0.75" bottom="0.75" header="0.3" footer="0.3"/>
  <pageSetup paperSize="8" scale="43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T1693"/>
  <sheetViews>
    <sheetView zoomScale="50" zoomScaleNormal="50" workbookViewId="0">
      <selection activeCell="G16" sqref="G16"/>
    </sheetView>
  </sheetViews>
  <sheetFormatPr defaultRowHeight="14.5" x14ac:dyDescent="0.35"/>
  <cols>
    <col min="1" max="1" width="22.1796875" customWidth="1"/>
    <col min="2" max="2" width="1.7265625" style="2" customWidth="1"/>
    <col min="3" max="4" width="13.81640625" customWidth="1"/>
    <col min="5" max="5" width="1.7265625" style="2" customWidth="1"/>
    <col min="6" max="7" width="13.81640625" customWidth="1"/>
    <col min="8" max="8" width="1.7265625" style="2" customWidth="1"/>
    <col min="9" max="10" width="13.81640625" style="2" customWidth="1"/>
    <col min="11" max="11" width="3.7265625" style="2" customWidth="1"/>
    <col min="12" max="14" width="13.81640625" customWidth="1"/>
    <col min="15" max="15" width="1.7265625" style="2" customWidth="1"/>
    <col min="16" max="17" width="13.81640625" customWidth="1"/>
    <col min="18" max="18" width="1.7265625" style="2" customWidth="1"/>
    <col min="19" max="20" width="13.81640625" customWidth="1"/>
  </cols>
  <sheetData>
    <row r="1" spans="1:20" ht="37.5" customHeight="1" x14ac:dyDescent="0.35">
      <c r="A1" s="249"/>
      <c r="C1" s="1067" t="s">
        <v>392</v>
      </c>
      <c r="D1" s="1068"/>
      <c r="E1" s="1068"/>
      <c r="F1" s="1068"/>
      <c r="G1" s="1068"/>
      <c r="H1" s="1068"/>
      <c r="I1" s="1068"/>
      <c r="J1" s="1069"/>
      <c r="L1" s="1067" t="s">
        <v>390</v>
      </c>
      <c r="M1" s="1068"/>
      <c r="N1" s="1068"/>
      <c r="O1" s="1068"/>
      <c r="P1" s="1068"/>
      <c r="Q1" s="1068"/>
      <c r="R1" s="1068"/>
      <c r="S1" s="1068"/>
      <c r="T1" s="1069"/>
    </row>
    <row r="2" spans="1:20" ht="20.5" thickBot="1" x14ac:dyDescent="0.45">
      <c r="A2" s="249"/>
      <c r="B2" s="40"/>
      <c r="C2" s="240"/>
      <c r="E2" s="40"/>
      <c r="F2" s="1064" t="s">
        <v>192</v>
      </c>
      <c r="G2" s="1064"/>
      <c r="H2" s="40"/>
      <c r="I2" s="1065" t="s">
        <v>193</v>
      </c>
      <c r="J2" s="1066"/>
      <c r="L2" s="240"/>
      <c r="O2" s="40"/>
      <c r="P2" s="1064" t="s">
        <v>192</v>
      </c>
      <c r="Q2" s="1064"/>
      <c r="R2" s="40"/>
      <c r="S2" s="1065" t="s">
        <v>193</v>
      </c>
      <c r="T2" s="1066"/>
    </row>
    <row r="3" spans="1:20" ht="34.5" x14ac:dyDescent="0.35">
      <c r="A3" s="250" t="s">
        <v>132</v>
      </c>
      <c r="B3" s="40"/>
      <c r="C3" s="248" t="s">
        <v>133</v>
      </c>
      <c r="D3" s="247" t="s">
        <v>134</v>
      </c>
      <c r="E3" s="40"/>
      <c r="F3" s="242" t="s">
        <v>180</v>
      </c>
      <c r="G3" s="242" t="s">
        <v>181</v>
      </c>
      <c r="H3" s="40"/>
      <c r="I3" s="242" t="s">
        <v>184</v>
      </c>
      <c r="J3" s="243" t="s">
        <v>185</v>
      </c>
      <c r="K3" s="3"/>
      <c r="L3" s="248" t="s">
        <v>133</v>
      </c>
      <c r="M3" s="247" t="s">
        <v>134</v>
      </c>
      <c r="N3" s="247" t="s">
        <v>135</v>
      </c>
      <c r="O3" s="40"/>
      <c r="P3" s="242" t="s">
        <v>180</v>
      </c>
      <c r="Q3" s="242" t="s">
        <v>181</v>
      </c>
      <c r="R3" s="40"/>
      <c r="S3" s="242" t="s">
        <v>184</v>
      </c>
      <c r="T3" s="243" t="s">
        <v>185</v>
      </c>
    </row>
    <row r="4" spans="1:20" ht="28.5" customHeight="1" x14ac:dyDescent="0.35">
      <c r="A4" s="237" t="s">
        <v>143</v>
      </c>
      <c r="B4" s="40"/>
      <c r="C4" s="228">
        <v>2</v>
      </c>
      <c r="D4" s="226" t="s">
        <v>144</v>
      </c>
      <c r="E4" s="40"/>
      <c r="F4" s="137">
        <v>39.297979999999995</v>
      </c>
      <c r="G4" s="155">
        <v>74.5</v>
      </c>
      <c r="H4" s="40"/>
      <c r="I4" s="226">
        <v>48</v>
      </c>
      <c r="J4" s="227">
        <v>84</v>
      </c>
      <c r="K4" s="40"/>
      <c r="L4" s="244">
        <v>3</v>
      </c>
      <c r="M4" s="245" t="s">
        <v>137</v>
      </c>
      <c r="N4" s="246">
        <v>2</v>
      </c>
      <c r="O4" s="40"/>
      <c r="P4" s="137">
        <v>39.297979999999995</v>
      </c>
      <c r="Q4" s="155">
        <v>115.5</v>
      </c>
      <c r="R4" s="40"/>
      <c r="S4" s="226">
        <v>48</v>
      </c>
      <c r="T4" s="227">
        <v>125</v>
      </c>
    </row>
    <row r="5" spans="1:20" ht="28.5" customHeight="1" x14ac:dyDescent="0.35">
      <c r="A5" s="238" t="s">
        <v>150</v>
      </c>
      <c r="B5" s="40"/>
      <c r="C5" s="232">
        <v>2</v>
      </c>
      <c r="D5" s="230" t="s">
        <v>144</v>
      </c>
      <c r="E5" s="40"/>
      <c r="F5" s="128">
        <v>41.046979999999998</v>
      </c>
      <c r="G5" s="128">
        <v>77</v>
      </c>
      <c r="H5" s="40"/>
      <c r="I5" s="230">
        <v>50</v>
      </c>
      <c r="J5" s="231">
        <v>86</v>
      </c>
      <c r="K5" s="40"/>
      <c r="L5" s="232">
        <v>3</v>
      </c>
      <c r="M5" s="230" t="s">
        <v>137</v>
      </c>
      <c r="N5" s="230">
        <v>2</v>
      </c>
      <c r="O5" s="40"/>
      <c r="P5" s="128">
        <v>41.046979999999998</v>
      </c>
      <c r="Q5" s="128">
        <v>121</v>
      </c>
      <c r="R5" s="40"/>
      <c r="S5" s="230">
        <v>50</v>
      </c>
      <c r="T5" s="231">
        <v>130</v>
      </c>
    </row>
    <row r="6" spans="1:20" ht="28.5" customHeight="1" x14ac:dyDescent="0.35">
      <c r="A6" s="238" t="s">
        <v>145</v>
      </c>
      <c r="B6" s="40"/>
      <c r="C6" s="232">
        <v>2</v>
      </c>
      <c r="D6" s="230" t="s">
        <v>146</v>
      </c>
      <c r="E6" s="40"/>
      <c r="F6" s="128">
        <v>42.385979999999996</v>
      </c>
      <c r="G6" s="128">
        <v>81</v>
      </c>
      <c r="H6" s="40"/>
      <c r="I6" s="230">
        <v>52</v>
      </c>
      <c r="J6" s="231">
        <v>91</v>
      </c>
      <c r="K6" s="40"/>
      <c r="L6" s="232">
        <v>3</v>
      </c>
      <c r="M6" s="230" t="s">
        <v>137</v>
      </c>
      <c r="N6" s="230">
        <v>2</v>
      </c>
      <c r="O6" s="40"/>
      <c r="P6" s="128">
        <v>42.385979999999996</v>
      </c>
      <c r="Q6" s="128">
        <v>127</v>
      </c>
      <c r="R6" s="40"/>
      <c r="S6" s="230">
        <v>52</v>
      </c>
      <c r="T6" s="231">
        <v>137</v>
      </c>
    </row>
    <row r="7" spans="1:20" ht="28.5" customHeight="1" x14ac:dyDescent="0.35">
      <c r="A7" s="237" t="s">
        <v>151</v>
      </c>
      <c r="B7" s="40"/>
      <c r="C7" s="228">
        <v>3</v>
      </c>
      <c r="D7" s="226" t="s">
        <v>144</v>
      </c>
      <c r="E7" s="40"/>
      <c r="F7" s="137">
        <v>42.29598</v>
      </c>
      <c r="G7" s="155">
        <v>84</v>
      </c>
      <c r="H7" s="40"/>
      <c r="I7" s="226">
        <v>52</v>
      </c>
      <c r="J7" s="227">
        <v>94</v>
      </c>
      <c r="K7" s="40"/>
      <c r="L7" s="228">
        <v>4</v>
      </c>
      <c r="M7" s="226" t="s">
        <v>137</v>
      </c>
      <c r="N7" s="229">
        <v>2</v>
      </c>
      <c r="O7" s="40"/>
      <c r="P7" s="137">
        <v>42.29598</v>
      </c>
      <c r="Q7" s="155">
        <v>131</v>
      </c>
      <c r="R7" s="40"/>
      <c r="S7" s="226">
        <v>52</v>
      </c>
      <c r="T7" s="227">
        <v>141</v>
      </c>
    </row>
    <row r="8" spans="1:20" ht="28.5" customHeight="1" x14ac:dyDescent="0.35">
      <c r="A8" s="237" t="s">
        <v>152</v>
      </c>
      <c r="B8" s="40"/>
      <c r="C8" s="228">
        <v>3</v>
      </c>
      <c r="D8" s="226" t="s">
        <v>146</v>
      </c>
      <c r="E8" s="40"/>
      <c r="F8" s="137">
        <v>44.134979999999999</v>
      </c>
      <c r="G8" s="155">
        <v>88.5</v>
      </c>
      <c r="H8" s="40"/>
      <c r="I8" s="226">
        <v>54</v>
      </c>
      <c r="J8" s="227">
        <v>99</v>
      </c>
      <c r="K8" s="40"/>
      <c r="L8" s="228">
        <v>4</v>
      </c>
      <c r="M8" s="226" t="s">
        <v>137</v>
      </c>
      <c r="N8" s="229">
        <v>2</v>
      </c>
      <c r="O8" s="40"/>
      <c r="P8" s="137">
        <v>44.134979999999999</v>
      </c>
      <c r="Q8" s="155">
        <v>138.5</v>
      </c>
      <c r="R8" s="40"/>
      <c r="S8" s="226">
        <v>54</v>
      </c>
      <c r="T8" s="227">
        <v>148</v>
      </c>
    </row>
    <row r="9" spans="1:20" ht="28.5" customHeight="1" x14ac:dyDescent="0.35">
      <c r="A9" s="237" t="s">
        <v>147</v>
      </c>
      <c r="B9" s="40"/>
      <c r="C9" s="228">
        <v>3</v>
      </c>
      <c r="D9" s="226" t="s">
        <v>146</v>
      </c>
      <c r="E9" s="40"/>
      <c r="F9" s="137">
        <v>45.973979999999997</v>
      </c>
      <c r="G9" s="155">
        <v>93</v>
      </c>
      <c r="H9" s="40"/>
      <c r="I9" s="226">
        <v>56</v>
      </c>
      <c r="J9" s="227">
        <v>103</v>
      </c>
      <c r="K9" s="40"/>
      <c r="L9" s="228">
        <v>4</v>
      </c>
      <c r="M9" s="226" t="s">
        <v>137</v>
      </c>
      <c r="N9" s="229">
        <v>2</v>
      </c>
      <c r="O9" s="40"/>
      <c r="P9" s="137">
        <v>45.973979999999997</v>
      </c>
      <c r="Q9" s="155">
        <v>146</v>
      </c>
      <c r="R9" s="40"/>
      <c r="S9" s="226">
        <v>56</v>
      </c>
      <c r="T9" s="227">
        <v>156</v>
      </c>
    </row>
    <row r="10" spans="1:20" s="49" customFormat="1" ht="28.5" customHeight="1" x14ac:dyDescent="0.35">
      <c r="A10" s="238" t="s">
        <v>113</v>
      </c>
      <c r="B10" s="40"/>
      <c r="C10" s="232">
        <v>3</v>
      </c>
      <c r="D10" s="230" t="s">
        <v>136</v>
      </c>
      <c r="E10" s="40"/>
      <c r="F10" s="128">
        <v>34.410979999999995</v>
      </c>
      <c r="G10" s="128">
        <v>60.9</v>
      </c>
      <c r="H10" s="40"/>
      <c r="I10" s="230" t="s">
        <v>182</v>
      </c>
      <c r="J10" s="231">
        <v>69</v>
      </c>
      <c r="K10" s="40"/>
      <c r="L10" s="232">
        <v>4</v>
      </c>
      <c r="M10" s="230" t="s">
        <v>137</v>
      </c>
      <c r="N10" s="230">
        <v>1</v>
      </c>
      <c r="O10" s="40"/>
      <c r="P10" s="128">
        <v>34.410979999999995</v>
      </c>
      <c r="Q10" s="128">
        <v>90.9</v>
      </c>
      <c r="R10" s="40"/>
      <c r="S10" s="230">
        <v>43</v>
      </c>
      <c r="T10" s="231">
        <v>99</v>
      </c>
    </row>
    <row r="11" spans="1:20" ht="28.5" customHeight="1" x14ac:dyDescent="0.35">
      <c r="A11" s="238" t="s">
        <v>153</v>
      </c>
      <c r="B11" s="40"/>
      <c r="C11" s="232">
        <v>3</v>
      </c>
      <c r="D11" s="230" t="s">
        <v>144</v>
      </c>
      <c r="E11" s="40"/>
      <c r="F11" s="128">
        <v>44.044979999999995</v>
      </c>
      <c r="G11" s="128">
        <v>86.5</v>
      </c>
      <c r="H11" s="40"/>
      <c r="I11" s="230">
        <v>54</v>
      </c>
      <c r="J11" s="231">
        <v>96</v>
      </c>
      <c r="K11" s="40"/>
      <c r="L11" s="232">
        <v>4</v>
      </c>
      <c r="M11" s="230" t="s">
        <v>137</v>
      </c>
      <c r="N11" s="230">
        <v>2</v>
      </c>
      <c r="O11" s="40"/>
      <c r="P11" s="128">
        <v>44.044979999999995</v>
      </c>
      <c r="Q11" s="128">
        <v>135.5</v>
      </c>
      <c r="R11" s="40"/>
      <c r="S11" s="230">
        <v>54</v>
      </c>
      <c r="T11" s="231">
        <v>145</v>
      </c>
    </row>
    <row r="12" spans="1:20" ht="28.5" customHeight="1" x14ac:dyDescent="0.35">
      <c r="A12" s="238" t="s">
        <v>154</v>
      </c>
      <c r="B12" s="40"/>
      <c r="C12" s="232">
        <v>3</v>
      </c>
      <c r="D12" s="230" t="s">
        <v>146</v>
      </c>
      <c r="E12" s="40"/>
      <c r="F12" s="128">
        <v>45.383979999999994</v>
      </c>
      <c r="G12" s="128">
        <v>91.5</v>
      </c>
      <c r="H12" s="40"/>
      <c r="I12" s="230">
        <v>56</v>
      </c>
      <c r="J12" s="231">
        <v>102</v>
      </c>
      <c r="K12" s="40"/>
      <c r="L12" s="232">
        <v>4</v>
      </c>
      <c r="M12" s="230" t="s">
        <v>137</v>
      </c>
      <c r="N12" s="230">
        <v>2</v>
      </c>
      <c r="O12" s="40"/>
      <c r="P12" s="128">
        <v>45.383979999999994</v>
      </c>
      <c r="Q12" s="128">
        <v>143.5</v>
      </c>
      <c r="R12" s="40"/>
      <c r="S12" s="230">
        <v>56</v>
      </c>
      <c r="T12" s="231">
        <v>154</v>
      </c>
    </row>
    <row r="13" spans="1:20" ht="28.5" customHeight="1" x14ac:dyDescent="0.35">
      <c r="A13" s="238" t="s">
        <v>155</v>
      </c>
      <c r="B13" s="40"/>
      <c r="C13" s="232">
        <v>3</v>
      </c>
      <c r="D13" s="230" t="s">
        <v>146</v>
      </c>
      <c r="E13" s="40"/>
      <c r="F13" s="128">
        <v>47.22298</v>
      </c>
      <c r="G13" s="128">
        <v>96</v>
      </c>
      <c r="H13" s="40"/>
      <c r="I13" s="230">
        <v>57</v>
      </c>
      <c r="J13" s="231">
        <v>106</v>
      </c>
      <c r="K13" s="40"/>
      <c r="L13" s="232">
        <v>4</v>
      </c>
      <c r="M13" s="230" t="s">
        <v>137</v>
      </c>
      <c r="N13" s="230">
        <v>2</v>
      </c>
      <c r="O13" s="40"/>
      <c r="P13" s="128">
        <v>47.22298</v>
      </c>
      <c r="Q13" s="128">
        <v>151</v>
      </c>
      <c r="R13" s="40"/>
      <c r="S13" s="230">
        <v>57</v>
      </c>
      <c r="T13" s="231">
        <v>161</v>
      </c>
    </row>
    <row r="14" spans="1:20" ht="28.5" customHeight="1" x14ac:dyDescent="0.35">
      <c r="A14" s="238" t="s">
        <v>148</v>
      </c>
      <c r="B14" s="40"/>
      <c r="C14" s="232">
        <v>3</v>
      </c>
      <c r="D14" s="230" t="s">
        <v>149</v>
      </c>
      <c r="E14" s="40"/>
      <c r="F14" s="128">
        <v>48.561979999999998</v>
      </c>
      <c r="G14" s="128">
        <v>100</v>
      </c>
      <c r="H14" s="40"/>
      <c r="I14" s="230">
        <v>59</v>
      </c>
      <c r="J14" s="231">
        <v>111</v>
      </c>
      <c r="K14" s="40"/>
      <c r="L14" s="232">
        <v>4</v>
      </c>
      <c r="M14" s="230" t="s">
        <v>137</v>
      </c>
      <c r="N14" s="230">
        <v>2</v>
      </c>
      <c r="O14" s="40"/>
      <c r="P14" s="128">
        <v>48.561979999999998</v>
      </c>
      <c r="Q14" s="128">
        <v>159</v>
      </c>
      <c r="R14" s="40"/>
      <c r="S14" s="230">
        <v>59</v>
      </c>
      <c r="T14" s="231">
        <v>170</v>
      </c>
    </row>
    <row r="15" spans="1:20" ht="28.5" customHeight="1" x14ac:dyDescent="0.35">
      <c r="A15" s="237" t="s">
        <v>114</v>
      </c>
      <c r="B15" s="40"/>
      <c r="C15" s="228">
        <v>3</v>
      </c>
      <c r="D15" s="226" t="s">
        <v>136</v>
      </c>
      <c r="E15" s="40"/>
      <c r="F15" s="137">
        <v>35.85998</v>
      </c>
      <c r="G15" s="155">
        <v>63.1</v>
      </c>
      <c r="H15" s="40"/>
      <c r="I15" s="226" t="s">
        <v>183</v>
      </c>
      <c r="J15" s="227">
        <v>71</v>
      </c>
      <c r="K15" s="40"/>
      <c r="L15" s="228">
        <v>4</v>
      </c>
      <c r="M15" s="226" t="s">
        <v>137</v>
      </c>
      <c r="N15" s="229">
        <v>1</v>
      </c>
      <c r="O15" s="40"/>
      <c r="P15" s="137">
        <v>35.85998</v>
      </c>
      <c r="Q15" s="155">
        <v>94.1</v>
      </c>
      <c r="R15" s="40"/>
      <c r="S15" s="226">
        <v>44</v>
      </c>
      <c r="T15" s="227">
        <v>102</v>
      </c>
    </row>
    <row r="16" spans="1:20" ht="28.5" customHeight="1" x14ac:dyDescent="0.35">
      <c r="A16" s="237" t="s">
        <v>115</v>
      </c>
      <c r="B16" s="40"/>
      <c r="C16" s="228">
        <v>3</v>
      </c>
      <c r="D16" s="226" t="s">
        <v>138</v>
      </c>
      <c r="E16" s="40"/>
      <c r="F16" s="137">
        <v>37.398980000000002</v>
      </c>
      <c r="G16" s="155">
        <v>68.3</v>
      </c>
      <c r="H16" s="40"/>
      <c r="I16" s="226">
        <v>46</v>
      </c>
      <c r="J16" s="227">
        <v>77</v>
      </c>
      <c r="K16" s="40"/>
      <c r="L16" s="228">
        <v>4</v>
      </c>
      <c r="M16" s="226" t="s">
        <v>137</v>
      </c>
      <c r="N16" s="229">
        <v>1</v>
      </c>
      <c r="O16" s="40"/>
      <c r="P16" s="137">
        <v>37.398980000000002</v>
      </c>
      <c r="Q16" s="155">
        <v>102.3</v>
      </c>
      <c r="R16" s="40"/>
      <c r="S16" s="226">
        <v>46</v>
      </c>
      <c r="T16" s="227">
        <v>111</v>
      </c>
    </row>
    <row r="17" spans="1:20" ht="28.5" customHeight="1" x14ac:dyDescent="0.35">
      <c r="A17" s="237" t="s">
        <v>116</v>
      </c>
      <c r="B17" s="40"/>
      <c r="C17" s="228">
        <v>3</v>
      </c>
      <c r="D17" s="226" t="s">
        <v>139</v>
      </c>
      <c r="E17" s="40"/>
      <c r="F17" s="137">
        <v>38.937979999999996</v>
      </c>
      <c r="G17" s="155">
        <v>71.5</v>
      </c>
      <c r="H17" s="40"/>
      <c r="I17" s="226">
        <v>48</v>
      </c>
      <c r="J17" s="227">
        <v>81</v>
      </c>
      <c r="K17" s="40"/>
      <c r="L17" s="228">
        <v>4</v>
      </c>
      <c r="M17" s="226" t="s">
        <v>137</v>
      </c>
      <c r="N17" s="229">
        <v>1</v>
      </c>
      <c r="O17" s="40"/>
      <c r="P17" s="137">
        <v>38.937979999999996</v>
      </c>
      <c r="Q17" s="155">
        <v>109.5</v>
      </c>
      <c r="R17" s="40"/>
      <c r="S17" s="226">
        <v>48</v>
      </c>
      <c r="T17" s="227">
        <v>118</v>
      </c>
    </row>
    <row r="18" spans="1:20" ht="28.5" customHeight="1" x14ac:dyDescent="0.35">
      <c r="A18" s="237" t="s">
        <v>117</v>
      </c>
      <c r="B18" s="40"/>
      <c r="C18" s="228">
        <v>3</v>
      </c>
      <c r="D18" s="226" t="s">
        <v>140</v>
      </c>
      <c r="E18" s="40"/>
      <c r="F18" s="137">
        <v>40.776979999999995</v>
      </c>
      <c r="G18" s="155">
        <v>76</v>
      </c>
      <c r="H18" s="40"/>
      <c r="I18" s="226">
        <v>50</v>
      </c>
      <c r="J18" s="227">
        <v>85</v>
      </c>
      <c r="K18" s="40"/>
      <c r="L18" s="228">
        <v>4</v>
      </c>
      <c r="M18" s="226" t="s">
        <v>137</v>
      </c>
      <c r="N18" s="229">
        <v>1</v>
      </c>
      <c r="O18" s="40"/>
      <c r="P18" s="137">
        <v>40.776979999999995</v>
      </c>
      <c r="Q18" s="155">
        <v>118</v>
      </c>
      <c r="R18" s="40"/>
      <c r="S18" s="226">
        <v>50</v>
      </c>
      <c r="T18" s="227">
        <v>127</v>
      </c>
    </row>
    <row r="19" spans="1:20" ht="28.5" customHeight="1" x14ac:dyDescent="0.35">
      <c r="A19" s="237" t="s">
        <v>156</v>
      </c>
      <c r="B19" s="40"/>
      <c r="C19" s="228">
        <v>3</v>
      </c>
      <c r="D19" s="226" t="s">
        <v>141</v>
      </c>
      <c r="E19" s="40"/>
      <c r="F19" s="137">
        <v>42.11598</v>
      </c>
      <c r="G19" s="155">
        <v>81</v>
      </c>
      <c r="H19" s="40"/>
      <c r="I19" s="226">
        <v>52</v>
      </c>
      <c r="J19" s="227">
        <v>91</v>
      </c>
      <c r="K19" s="40"/>
      <c r="L19" s="228">
        <v>4</v>
      </c>
      <c r="M19" s="226" t="s">
        <v>137</v>
      </c>
      <c r="N19" s="229">
        <v>2</v>
      </c>
      <c r="O19" s="40"/>
      <c r="P19" s="137">
        <v>42.11598</v>
      </c>
      <c r="Q19" s="155">
        <v>125</v>
      </c>
      <c r="R19" s="40"/>
      <c r="S19" s="226">
        <v>52</v>
      </c>
      <c r="T19" s="227">
        <v>135</v>
      </c>
    </row>
    <row r="20" spans="1:20" ht="28.5" customHeight="1" x14ac:dyDescent="0.35">
      <c r="A20" s="237" t="s">
        <v>157</v>
      </c>
      <c r="B20" s="40"/>
      <c r="C20" s="228">
        <v>3</v>
      </c>
      <c r="D20" s="226" t="s">
        <v>142</v>
      </c>
      <c r="E20" s="40"/>
      <c r="F20" s="137">
        <v>43.954979999999999</v>
      </c>
      <c r="G20" s="155">
        <v>84.5</v>
      </c>
      <c r="H20" s="40"/>
      <c r="I20" s="226">
        <v>54</v>
      </c>
      <c r="J20" s="227">
        <v>94</v>
      </c>
      <c r="K20" s="40"/>
      <c r="L20" s="228">
        <v>4</v>
      </c>
      <c r="M20" s="226" t="s">
        <v>137</v>
      </c>
      <c r="N20" s="229">
        <v>2</v>
      </c>
      <c r="O20" s="40"/>
      <c r="P20" s="137">
        <v>43.954979999999999</v>
      </c>
      <c r="Q20" s="155">
        <v>133.5</v>
      </c>
      <c r="R20" s="40"/>
      <c r="S20" s="226">
        <v>54</v>
      </c>
      <c r="T20" s="227">
        <v>143</v>
      </c>
    </row>
    <row r="21" spans="1:20" ht="28.5" customHeight="1" x14ac:dyDescent="0.35">
      <c r="A21" s="237" t="s">
        <v>158</v>
      </c>
      <c r="B21" s="40"/>
      <c r="C21" s="228">
        <v>3</v>
      </c>
      <c r="D21" s="226" t="s">
        <v>144</v>
      </c>
      <c r="E21" s="40"/>
      <c r="F21" s="137">
        <v>45.793979999999998</v>
      </c>
      <c r="G21" s="155">
        <v>90</v>
      </c>
      <c r="H21" s="40"/>
      <c r="I21" s="226">
        <v>56</v>
      </c>
      <c r="J21" s="227">
        <v>100</v>
      </c>
      <c r="K21" s="40"/>
      <c r="L21" s="228">
        <v>4</v>
      </c>
      <c r="M21" s="226" t="s">
        <v>137</v>
      </c>
      <c r="N21" s="229">
        <v>2</v>
      </c>
      <c r="O21" s="40"/>
      <c r="P21" s="137">
        <v>45.793979999999998</v>
      </c>
      <c r="Q21" s="155">
        <v>142</v>
      </c>
      <c r="R21" s="40"/>
      <c r="S21" s="226">
        <v>56</v>
      </c>
      <c r="T21" s="227">
        <v>152</v>
      </c>
    </row>
    <row r="22" spans="1:20" ht="28.5" customHeight="1" x14ac:dyDescent="0.35">
      <c r="A22" s="237" t="s">
        <v>159</v>
      </c>
      <c r="B22" s="40"/>
      <c r="C22" s="228">
        <v>3</v>
      </c>
      <c r="D22" s="226" t="s">
        <v>146</v>
      </c>
      <c r="E22" s="40"/>
      <c r="F22" s="137">
        <v>47.132979999999996</v>
      </c>
      <c r="G22" s="155">
        <v>95</v>
      </c>
      <c r="H22" s="40"/>
      <c r="I22" s="226">
        <v>57</v>
      </c>
      <c r="J22" s="227">
        <v>105</v>
      </c>
      <c r="K22" s="40"/>
      <c r="L22" s="228">
        <v>4</v>
      </c>
      <c r="M22" s="226" t="s">
        <v>137</v>
      </c>
      <c r="N22" s="229">
        <v>2</v>
      </c>
      <c r="O22" s="40"/>
      <c r="P22" s="137">
        <v>47.132979999999996</v>
      </c>
      <c r="Q22" s="155">
        <v>150</v>
      </c>
      <c r="R22" s="40"/>
      <c r="S22" s="226">
        <v>57</v>
      </c>
      <c r="T22" s="227">
        <v>160</v>
      </c>
    </row>
    <row r="23" spans="1:20" ht="28.5" customHeight="1" x14ac:dyDescent="0.35">
      <c r="A23" s="237" t="s">
        <v>160</v>
      </c>
      <c r="B23" s="40"/>
      <c r="C23" s="228">
        <v>3</v>
      </c>
      <c r="D23" s="226" t="s">
        <v>146</v>
      </c>
      <c r="E23" s="40"/>
      <c r="F23" s="137">
        <v>48.471980000000002</v>
      </c>
      <c r="G23" s="155">
        <v>98</v>
      </c>
      <c r="H23" s="40"/>
      <c r="I23" s="226">
        <v>59</v>
      </c>
      <c r="J23" s="227">
        <v>109</v>
      </c>
      <c r="K23" s="40"/>
      <c r="L23" s="228">
        <v>4</v>
      </c>
      <c r="M23" s="226" t="s">
        <v>137</v>
      </c>
      <c r="N23" s="229">
        <v>2</v>
      </c>
      <c r="O23" s="40"/>
      <c r="P23" s="137">
        <v>48.471980000000002</v>
      </c>
      <c r="Q23" s="155">
        <v>157</v>
      </c>
      <c r="R23" s="40"/>
      <c r="S23" s="226">
        <v>59</v>
      </c>
      <c r="T23" s="227">
        <v>168</v>
      </c>
    </row>
    <row r="24" spans="1:20" ht="28.5" customHeight="1" x14ac:dyDescent="0.35">
      <c r="A24" s="237" t="s">
        <v>161</v>
      </c>
      <c r="B24" s="40"/>
      <c r="C24" s="228">
        <v>3</v>
      </c>
      <c r="D24" s="226" t="s">
        <v>149</v>
      </c>
      <c r="E24" s="40"/>
      <c r="F24" s="137">
        <v>49.810980000000001</v>
      </c>
      <c r="G24" s="155">
        <v>103</v>
      </c>
      <c r="H24" s="40"/>
      <c r="I24" s="226">
        <v>61</v>
      </c>
      <c r="J24" s="227">
        <v>114</v>
      </c>
      <c r="K24" s="40"/>
      <c r="L24" s="228">
        <v>4</v>
      </c>
      <c r="M24" s="226" t="s">
        <v>137</v>
      </c>
      <c r="N24" s="229">
        <v>2</v>
      </c>
      <c r="O24" s="40"/>
      <c r="P24" s="137">
        <v>49.810980000000001</v>
      </c>
      <c r="Q24" s="155">
        <v>165</v>
      </c>
      <c r="R24" s="40"/>
      <c r="S24" s="226">
        <v>61</v>
      </c>
      <c r="T24" s="227">
        <v>176</v>
      </c>
    </row>
    <row r="25" spans="1:20" ht="28.5" customHeight="1" x14ac:dyDescent="0.35">
      <c r="A25" s="238" t="s">
        <v>118</v>
      </c>
      <c r="B25" s="40"/>
      <c r="C25" s="232">
        <v>3</v>
      </c>
      <c r="D25" s="230" t="s">
        <v>136</v>
      </c>
      <c r="E25" s="40"/>
      <c r="F25" s="128">
        <v>38.008980000000001</v>
      </c>
      <c r="G25" s="128">
        <v>67</v>
      </c>
      <c r="H25" s="40"/>
      <c r="I25" s="230">
        <v>46</v>
      </c>
      <c r="J25" s="231">
        <v>75</v>
      </c>
      <c r="K25" s="40"/>
      <c r="L25" s="232">
        <v>4</v>
      </c>
      <c r="M25" s="230" t="s">
        <v>137</v>
      </c>
      <c r="N25" s="230">
        <v>1</v>
      </c>
      <c r="O25" s="40"/>
      <c r="P25" s="128">
        <v>38.008980000000001</v>
      </c>
      <c r="Q25" s="128">
        <v>99</v>
      </c>
      <c r="R25" s="40"/>
      <c r="S25" s="230">
        <v>46</v>
      </c>
      <c r="T25" s="231">
        <v>107</v>
      </c>
    </row>
    <row r="26" spans="1:20" ht="28.5" customHeight="1" x14ac:dyDescent="0.35">
      <c r="A26" s="238" t="s">
        <v>119</v>
      </c>
      <c r="B26" s="40"/>
      <c r="C26" s="232">
        <v>3</v>
      </c>
      <c r="D26" s="230" t="s">
        <v>138</v>
      </c>
      <c r="E26" s="40"/>
      <c r="F26" s="128">
        <v>38.84798</v>
      </c>
      <c r="G26" s="128">
        <v>70.5</v>
      </c>
      <c r="H26" s="40"/>
      <c r="I26" s="230">
        <v>48</v>
      </c>
      <c r="J26" s="231">
        <v>80</v>
      </c>
      <c r="K26" s="40"/>
      <c r="L26" s="232">
        <v>4</v>
      </c>
      <c r="M26" s="230" t="s">
        <v>137</v>
      </c>
      <c r="N26" s="230">
        <v>1</v>
      </c>
      <c r="O26" s="40"/>
      <c r="P26" s="128">
        <v>38.84798</v>
      </c>
      <c r="Q26" s="128">
        <v>106.5</v>
      </c>
      <c r="R26" s="40"/>
      <c r="S26" s="230">
        <v>48</v>
      </c>
      <c r="T26" s="231">
        <v>115</v>
      </c>
    </row>
    <row r="27" spans="1:20" ht="28.5" customHeight="1" x14ac:dyDescent="0.35">
      <c r="A27" s="238" t="s">
        <v>120</v>
      </c>
      <c r="B27" s="40"/>
      <c r="C27" s="232">
        <v>3</v>
      </c>
      <c r="D27" s="230" t="s">
        <v>139</v>
      </c>
      <c r="E27" s="40"/>
      <c r="F27" s="128">
        <v>40.686979999999998</v>
      </c>
      <c r="G27" s="128">
        <v>74</v>
      </c>
      <c r="H27" s="40"/>
      <c r="I27" s="230">
        <v>50</v>
      </c>
      <c r="J27" s="231">
        <v>83</v>
      </c>
      <c r="K27" s="40"/>
      <c r="L27" s="232">
        <v>4</v>
      </c>
      <c r="M27" s="230" t="s">
        <v>137</v>
      </c>
      <c r="N27" s="230">
        <v>1</v>
      </c>
      <c r="O27" s="40"/>
      <c r="P27" s="128">
        <v>40.686979999999998</v>
      </c>
      <c r="Q27" s="128">
        <v>115</v>
      </c>
      <c r="R27" s="40"/>
      <c r="S27" s="230">
        <v>50</v>
      </c>
      <c r="T27" s="231">
        <v>124</v>
      </c>
    </row>
    <row r="28" spans="1:20" ht="28.5" customHeight="1" x14ac:dyDescent="0.35">
      <c r="A28" s="238" t="s">
        <v>121</v>
      </c>
      <c r="B28" s="40"/>
      <c r="C28" s="232">
        <v>3</v>
      </c>
      <c r="D28" s="230" t="s">
        <v>140</v>
      </c>
      <c r="E28" s="40"/>
      <c r="F28" s="128">
        <v>42.025979999999997</v>
      </c>
      <c r="G28" s="128">
        <v>79</v>
      </c>
      <c r="H28" s="40"/>
      <c r="I28" s="230">
        <v>52</v>
      </c>
      <c r="J28" s="231">
        <v>89</v>
      </c>
      <c r="K28" s="40"/>
      <c r="L28" s="232">
        <v>4</v>
      </c>
      <c r="M28" s="230" t="s">
        <v>137</v>
      </c>
      <c r="N28" s="230">
        <v>1</v>
      </c>
      <c r="O28" s="40"/>
      <c r="P28" s="128">
        <v>42.025979999999997</v>
      </c>
      <c r="Q28" s="128">
        <v>123</v>
      </c>
      <c r="R28" s="40"/>
      <c r="S28" s="230">
        <v>52</v>
      </c>
      <c r="T28" s="231">
        <v>132</v>
      </c>
    </row>
    <row r="29" spans="1:20" ht="28.5" customHeight="1" x14ac:dyDescent="0.35">
      <c r="A29" s="238" t="s">
        <v>162</v>
      </c>
      <c r="B29" s="40"/>
      <c r="C29" s="232">
        <v>3</v>
      </c>
      <c r="D29" s="230" t="s">
        <v>141</v>
      </c>
      <c r="E29" s="40"/>
      <c r="F29" s="128">
        <v>43.564980000000006</v>
      </c>
      <c r="G29" s="128">
        <v>82.2</v>
      </c>
      <c r="H29" s="40"/>
      <c r="I29" s="230">
        <v>54</v>
      </c>
      <c r="J29" s="231">
        <v>92</v>
      </c>
      <c r="K29" s="40"/>
      <c r="L29" s="232">
        <v>4</v>
      </c>
      <c r="M29" s="230" t="s">
        <v>137</v>
      </c>
      <c r="N29" s="230">
        <v>2</v>
      </c>
      <c r="O29" s="40"/>
      <c r="P29" s="128">
        <v>43.564980000000006</v>
      </c>
      <c r="Q29" s="128">
        <v>130.19999999999999</v>
      </c>
      <c r="R29" s="40"/>
      <c r="S29" s="230">
        <v>54</v>
      </c>
      <c r="T29" s="231">
        <v>140</v>
      </c>
    </row>
    <row r="30" spans="1:20" ht="28.5" customHeight="1" x14ac:dyDescent="0.35">
      <c r="A30" s="238" t="s">
        <v>163</v>
      </c>
      <c r="B30" s="40"/>
      <c r="C30" s="232">
        <v>3</v>
      </c>
      <c r="D30" s="230" t="s">
        <v>142</v>
      </c>
      <c r="E30" s="40"/>
      <c r="F30" s="128">
        <v>45.203980000000001</v>
      </c>
      <c r="G30" s="128">
        <v>87.5</v>
      </c>
      <c r="H30" s="40"/>
      <c r="I30" s="230">
        <v>55</v>
      </c>
      <c r="J30" s="231">
        <v>98</v>
      </c>
      <c r="K30" s="40"/>
      <c r="L30" s="232">
        <v>4</v>
      </c>
      <c r="M30" s="230" t="s">
        <v>137</v>
      </c>
      <c r="N30" s="230">
        <v>2</v>
      </c>
      <c r="O30" s="40"/>
      <c r="P30" s="128">
        <v>45.203980000000001</v>
      </c>
      <c r="Q30" s="128">
        <v>138.5</v>
      </c>
      <c r="R30" s="40"/>
      <c r="S30" s="230">
        <v>55</v>
      </c>
      <c r="T30" s="231">
        <v>149</v>
      </c>
    </row>
    <row r="31" spans="1:20" ht="28.5" customHeight="1" x14ac:dyDescent="0.35">
      <c r="A31" s="238" t="s">
        <v>164</v>
      </c>
      <c r="B31" s="40"/>
      <c r="C31" s="232">
        <v>3</v>
      </c>
      <c r="D31" s="230" t="s">
        <v>144</v>
      </c>
      <c r="E31" s="40"/>
      <c r="F31" s="128">
        <v>47.04298</v>
      </c>
      <c r="G31" s="128">
        <v>93</v>
      </c>
      <c r="H31" s="40"/>
      <c r="I31" s="230">
        <v>57</v>
      </c>
      <c r="J31" s="231">
        <v>103</v>
      </c>
      <c r="K31" s="40"/>
      <c r="L31" s="232">
        <v>4</v>
      </c>
      <c r="M31" s="230" t="s">
        <v>137</v>
      </c>
      <c r="N31" s="230">
        <v>2</v>
      </c>
      <c r="O31" s="40"/>
      <c r="P31" s="128">
        <v>47.04298</v>
      </c>
      <c r="Q31" s="128">
        <v>147</v>
      </c>
      <c r="R31" s="40"/>
      <c r="S31" s="230">
        <v>57</v>
      </c>
      <c r="T31" s="231">
        <v>157</v>
      </c>
    </row>
    <row r="32" spans="1:20" ht="28.5" customHeight="1" x14ac:dyDescent="0.35">
      <c r="A32" s="238" t="s">
        <v>165</v>
      </c>
      <c r="B32" s="40"/>
      <c r="C32" s="232">
        <v>3</v>
      </c>
      <c r="D32" s="230" t="s">
        <v>146</v>
      </c>
      <c r="E32" s="40"/>
      <c r="F32" s="128">
        <v>48.381979999999999</v>
      </c>
      <c r="G32" s="128">
        <v>97</v>
      </c>
      <c r="H32" s="40"/>
      <c r="I32" s="230">
        <v>59</v>
      </c>
      <c r="J32" s="231">
        <v>108</v>
      </c>
      <c r="K32" s="40"/>
      <c r="L32" s="232">
        <v>4</v>
      </c>
      <c r="M32" s="230" t="s">
        <v>137</v>
      </c>
      <c r="N32" s="230">
        <v>2</v>
      </c>
      <c r="O32" s="40"/>
      <c r="P32" s="128">
        <v>48.381979999999999</v>
      </c>
      <c r="Q32" s="128">
        <v>155</v>
      </c>
      <c r="R32" s="40"/>
      <c r="S32" s="230">
        <v>59</v>
      </c>
      <c r="T32" s="231">
        <v>166</v>
      </c>
    </row>
    <row r="33" spans="1:20" ht="28.5" customHeight="1" x14ac:dyDescent="0.35">
      <c r="A33" s="238" t="s">
        <v>166</v>
      </c>
      <c r="B33" s="40"/>
      <c r="C33" s="232">
        <v>3</v>
      </c>
      <c r="D33" s="230" t="s">
        <v>146</v>
      </c>
      <c r="E33" s="40"/>
      <c r="F33" s="128">
        <v>49.720979999999997</v>
      </c>
      <c r="G33" s="128">
        <v>101</v>
      </c>
      <c r="H33" s="40"/>
      <c r="I33" s="230">
        <v>61</v>
      </c>
      <c r="J33" s="231">
        <v>112</v>
      </c>
      <c r="K33" s="40"/>
      <c r="L33" s="232">
        <v>4</v>
      </c>
      <c r="M33" s="230" t="s">
        <v>137</v>
      </c>
      <c r="N33" s="230">
        <v>2</v>
      </c>
      <c r="O33" s="40"/>
      <c r="P33" s="128">
        <v>49.720979999999997</v>
      </c>
      <c r="Q33" s="128">
        <v>163</v>
      </c>
      <c r="R33" s="40"/>
      <c r="S33" s="230">
        <v>61</v>
      </c>
      <c r="T33" s="231">
        <v>174</v>
      </c>
    </row>
    <row r="34" spans="1:20" ht="28.5" customHeight="1" x14ac:dyDescent="0.35">
      <c r="A34" s="238" t="s">
        <v>167</v>
      </c>
      <c r="B34" s="40"/>
      <c r="C34" s="232">
        <v>3</v>
      </c>
      <c r="D34" s="230" t="s">
        <v>149</v>
      </c>
      <c r="E34" s="40"/>
      <c r="F34" s="128">
        <v>51.559979999999996</v>
      </c>
      <c r="G34" s="128">
        <v>106.5</v>
      </c>
      <c r="H34" s="40"/>
      <c r="I34" s="230">
        <v>63</v>
      </c>
      <c r="J34" s="231">
        <v>118</v>
      </c>
      <c r="K34" s="40"/>
      <c r="L34" s="232">
        <v>4</v>
      </c>
      <c r="M34" s="230" t="s">
        <v>137</v>
      </c>
      <c r="N34" s="230">
        <v>2</v>
      </c>
      <c r="O34" s="40"/>
      <c r="P34" s="128">
        <v>51.559979999999996</v>
      </c>
      <c r="Q34" s="128">
        <v>172.5</v>
      </c>
      <c r="R34" s="40"/>
      <c r="S34" s="230">
        <v>63</v>
      </c>
      <c r="T34" s="231">
        <v>184</v>
      </c>
    </row>
    <row r="35" spans="1:20" ht="28.5" customHeight="1" x14ac:dyDescent="0.35">
      <c r="A35" s="237" t="s">
        <v>122</v>
      </c>
      <c r="B35" s="40"/>
      <c r="C35" s="228">
        <v>3</v>
      </c>
      <c r="D35" s="226" t="s">
        <v>136</v>
      </c>
      <c r="E35" s="40"/>
      <c r="F35" s="137">
        <v>38.757980000000003</v>
      </c>
      <c r="G35" s="155">
        <v>67.5</v>
      </c>
      <c r="H35" s="40"/>
      <c r="I35" s="226">
        <v>48</v>
      </c>
      <c r="J35" s="227">
        <v>77</v>
      </c>
      <c r="K35" s="40"/>
      <c r="L35" s="228">
        <v>5</v>
      </c>
      <c r="M35" s="226" t="s">
        <v>137</v>
      </c>
      <c r="N35" s="229">
        <v>1</v>
      </c>
      <c r="O35" s="40"/>
      <c r="P35" s="137">
        <v>38.757980000000003</v>
      </c>
      <c r="Q35" s="155">
        <v>104.5</v>
      </c>
      <c r="R35" s="40"/>
      <c r="S35" s="226">
        <v>48</v>
      </c>
      <c r="T35" s="227">
        <v>113</v>
      </c>
    </row>
    <row r="36" spans="1:20" ht="28.5" customHeight="1" x14ac:dyDescent="0.35">
      <c r="A36" s="237" t="s">
        <v>123</v>
      </c>
      <c r="B36" s="40"/>
      <c r="C36" s="228">
        <v>3</v>
      </c>
      <c r="D36" s="226" t="s">
        <v>138</v>
      </c>
      <c r="E36" s="40"/>
      <c r="F36" s="137">
        <v>40.596980000000002</v>
      </c>
      <c r="G36" s="155">
        <v>73</v>
      </c>
      <c r="H36" s="40"/>
      <c r="I36" s="226">
        <v>50</v>
      </c>
      <c r="J36" s="227">
        <v>82</v>
      </c>
      <c r="K36" s="40"/>
      <c r="L36" s="228">
        <v>5</v>
      </c>
      <c r="M36" s="226" t="s">
        <v>137</v>
      </c>
      <c r="N36" s="229">
        <v>1</v>
      </c>
      <c r="O36" s="40"/>
      <c r="P36" s="137">
        <v>40.596980000000002</v>
      </c>
      <c r="Q36" s="155">
        <v>114</v>
      </c>
      <c r="R36" s="40"/>
      <c r="S36" s="226">
        <v>50</v>
      </c>
      <c r="T36" s="227">
        <v>123</v>
      </c>
    </row>
    <row r="37" spans="1:20" ht="28.5" customHeight="1" x14ac:dyDescent="0.35">
      <c r="A37" s="237" t="s">
        <v>124</v>
      </c>
      <c r="B37" s="40"/>
      <c r="C37" s="228">
        <v>3</v>
      </c>
      <c r="D37" s="226" t="s">
        <v>139</v>
      </c>
      <c r="E37" s="40"/>
      <c r="F37" s="137">
        <v>41.935980000000001</v>
      </c>
      <c r="G37" s="155">
        <v>77</v>
      </c>
      <c r="H37" s="40"/>
      <c r="I37" s="226">
        <v>52</v>
      </c>
      <c r="J37" s="227">
        <v>87</v>
      </c>
      <c r="K37" s="40"/>
      <c r="L37" s="228">
        <v>5</v>
      </c>
      <c r="M37" s="226" t="s">
        <v>137</v>
      </c>
      <c r="N37" s="229">
        <v>1</v>
      </c>
      <c r="O37" s="40"/>
      <c r="P37" s="137">
        <v>41.935980000000001</v>
      </c>
      <c r="Q37" s="155">
        <v>122</v>
      </c>
      <c r="R37" s="40"/>
      <c r="S37" s="226">
        <v>52</v>
      </c>
      <c r="T37" s="227">
        <v>131</v>
      </c>
    </row>
    <row r="38" spans="1:20" ht="28.5" customHeight="1" x14ac:dyDescent="0.35">
      <c r="A38" s="237" t="s">
        <v>125</v>
      </c>
      <c r="B38" s="40"/>
      <c r="C38" s="228">
        <v>3</v>
      </c>
      <c r="D38" s="226" t="s">
        <v>140</v>
      </c>
      <c r="E38" s="40"/>
      <c r="F38" s="137">
        <v>43.474980000000002</v>
      </c>
      <c r="G38" s="155">
        <v>81.2</v>
      </c>
      <c r="H38" s="40"/>
      <c r="I38" s="226">
        <v>53</v>
      </c>
      <c r="J38" s="227">
        <v>91</v>
      </c>
      <c r="K38" s="40"/>
      <c r="L38" s="228">
        <v>5</v>
      </c>
      <c r="M38" s="226" t="s">
        <v>137</v>
      </c>
      <c r="N38" s="229">
        <v>1</v>
      </c>
      <c r="O38" s="40"/>
      <c r="P38" s="137">
        <v>43.474980000000002</v>
      </c>
      <c r="Q38" s="155">
        <v>130.19999999999999</v>
      </c>
      <c r="R38" s="40"/>
      <c r="S38" s="226">
        <v>53</v>
      </c>
      <c r="T38" s="227">
        <v>140</v>
      </c>
    </row>
    <row r="39" spans="1:20" ht="28.5" customHeight="1" x14ac:dyDescent="0.35">
      <c r="A39" s="237" t="s">
        <v>168</v>
      </c>
      <c r="B39" s="40"/>
      <c r="C39" s="228">
        <v>3</v>
      </c>
      <c r="D39" s="226" t="s">
        <v>141</v>
      </c>
      <c r="E39" s="40"/>
      <c r="F39" s="137">
        <v>45.113979999999998</v>
      </c>
      <c r="G39" s="155">
        <v>85.5</v>
      </c>
      <c r="H39" s="40"/>
      <c r="I39" s="226">
        <v>55</v>
      </c>
      <c r="J39" s="227">
        <v>96</v>
      </c>
      <c r="K39" s="40"/>
      <c r="L39" s="228">
        <v>5</v>
      </c>
      <c r="M39" s="226" t="s">
        <v>137</v>
      </c>
      <c r="N39" s="229">
        <v>2</v>
      </c>
      <c r="O39" s="40"/>
      <c r="P39" s="137">
        <v>45.113979999999998</v>
      </c>
      <c r="Q39" s="155">
        <v>139.5</v>
      </c>
      <c r="R39" s="40"/>
      <c r="S39" s="226">
        <v>55</v>
      </c>
      <c r="T39" s="227">
        <v>150</v>
      </c>
    </row>
    <row r="40" spans="1:20" ht="28.5" customHeight="1" x14ac:dyDescent="0.35">
      <c r="A40" s="237" t="s">
        <v>169</v>
      </c>
      <c r="B40" s="40"/>
      <c r="C40" s="228">
        <v>3</v>
      </c>
      <c r="D40" s="226" t="s">
        <v>142</v>
      </c>
      <c r="E40" s="40"/>
      <c r="F40" s="137">
        <v>46.952979999999997</v>
      </c>
      <c r="G40" s="155">
        <v>91</v>
      </c>
      <c r="H40" s="40"/>
      <c r="I40" s="226">
        <v>57</v>
      </c>
      <c r="J40" s="227">
        <v>101</v>
      </c>
      <c r="K40" s="40"/>
      <c r="L40" s="228">
        <v>5</v>
      </c>
      <c r="M40" s="226" t="s">
        <v>137</v>
      </c>
      <c r="N40" s="229">
        <v>2</v>
      </c>
      <c r="O40" s="40"/>
      <c r="P40" s="137">
        <v>46.952979999999997</v>
      </c>
      <c r="Q40" s="155">
        <v>148</v>
      </c>
      <c r="R40" s="40"/>
      <c r="S40" s="226">
        <v>57</v>
      </c>
      <c r="T40" s="227">
        <v>158</v>
      </c>
    </row>
    <row r="41" spans="1:20" ht="28.5" customHeight="1" x14ac:dyDescent="0.35">
      <c r="A41" s="237" t="s">
        <v>170</v>
      </c>
      <c r="B41" s="40"/>
      <c r="C41" s="228">
        <v>3</v>
      </c>
      <c r="D41" s="226" t="s">
        <v>144</v>
      </c>
      <c r="E41" s="40"/>
      <c r="F41" s="137">
        <v>48.291979999999995</v>
      </c>
      <c r="G41" s="155">
        <v>95</v>
      </c>
      <c r="H41" s="40"/>
      <c r="I41" s="226">
        <v>59</v>
      </c>
      <c r="J41" s="227">
        <v>106</v>
      </c>
      <c r="K41" s="40"/>
      <c r="L41" s="228">
        <v>5</v>
      </c>
      <c r="M41" s="226" t="s">
        <v>137</v>
      </c>
      <c r="N41" s="229">
        <v>2</v>
      </c>
      <c r="O41" s="40"/>
      <c r="P41" s="137">
        <v>48.291979999999995</v>
      </c>
      <c r="Q41" s="155">
        <v>156</v>
      </c>
      <c r="R41" s="40"/>
      <c r="S41" s="226">
        <v>59</v>
      </c>
      <c r="T41" s="227">
        <v>167</v>
      </c>
    </row>
    <row r="42" spans="1:20" ht="28.5" customHeight="1" x14ac:dyDescent="0.35">
      <c r="A42" s="237" t="s">
        <v>171</v>
      </c>
      <c r="B42" s="40"/>
      <c r="C42" s="228">
        <v>3</v>
      </c>
      <c r="D42" s="226" t="s">
        <v>146</v>
      </c>
      <c r="E42" s="40"/>
      <c r="F42" s="137">
        <v>49.630979999999994</v>
      </c>
      <c r="G42" s="155">
        <v>100</v>
      </c>
      <c r="H42" s="40"/>
      <c r="I42" s="226">
        <v>61</v>
      </c>
      <c r="J42" s="227">
        <v>111</v>
      </c>
      <c r="K42" s="40"/>
      <c r="L42" s="228">
        <v>5</v>
      </c>
      <c r="M42" s="226" t="s">
        <v>137</v>
      </c>
      <c r="N42" s="229">
        <v>2</v>
      </c>
      <c r="O42" s="40"/>
      <c r="P42" s="137">
        <v>49.630979999999994</v>
      </c>
      <c r="Q42" s="155">
        <v>165</v>
      </c>
      <c r="R42" s="40"/>
      <c r="S42" s="226">
        <v>61</v>
      </c>
      <c r="T42" s="227">
        <v>176</v>
      </c>
    </row>
    <row r="43" spans="1:20" ht="28.5" customHeight="1" x14ac:dyDescent="0.35">
      <c r="A43" s="237" t="s">
        <v>172</v>
      </c>
      <c r="B43" s="40"/>
      <c r="C43" s="228">
        <v>3</v>
      </c>
      <c r="D43" s="226" t="s">
        <v>146</v>
      </c>
      <c r="E43" s="40"/>
      <c r="F43" s="137">
        <v>51.46998</v>
      </c>
      <c r="G43" s="155">
        <v>104.5</v>
      </c>
      <c r="H43" s="40"/>
      <c r="I43" s="226">
        <v>63</v>
      </c>
      <c r="J43" s="227">
        <v>116</v>
      </c>
      <c r="K43" s="40"/>
      <c r="L43" s="228">
        <v>5</v>
      </c>
      <c r="M43" s="226" t="s">
        <v>137</v>
      </c>
      <c r="N43" s="229">
        <v>2</v>
      </c>
      <c r="O43" s="40"/>
      <c r="P43" s="137">
        <v>51.46998</v>
      </c>
      <c r="Q43" s="155">
        <v>174.5</v>
      </c>
      <c r="R43" s="40"/>
      <c r="S43" s="226">
        <v>63</v>
      </c>
      <c r="T43" s="227">
        <v>186</v>
      </c>
    </row>
    <row r="44" spans="1:20" ht="28.5" customHeight="1" x14ac:dyDescent="0.35">
      <c r="A44" s="237" t="s">
        <v>173</v>
      </c>
      <c r="B44" s="40"/>
      <c r="C44" s="228">
        <v>3</v>
      </c>
      <c r="D44" s="226" t="s">
        <v>149</v>
      </c>
      <c r="E44" s="40"/>
      <c r="F44" s="137">
        <v>52.808979999999998</v>
      </c>
      <c r="G44" s="155">
        <v>110.5</v>
      </c>
      <c r="H44" s="40"/>
      <c r="I44" s="226">
        <v>65</v>
      </c>
      <c r="J44" s="227">
        <v>122</v>
      </c>
      <c r="K44" s="40"/>
      <c r="L44" s="228">
        <v>5</v>
      </c>
      <c r="M44" s="226" t="s">
        <v>137</v>
      </c>
      <c r="N44" s="229">
        <v>2</v>
      </c>
      <c r="O44" s="40"/>
      <c r="P44" s="137">
        <v>52.808979999999998</v>
      </c>
      <c r="Q44" s="155">
        <v>182.5</v>
      </c>
      <c r="R44" s="40"/>
      <c r="S44" s="226">
        <v>65</v>
      </c>
      <c r="T44" s="227">
        <v>195</v>
      </c>
    </row>
    <row r="45" spans="1:20" ht="28.5" customHeight="1" x14ac:dyDescent="0.35">
      <c r="A45" s="238" t="s">
        <v>126</v>
      </c>
      <c r="B45" s="40"/>
      <c r="C45" s="232">
        <v>3</v>
      </c>
      <c r="D45" s="230" t="s">
        <v>136</v>
      </c>
      <c r="E45" s="40"/>
      <c r="F45" s="128">
        <v>40.506979999999999</v>
      </c>
      <c r="G45" s="128">
        <v>71</v>
      </c>
      <c r="H45" s="40"/>
      <c r="I45" s="230">
        <v>50</v>
      </c>
      <c r="J45" s="231">
        <v>80</v>
      </c>
      <c r="K45" s="40"/>
      <c r="L45" s="232">
        <v>5</v>
      </c>
      <c r="M45" s="230" t="s">
        <v>137</v>
      </c>
      <c r="N45" s="230">
        <v>1</v>
      </c>
      <c r="O45" s="40"/>
      <c r="P45" s="128">
        <v>40.506979999999999</v>
      </c>
      <c r="Q45" s="128">
        <v>109</v>
      </c>
      <c r="R45" s="40"/>
      <c r="S45" s="230">
        <v>50</v>
      </c>
      <c r="T45" s="231">
        <v>118</v>
      </c>
    </row>
    <row r="46" spans="1:20" ht="28.5" customHeight="1" x14ac:dyDescent="0.35">
      <c r="A46" s="238" t="s">
        <v>127</v>
      </c>
      <c r="B46" s="40"/>
      <c r="C46" s="232">
        <v>3</v>
      </c>
      <c r="D46" s="230" t="s">
        <v>138</v>
      </c>
      <c r="E46" s="40"/>
      <c r="F46" s="128">
        <v>41.845979999999997</v>
      </c>
      <c r="G46" s="128">
        <v>75</v>
      </c>
      <c r="H46" s="40"/>
      <c r="I46" s="230">
        <v>52</v>
      </c>
      <c r="J46" s="231">
        <v>85</v>
      </c>
      <c r="K46" s="40"/>
      <c r="L46" s="232">
        <v>5</v>
      </c>
      <c r="M46" s="230" t="s">
        <v>137</v>
      </c>
      <c r="N46" s="230">
        <v>1</v>
      </c>
      <c r="O46" s="40"/>
      <c r="P46" s="128">
        <v>41.845979999999997</v>
      </c>
      <c r="Q46" s="128">
        <v>117</v>
      </c>
      <c r="R46" s="40"/>
      <c r="S46" s="230">
        <v>52</v>
      </c>
      <c r="T46" s="231">
        <v>126</v>
      </c>
    </row>
    <row r="47" spans="1:20" ht="28.5" customHeight="1" x14ac:dyDescent="0.35">
      <c r="A47" s="238" t="s">
        <v>128</v>
      </c>
      <c r="B47" s="40"/>
      <c r="C47" s="232">
        <v>3</v>
      </c>
      <c r="D47" s="230" t="s">
        <v>139</v>
      </c>
      <c r="E47" s="40"/>
      <c r="F47" s="128">
        <v>43.384979999999999</v>
      </c>
      <c r="G47" s="128">
        <v>79.2</v>
      </c>
      <c r="H47" s="40"/>
      <c r="I47" s="230">
        <v>53</v>
      </c>
      <c r="J47" s="231">
        <v>89</v>
      </c>
      <c r="K47" s="40"/>
      <c r="L47" s="232">
        <v>5</v>
      </c>
      <c r="M47" s="230" t="s">
        <v>137</v>
      </c>
      <c r="N47" s="230">
        <v>1</v>
      </c>
      <c r="O47" s="40"/>
      <c r="P47" s="128">
        <v>43.384979999999999</v>
      </c>
      <c r="Q47" s="128">
        <v>127.2</v>
      </c>
      <c r="R47" s="40"/>
      <c r="S47" s="230">
        <v>53</v>
      </c>
      <c r="T47" s="231">
        <v>137</v>
      </c>
    </row>
    <row r="48" spans="1:20" ht="28.5" customHeight="1" x14ac:dyDescent="0.35">
      <c r="A48" s="238" t="s">
        <v>129</v>
      </c>
      <c r="B48" s="40"/>
      <c r="C48" s="232">
        <v>3</v>
      </c>
      <c r="D48" s="230" t="s">
        <v>140</v>
      </c>
      <c r="E48" s="40"/>
      <c r="F48" s="128">
        <v>45.023980000000002</v>
      </c>
      <c r="G48" s="128">
        <v>83.5</v>
      </c>
      <c r="H48" s="40"/>
      <c r="I48" s="230">
        <v>55</v>
      </c>
      <c r="J48" s="231">
        <v>94</v>
      </c>
      <c r="K48" s="40"/>
      <c r="L48" s="232">
        <v>5</v>
      </c>
      <c r="M48" s="230" t="s">
        <v>137</v>
      </c>
      <c r="N48" s="230">
        <v>1</v>
      </c>
      <c r="O48" s="40"/>
      <c r="P48" s="128">
        <v>45.023980000000002</v>
      </c>
      <c r="Q48" s="128">
        <v>135.5</v>
      </c>
      <c r="R48" s="40"/>
      <c r="S48" s="230">
        <v>55</v>
      </c>
      <c r="T48" s="231">
        <v>146</v>
      </c>
    </row>
    <row r="49" spans="1:20" ht="28.5" customHeight="1" x14ac:dyDescent="0.35">
      <c r="A49" s="238" t="s">
        <v>174</v>
      </c>
      <c r="B49" s="40"/>
      <c r="C49" s="232">
        <v>3</v>
      </c>
      <c r="D49" s="230" t="s">
        <v>141</v>
      </c>
      <c r="E49" s="40"/>
      <c r="F49" s="128">
        <v>46.86298</v>
      </c>
      <c r="G49" s="128">
        <v>89</v>
      </c>
      <c r="H49" s="40"/>
      <c r="I49" s="230">
        <v>57</v>
      </c>
      <c r="J49" s="231">
        <v>99</v>
      </c>
      <c r="K49" s="40"/>
      <c r="L49" s="232">
        <v>5</v>
      </c>
      <c r="M49" s="230" t="s">
        <v>137</v>
      </c>
      <c r="N49" s="230">
        <v>2</v>
      </c>
      <c r="O49" s="40"/>
      <c r="P49" s="128">
        <v>46.86298</v>
      </c>
      <c r="Q49" s="128">
        <v>144</v>
      </c>
      <c r="R49" s="40"/>
      <c r="S49" s="230">
        <v>57</v>
      </c>
      <c r="T49" s="231">
        <v>154</v>
      </c>
    </row>
    <row r="50" spans="1:20" ht="28.5" customHeight="1" x14ac:dyDescent="0.35">
      <c r="A50" s="238" t="s">
        <v>175</v>
      </c>
      <c r="B50" s="40"/>
      <c r="C50" s="232">
        <v>3</v>
      </c>
      <c r="D50" s="230" t="s">
        <v>142</v>
      </c>
      <c r="E50" s="40"/>
      <c r="F50" s="128">
        <v>48.201979999999999</v>
      </c>
      <c r="G50" s="128">
        <v>93</v>
      </c>
      <c r="H50" s="40"/>
      <c r="I50" s="230">
        <v>59</v>
      </c>
      <c r="J50" s="231">
        <v>104</v>
      </c>
      <c r="K50" s="40"/>
      <c r="L50" s="232">
        <v>5</v>
      </c>
      <c r="M50" s="230" t="s">
        <v>137</v>
      </c>
      <c r="N50" s="230">
        <v>2</v>
      </c>
      <c r="O50" s="40"/>
      <c r="P50" s="128">
        <v>48.201979999999999</v>
      </c>
      <c r="Q50" s="128">
        <v>154</v>
      </c>
      <c r="R50" s="40"/>
      <c r="S50" s="230">
        <v>59</v>
      </c>
      <c r="T50" s="231">
        <v>165</v>
      </c>
    </row>
    <row r="51" spans="1:20" ht="28.5" customHeight="1" x14ac:dyDescent="0.35">
      <c r="A51" s="238" t="s">
        <v>176</v>
      </c>
      <c r="B51" s="40"/>
      <c r="C51" s="232">
        <v>3</v>
      </c>
      <c r="D51" s="230" t="s">
        <v>144</v>
      </c>
      <c r="E51" s="40"/>
      <c r="F51" s="128">
        <v>49.540980000000005</v>
      </c>
      <c r="G51" s="128">
        <v>98</v>
      </c>
      <c r="H51" s="40"/>
      <c r="I51" s="230">
        <v>61</v>
      </c>
      <c r="J51" s="231">
        <v>109</v>
      </c>
      <c r="K51" s="40"/>
      <c r="L51" s="232">
        <v>5</v>
      </c>
      <c r="M51" s="230" t="s">
        <v>137</v>
      </c>
      <c r="N51" s="230">
        <v>2</v>
      </c>
      <c r="O51" s="40"/>
      <c r="P51" s="128">
        <v>49.540980000000005</v>
      </c>
      <c r="Q51" s="128">
        <v>162</v>
      </c>
      <c r="R51" s="40"/>
      <c r="S51" s="230">
        <v>61</v>
      </c>
      <c r="T51" s="231">
        <v>173</v>
      </c>
    </row>
    <row r="52" spans="1:20" ht="28.5" customHeight="1" x14ac:dyDescent="0.35">
      <c r="A52" s="238" t="s">
        <v>177</v>
      </c>
      <c r="B52" s="40"/>
      <c r="C52" s="232">
        <v>3</v>
      </c>
      <c r="D52" s="230" t="s">
        <v>146</v>
      </c>
      <c r="E52" s="40"/>
      <c r="F52" s="128">
        <v>51.379980000000003</v>
      </c>
      <c r="G52" s="128">
        <v>102.5</v>
      </c>
      <c r="H52" s="40"/>
      <c r="I52" s="230">
        <v>63</v>
      </c>
      <c r="J52" s="231">
        <v>114</v>
      </c>
      <c r="K52" s="40"/>
      <c r="L52" s="232">
        <v>5</v>
      </c>
      <c r="M52" s="230" t="s">
        <v>137</v>
      </c>
      <c r="N52" s="230">
        <v>2</v>
      </c>
      <c r="O52" s="40"/>
      <c r="P52" s="128">
        <v>51.379980000000003</v>
      </c>
      <c r="Q52" s="128">
        <v>171.5</v>
      </c>
      <c r="R52" s="40"/>
      <c r="S52" s="230">
        <v>63</v>
      </c>
      <c r="T52" s="231">
        <v>183</v>
      </c>
    </row>
    <row r="53" spans="1:20" ht="28.5" customHeight="1" x14ac:dyDescent="0.35">
      <c r="A53" s="238" t="s">
        <v>178</v>
      </c>
      <c r="B53" s="40"/>
      <c r="C53" s="232">
        <v>3</v>
      </c>
      <c r="D53" s="230" t="s">
        <v>146</v>
      </c>
      <c r="E53" s="40"/>
      <c r="F53" s="128">
        <v>52.718980000000002</v>
      </c>
      <c r="G53" s="128">
        <v>107.5</v>
      </c>
      <c r="H53" s="40"/>
      <c r="I53" s="230">
        <v>65</v>
      </c>
      <c r="J53" s="231">
        <v>120</v>
      </c>
      <c r="K53" s="40"/>
      <c r="L53" s="232">
        <v>5</v>
      </c>
      <c r="M53" s="230" t="s">
        <v>137</v>
      </c>
      <c r="N53" s="230">
        <v>2</v>
      </c>
      <c r="O53" s="40"/>
      <c r="P53" s="128">
        <v>52.718980000000002</v>
      </c>
      <c r="Q53" s="128">
        <v>180.5</v>
      </c>
      <c r="R53" s="40"/>
      <c r="S53" s="230">
        <v>65</v>
      </c>
      <c r="T53" s="231">
        <v>193</v>
      </c>
    </row>
    <row r="54" spans="1:20" ht="28.5" customHeight="1" thickBot="1" x14ac:dyDescent="0.4">
      <c r="A54" s="239" t="s">
        <v>179</v>
      </c>
      <c r="B54" s="40"/>
      <c r="C54" s="236">
        <v>3</v>
      </c>
      <c r="D54" s="233" t="s">
        <v>149</v>
      </c>
      <c r="E54" s="241"/>
      <c r="F54" s="234">
        <v>54.557980000000001</v>
      </c>
      <c r="G54" s="234">
        <v>113</v>
      </c>
      <c r="H54" s="112"/>
      <c r="I54" s="233">
        <v>67</v>
      </c>
      <c r="J54" s="235">
        <v>125</v>
      </c>
      <c r="K54" s="40"/>
      <c r="L54" s="236">
        <v>5</v>
      </c>
      <c r="M54" s="233" t="s">
        <v>137</v>
      </c>
      <c r="N54" s="233">
        <v>3</v>
      </c>
      <c r="O54" s="112"/>
      <c r="P54" s="234">
        <v>54.557980000000001</v>
      </c>
      <c r="Q54" s="234">
        <v>190</v>
      </c>
      <c r="R54" s="112"/>
      <c r="S54" s="233">
        <v>67</v>
      </c>
      <c r="T54" s="235">
        <v>202</v>
      </c>
    </row>
    <row r="55" spans="1:20" ht="20" x14ac:dyDescent="0.35">
      <c r="B55" s="40"/>
      <c r="E55"/>
      <c r="H55" s="40"/>
      <c r="I55" s="40"/>
      <c r="J55" s="40"/>
      <c r="K55"/>
      <c r="O55"/>
      <c r="R55"/>
    </row>
    <row r="56" spans="1:20" ht="20" x14ac:dyDescent="0.35">
      <c r="B56" s="40"/>
      <c r="E56"/>
      <c r="H56" s="40"/>
      <c r="I56" s="40"/>
      <c r="J56" s="40"/>
      <c r="K56"/>
      <c r="O56"/>
      <c r="R56"/>
    </row>
    <row r="57" spans="1:20" x14ac:dyDescent="0.35">
      <c r="B57"/>
      <c r="E57"/>
      <c r="H57"/>
      <c r="I57"/>
      <c r="J57"/>
      <c r="K57"/>
      <c r="O57"/>
      <c r="R57"/>
    </row>
    <row r="58" spans="1:20" x14ac:dyDescent="0.35">
      <c r="B58"/>
      <c r="E58"/>
      <c r="H58"/>
      <c r="I58"/>
      <c r="J58"/>
      <c r="K58"/>
      <c r="O58"/>
      <c r="R58"/>
    </row>
    <row r="59" spans="1:20" x14ac:dyDescent="0.35">
      <c r="B59"/>
      <c r="E59"/>
      <c r="H59"/>
      <c r="I59"/>
      <c r="J59"/>
      <c r="K59"/>
      <c r="O59"/>
      <c r="R59"/>
    </row>
    <row r="60" spans="1:20" ht="21" x14ac:dyDescent="0.5">
      <c r="B60" s="4"/>
      <c r="E60" s="4"/>
      <c r="H60" s="4"/>
      <c r="I60" s="4"/>
      <c r="J60" s="4"/>
      <c r="K60" s="4"/>
      <c r="O60" s="4"/>
      <c r="R60" s="4"/>
    </row>
    <row r="61" spans="1:20" x14ac:dyDescent="0.35">
      <c r="B61"/>
      <c r="E61"/>
      <c r="H61"/>
      <c r="I61"/>
      <c r="J61"/>
      <c r="K61"/>
      <c r="O61"/>
      <c r="R61"/>
    </row>
    <row r="62" spans="1:20" x14ac:dyDescent="0.35">
      <c r="B62"/>
      <c r="E62"/>
      <c r="H62"/>
      <c r="I62"/>
      <c r="J62"/>
      <c r="K62"/>
      <c r="O62"/>
      <c r="R62"/>
    </row>
    <row r="63" spans="1:20" x14ac:dyDescent="0.35">
      <c r="B63"/>
      <c r="E63"/>
      <c r="H63"/>
      <c r="I63"/>
      <c r="J63"/>
      <c r="K63"/>
      <c r="O63"/>
      <c r="R63"/>
    </row>
    <row r="64" spans="1:20" x14ac:dyDescent="0.35">
      <c r="B64"/>
      <c r="E64"/>
      <c r="H64"/>
      <c r="I64"/>
      <c r="J64"/>
      <c r="K64"/>
      <c r="O64"/>
      <c r="R64"/>
    </row>
    <row r="65" spans="2:18" x14ac:dyDescent="0.35">
      <c r="B65"/>
      <c r="E65"/>
      <c r="H65"/>
      <c r="I65"/>
      <c r="J65"/>
      <c r="K65"/>
      <c r="O65"/>
      <c r="R65"/>
    </row>
    <row r="66" spans="2:18" x14ac:dyDescent="0.35">
      <c r="B66"/>
      <c r="E66"/>
      <c r="H66"/>
      <c r="I66"/>
      <c r="J66"/>
      <c r="K66"/>
      <c r="O66"/>
      <c r="R66"/>
    </row>
    <row r="67" spans="2:18" x14ac:dyDescent="0.35">
      <c r="B67"/>
      <c r="E67"/>
      <c r="H67"/>
      <c r="I67"/>
      <c r="J67"/>
      <c r="K67"/>
      <c r="O67"/>
      <c r="R67"/>
    </row>
    <row r="68" spans="2:18" x14ac:dyDescent="0.35">
      <c r="B68"/>
      <c r="E68"/>
      <c r="H68"/>
      <c r="I68"/>
      <c r="J68"/>
      <c r="K68"/>
      <c r="O68"/>
      <c r="R68"/>
    </row>
    <row r="69" spans="2:18" x14ac:dyDescent="0.35">
      <c r="B69"/>
      <c r="E69"/>
      <c r="H69"/>
      <c r="I69"/>
      <c r="J69"/>
      <c r="K69"/>
      <c r="O69"/>
      <c r="R69"/>
    </row>
    <row r="70" spans="2:18" x14ac:dyDescent="0.35">
      <c r="B70"/>
      <c r="E70"/>
      <c r="H70"/>
      <c r="I70"/>
      <c r="J70"/>
      <c r="K70"/>
      <c r="O70"/>
      <c r="R70"/>
    </row>
    <row r="71" spans="2:18" x14ac:dyDescent="0.35">
      <c r="B71"/>
      <c r="E71"/>
      <c r="H71"/>
      <c r="I71"/>
      <c r="J71"/>
      <c r="K71"/>
      <c r="O71"/>
      <c r="R71"/>
    </row>
    <row r="72" spans="2:18" x14ac:dyDescent="0.35">
      <c r="B72"/>
      <c r="E72"/>
      <c r="H72"/>
      <c r="I72"/>
      <c r="J72"/>
      <c r="K72"/>
      <c r="O72"/>
      <c r="R72"/>
    </row>
    <row r="73" spans="2:18" x14ac:dyDescent="0.35">
      <c r="B73"/>
      <c r="E73"/>
      <c r="H73"/>
      <c r="I73"/>
      <c r="J73"/>
      <c r="K73"/>
      <c r="O73"/>
      <c r="R73"/>
    </row>
    <row r="74" spans="2:18" x14ac:dyDescent="0.35">
      <c r="B74"/>
      <c r="E74"/>
      <c r="H74"/>
      <c r="I74"/>
      <c r="J74"/>
      <c r="K74"/>
      <c r="O74"/>
      <c r="R74"/>
    </row>
    <row r="75" spans="2:18" x14ac:dyDescent="0.35">
      <c r="B75"/>
      <c r="E75"/>
      <c r="H75"/>
      <c r="I75"/>
      <c r="J75"/>
      <c r="K75"/>
      <c r="O75"/>
      <c r="R75"/>
    </row>
    <row r="76" spans="2:18" x14ac:dyDescent="0.35">
      <c r="B76"/>
      <c r="E76"/>
      <c r="H76"/>
      <c r="I76"/>
      <c r="J76"/>
      <c r="K76"/>
      <c r="O76"/>
      <c r="R76"/>
    </row>
    <row r="77" spans="2:18" x14ac:dyDescent="0.35">
      <c r="B77"/>
      <c r="E77"/>
      <c r="H77"/>
      <c r="I77"/>
      <c r="J77"/>
      <c r="K77"/>
      <c r="O77"/>
      <c r="R77"/>
    </row>
    <row r="78" spans="2:18" x14ac:dyDescent="0.35">
      <c r="B78"/>
      <c r="E78"/>
      <c r="H78"/>
      <c r="I78"/>
      <c r="J78"/>
      <c r="K78"/>
      <c r="O78"/>
      <c r="R78"/>
    </row>
    <row r="79" spans="2:18" ht="21" x14ac:dyDescent="0.5">
      <c r="B79" s="4"/>
      <c r="E79" s="4"/>
      <c r="H79" s="4"/>
      <c r="I79" s="4"/>
      <c r="J79" s="4"/>
      <c r="K79" s="4"/>
      <c r="O79" s="4"/>
      <c r="R79" s="4"/>
    </row>
    <row r="80" spans="2:18" ht="21" x14ac:dyDescent="0.5">
      <c r="B80" s="4"/>
      <c r="E80" s="4"/>
      <c r="H80" s="4"/>
      <c r="I80" s="4"/>
      <c r="J80" s="4"/>
      <c r="K80" s="4"/>
      <c r="O80" s="4"/>
      <c r="R80" s="4"/>
    </row>
    <row r="81" spans="2:18" ht="21" x14ac:dyDescent="0.5">
      <c r="B81" s="4"/>
      <c r="E81" s="4"/>
      <c r="H81" s="4"/>
      <c r="I81" s="4"/>
      <c r="J81" s="4"/>
      <c r="K81" s="4"/>
      <c r="O81" s="4"/>
      <c r="R81" s="4"/>
    </row>
    <row r="82" spans="2:18" ht="21" x14ac:dyDescent="0.5">
      <c r="B82" s="4"/>
      <c r="E82" s="4"/>
      <c r="H82" s="4"/>
      <c r="I82" s="4"/>
      <c r="J82" s="4"/>
      <c r="K82" s="4"/>
      <c r="O82" s="4"/>
      <c r="R82" s="4"/>
    </row>
    <row r="83" spans="2:18" ht="21" x14ac:dyDescent="0.5">
      <c r="B83" s="4"/>
      <c r="E83" s="4"/>
      <c r="H83" s="4"/>
      <c r="I83" s="4"/>
      <c r="J83" s="4"/>
      <c r="K83" s="4"/>
      <c r="O83" s="4"/>
      <c r="R83" s="4"/>
    </row>
    <row r="84" spans="2:18" ht="21" x14ac:dyDescent="0.5">
      <c r="B84" s="4"/>
      <c r="E84" s="4"/>
      <c r="H84" s="4"/>
      <c r="I84" s="4"/>
      <c r="J84" s="4"/>
      <c r="K84" s="4"/>
      <c r="O84" s="4"/>
      <c r="R84" s="4"/>
    </row>
    <row r="85" spans="2:18" ht="21" x14ac:dyDescent="0.5">
      <c r="B85" s="4"/>
      <c r="E85" s="4"/>
      <c r="H85" s="4"/>
      <c r="I85" s="4"/>
      <c r="J85" s="4"/>
      <c r="K85" s="4"/>
      <c r="O85" s="4"/>
      <c r="R85" s="4"/>
    </row>
    <row r="86" spans="2:18" ht="21" x14ac:dyDescent="0.5">
      <c r="B86" s="4"/>
      <c r="E86" s="4"/>
      <c r="H86" s="4"/>
      <c r="I86" s="4"/>
      <c r="J86" s="4"/>
      <c r="K86" s="4"/>
      <c r="O86" s="4"/>
      <c r="R86" s="4"/>
    </row>
    <row r="87" spans="2:18" ht="21" x14ac:dyDescent="0.5">
      <c r="B87" s="4"/>
      <c r="E87" s="4"/>
      <c r="H87" s="4"/>
      <c r="I87" s="4"/>
      <c r="J87" s="4"/>
      <c r="K87" s="4"/>
      <c r="O87" s="4"/>
      <c r="R87" s="4"/>
    </row>
    <row r="88" spans="2:18" ht="21" x14ac:dyDescent="0.5">
      <c r="B88" s="4"/>
      <c r="E88" s="4"/>
      <c r="H88" s="4"/>
      <c r="I88" s="4"/>
      <c r="J88" s="4"/>
      <c r="K88" s="4"/>
      <c r="O88" s="4"/>
      <c r="R88" s="4"/>
    </row>
    <row r="89" spans="2:18" ht="21" x14ac:dyDescent="0.5">
      <c r="B89" s="4"/>
      <c r="E89" s="4"/>
      <c r="H89" s="4"/>
      <c r="I89" s="4"/>
      <c r="J89" s="4"/>
      <c r="K89" s="4"/>
      <c r="O89" s="4"/>
      <c r="R89" s="4"/>
    </row>
    <row r="90" spans="2:18" ht="21" x14ac:dyDescent="0.5">
      <c r="B90" s="4"/>
      <c r="E90" s="4"/>
      <c r="H90" s="4"/>
      <c r="I90" s="4"/>
      <c r="J90" s="4"/>
      <c r="K90" s="4"/>
      <c r="O90" s="4"/>
      <c r="R90" s="4"/>
    </row>
    <row r="91" spans="2:18" ht="21" x14ac:dyDescent="0.5">
      <c r="B91" s="4"/>
      <c r="E91" s="4"/>
      <c r="H91" s="4"/>
      <c r="I91" s="4"/>
      <c r="J91" s="4"/>
      <c r="K91" s="4"/>
      <c r="O91" s="4"/>
      <c r="R91" s="4"/>
    </row>
    <row r="92" spans="2:18" ht="21" x14ac:dyDescent="0.5">
      <c r="B92" s="4"/>
      <c r="E92" s="4"/>
      <c r="H92" s="4"/>
      <c r="I92" s="4"/>
      <c r="J92" s="4"/>
      <c r="K92" s="4"/>
      <c r="O92" s="4"/>
      <c r="R92" s="4"/>
    </row>
    <row r="93" spans="2:18" ht="21" x14ac:dyDescent="0.5">
      <c r="B93" s="4"/>
      <c r="E93" s="4"/>
      <c r="H93" s="4"/>
      <c r="I93" s="4"/>
      <c r="J93" s="4"/>
      <c r="K93" s="4"/>
      <c r="O93" s="4"/>
      <c r="R93" s="4"/>
    </row>
    <row r="94" spans="2:18" ht="21" x14ac:dyDescent="0.5">
      <c r="B94" s="4"/>
      <c r="E94" s="4"/>
      <c r="H94" s="4"/>
      <c r="I94" s="4"/>
      <c r="J94" s="4"/>
      <c r="K94" s="4"/>
      <c r="O94" s="4"/>
      <c r="R94" s="4"/>
    </row>
    <row r="95" spans="2:18" ht="21" x14ac:dyDescent="0.5">
      <c r="B95" s="4"/>
      <c r="E95" s="4"/>
      <c r="H95" s="4"/>
      <c r="I95" s="4"/>
      <c r="J95" s="4"/>
      <c r="K95" s="4"/>
      <c r="O95" s="4"/>
      <c r="R95" s="4"/>
    </row>
    <row r="96" spans="2:18" ht="21" x14ac:dyDescent="0.5">
      <c r="B96" s="4"/>
      <c r="E96" s="4"/>
      <c r="H96" s="4"/>
      <c r="I96" s="4"/>
      <c r="J96" s="4"/>
      <c r="K96" s="4"/>
      <c r="O96" s="4"/>
      <c r="R96" s="4"/>
    </row>
    <row r="97" spans="2:18" ht="21" x14ac:dyDescent="0.5">
      <c r="B97" s="4"/>
      <c r="E97" s="4"/>
      <c r="H97" s="4"/>
      <c r="I97" s="4"/>
      <c r="J97" s="4"/>
      <c r="K97" s="4"/>
      <c r="O97" s="4"/>
      <c r="R97" s="4"/>
    </row>
    <row r="98" spans="2:18" ht="21" x14ac:dyDescent="0.5">
      <c r="B98" s="4"/>
      <c r="E98" s="4"/>
      <c r="H98" s="4"/>
      <c r="I98" s="4"/>
      <c r="J98" s="4"/>
      <c r="K98" s="4"/>
      <c r="O98" s="4"/>
      <c r="R98" s="4"/>
    </row>
    <row r="99" spans="2:18" ht="21" x14ac:dyDescent="0.5">
      <c r="B99" s="4"/>
      <c r="E99" s="4"/>
      <c r="H99" s="4"/>
      <c r="I99" s="4"/>
      <c r="J99" s="4"/>
      <c r="K99" s="4"/>
      <c r="O99" s="4"/>
      <c r="R99" s="4"/>
    </row>
    <row r="100" spans="2:18" ht="21" x14ac:dyDescent="0.5">
      <c r="B100" s="4"/>
      <c r="E100" s="4"/>
      <c r="H100" s="4"/>
      <c r="I100" s="4"/>
      <c r="J100" s="4"/>
      <c r="K100" s="4"/>
      <c r="O100" s="4"/>
      <c r="R100" s="4"/>
    </row>
    <row r="101" spans="2:18" ht="21" x14ac:dyDescent="0.5">
      <c r="B101" s="4"/>
      <c r="E101" s="4"/>
      <c r="H101" s="4"/>
      <c r="I101" s="4"/>
      <c r="J101" s="4"/>
      <c r="K101" s="4"/>
      <c r="O101" s="4"/>
      <c r="R101" s="4"/>
    </row>
    <row r="102" spans="2:18" ht="21" x14ac:dyDescent="0.5">
      <c r="B102" s="4"/>
      <c r="E102" s="4"/>
      <c r="H102" s="4"/>
      <c r="I102" s="4"/>
      <c r="J102" s="4"/>
      <c r="K102" s="4"/>
      <c r="O102" s="4"/>
      <c r="R102" s="4"/>
    </row>
    <row r="103" spans="2:18" ht="21" x14ac:dyDescent="0.5">
      <c r="B103" s="4"/>
      <c r="E103" s="4"/>
      <c r="H103" s="4"/>
      <c r="I103" s="4"/>
      <c r="J103" s="4"/>
      <c r="K103" s="4"/>
      <c r="O103" s="4"/>
      <c r="R103" s="4"/>
    </row>
    <row r="104" spans="2:18" ht="21" x14ac:dyDescent="0.5">
      <c r="B104" s="4"/>
      <c r="E104" s="4"/>
      <c r="H104" s="4"/>
      <c r="I104" s="4"/>
      <c r="J104" s="4"/>
      <c r="K104" s="4"/>
      <c r="O104" s="4"/>
      <c r="R104" s="4"/>
    </row>
    <row r="105" spans="2:18" ht="21" x14ac:dyDescent="0.5">
      <c r="B105" s="4"/>
      <c r="E105" s="4"/>
      <c r="H105" s="4"/>
      <c r="I105" s="4"/>
      <c r="J105" s="4"/>
      <c r="K105" s="4"/>
      <c r="O105" s="4"/>
      <c r="R105" s="4"/>
    </row>
    <row r="106" spans="2:18" ht="21" x14ac:dyDescent="0.5">
      <c r="B106" s="4"/>
      <c r="E106" s="4"/>
      <c r="H106" s="4"/>
      <c r="I106" s="4"/>
      <c r="J106" s="4"/>
      <c r="K106" s="4"/>
      <c r="O106" s="4"/>
      <c r="R106" s="4"/>
    </row>
    <row r="107" spans="2:18" ht="21" x14ac:dyDescent="0.5">
      <c r="B107" s="4"/>
      <c r="E107" s="4"/>
      <c r="H107" s="4"/>
      <c r="I107" s="4"/>
      <c r="J107" s="4"/>
      <c r="K107" s="4"/>
      <c r="O107" s="4"/>
      <c r="R107" s="4"/>
    </row>
    <row r="108" spans="2:18" ht="21" x14ac:dyDescent="0.5">
      <c r="B108" s="4"/>
      <c r="E108" s="4"/>
      <c r="H108" s="4"/>
      <c r="I108" s="4"/>
      <c r="J108" s="4"/>
      <c r="K108" s="4"/>
      <c r="O108" s="4"/>
      <c r="R108" s="4"/>
    </row>
    <row r="109" spans="2:18" ht="21" x14ac:dyDescent="0.5">
      <c r="B109" s="4"/>
      <c r="E109" s="4"/>
      <c r="H109" s="4"/>
      <c r="I109" s="4"/>
      <c r="J109" s="4"/>
      <c r="K109" s="4"/>
      <c r="O109" s="4"/>
      <c r="R109" s="4"/>
    </row>
    <row r="110" spans="2:18" ht="21" x14ac:dyDescent="0.5">
      <c r="B110" s="4"/>
      <c r="E110" s="4"/>
      <c r="H110" s="4"/>
      <c r="I110" s="4"/>
      <c r="J110" s="4"/>
      <c r="K110" s="4"/>
      <c r="O110" s="4"/>
      <c r="R110" s="4"/>
    </row>
    <row r="111" spans="2:18" ht="21" x14ac:dyDescent="0.5">
      <c r="B111" s="4"/>
      <c r="E111" s="4"/>
      <c r="H111" s="4"/>
      <c r="I111" s="4"/>
      <c r="J111" s="4"/>
      <c r="K111" s="4"/>
      <c r="O111" s="4"/>
      <c r="R111" s="4"/>
    </row>
    <row r="112" spans="2:18" ht="21" x14ac:dyDescent="0.5">
      <c r="B112" s="4"/>
      <c r="E112" s="4"/>
      <c r="H112" s="4"/>
      <c r="I112" s="4"/>
      <c r="J112" s="4"/>
      <c r="K112" s="4"/>
      <c r="O112" s="4"/>
      <c r="R112" s="4"/>
    </row>
    <row r="113" spans="2:18" ht="21" x14ac:dyDescent="0.5">
      <c r="B113" s="4"/>
      <c r="E113" s="4"/>
      <c r="H113" s="4"/>
      <c r="I113" s="4"/>
      <c r="J113" s="4"/>
      <c r="K113" s="4"/>
      <c r="O113" s="4"/>
      <c r="R113" s="4"/>
    </row>
    <row r="114" spans="2:18" ht="21" x14ac:dyDescent="0.5">
      <c r="B114" s="4"/>
      <c r="E114" s="4"/>
      <c r="H114" s="4"/>
      <c r="I114" s="4"/>
      <c r="J114" s="4"/>
      <c r="K114" s="4"/>
      <c r="O114" s="4"/>
      <c r="R114" s="4"/>
    </row>
    <row r="115" spans="2:18" ht="21" x14ac:dyDescent="0.5">
      <c r="B115" s="4"/>
      <c r="E115" s="4"/>
      <c r="H115" s="4"/>
      <c r="I115" s="4"/>
      <c r="J115" s="4"/>
      <c r="K115" s="4"/>
      <c r="O115" s="4"/>
      <c r="R115" s="4"/>
    </row>
    <row r="116" spans="2:18" ht="21" x14ac:dyDescent="0.5">
      <c r="B116" s="4"/>
      <c r="E116" s="4"/>
      <c r="H116" s="4"/>
      <c r="I116" s="4"/>
      <c r="J116" s="4"/>
      <c r="K116" s="4"/>
      <c r="O116" s="4"/>
      <c r="R116" s="4"/>
    </row>
    <row r="117" spans="2:18" ht="21" x14ac:dyDescent="0.5">
      <c r="B117" s="4"/>
      <c r="E117" s="4"/>
      <c r="H117" s="4"/>
      <c r="I117" s="4"/>
      <c r="J117" s="4"/>
      <c r="K117" s="4"/>
      <c r="O117" s="4"/>
      <c r="R117" s="4"/>
    </row>
    <row r="118" spans="2:18" ht="21" x14ac:dyDescent="0.5">
      <c r="B118" s="4"/>
      <c r="E118" s="4"/>
      <c r="H118" s="4"/>
      <c r="I118" s="4"/>
      <c r="J118" s="4"/>
      <c r="K118" s="4"/>
      <c r="O118" s="4"/>
      <c r="R118" s="4"/>
    </row>
    <row r="119" spans="2:18" ht="21" x14ac:dyDescent="0.5">
      <c r="B119" s="4"/>
      <c r="E119" s="4"/>
      <c r="H119" s="4"/>
      <c r="I119" s="4"/>
      <c r="J119" s="4"/>
      <c r="K119" s="4"/>
      <c r="O119" s="4"/>
      <c r="R119" s="4"/>
    </row>
    <row r="120" spans="2:18" ht="21" x14ac:dyDescent="0.5">
      <c r="B120" s="4"/>
      <c r="E120" s="4"/>
      <c r="H120" s="4"/>
      <c r="I120" s="4"/>
      <c r="J120" s="4"/>
      <c r="K120" s="4"/>
      <c r="O120" s="4"/>
      <c r="R120" s="4"/>
    </row>
    <row r="121" spans="2:18" ht="21" x14ac:dyDescent="0.5">
      <c r="B121" s="4"/>
      <c r="E121" s="4"/>
      <c r="H121" s="4"/>
      <c r="I121" s="4"/>
      <c r="J121" s="4"/>
      <c r="K121" s="4"/>
      <c r="O121" s="4"/>
      <c r="R121" s="4"/>
    </row>
    <row r="122" spans="2:18" ht="21" x14ac:dyDescent="0.5">
      <c r="B122" s="4"/>
      <c r="E122" s="4"/>
      <c r="H122" s="4"/>
      <c r="I122" s="4"/>
      <c r="J122" s="4"/>
      <c r="K122" s="4"/>
      <c r="O122" s="4"/>
      <c r="R122" s="4"/>
    </row>
    <row r="123" spans="2:18" ht="21" x14ac:dyDescent="0.5">
      <c r="B123" s="4"/>
      <c r="E123" s="4"/>
      <c r="H123" s="4"/>
      <c r="I123" s="4"/>
      <c r="J123" s="4"/>
      <c r="K123" s="4"/>
      <c r="O123" s="4"/>
      <c r="R123" s="4"/>
    </row>
    <row r="124" spans="2:18" ht="21" x14ac:dyDescent="0.5">
      <c r="B124" s="4"/>
      <c r="E124" s="4"/>
      <c r="H124" s="4"/>
      <c r="I124" s="4"/>
      <c r="J124" s="4"/>
      <c r="K124" s="4"/>
      <c r="O124" s="4"/>
      <c r="R124" s="4"/>
    </row>
    <row r="125" spans="2:18" ht="21" x14ac:dyDescent="0.5">
      <c r="B125" s="4"/>
      <c r="E125" s="4"/>
      <c r="H125" s="4"/>
      <c r="I125" s="4"/>
      <c r="J125" s="4"/>
      <c r="K125" s="4"/>
      <c r="O125" s="4"/>
      <c r="R125" s="4"/>
    </row>
    <row r="126" spans="2:18" ht="21" x14ac:dyDescent="0.5">
      <c r="B126" s="4"/>
      <c r="E126" s="4"/>
      <c r="H126" s="4"/>
      <c r="I126" s="4"/>
      <c r="J126" s="4"/>
      <c r="K126" s="4"/>
      <c r="O126" s="4"/>
      <c r="R126" s="4"/>
    </row>
    <row r="127" spans="2:18" ht="21" x14ac:dyDescent="0.5">
      <c r="B127" s="4"/>
      <c r="E127" s="4"/>
      <c r="H127" s="4"/>
      <c r="I127" s="4"/>
      <c r="J127" s="4"/>
      <c r="K127" s="4"/>
      <c r="O127" s="4"/>
      <c r="R127" s="4"/>
    </row>
    <row r="128" spans="2:18" ht="21" x14ac:dyDescent="0.5">
      <c r="B128" s="4"/>
      <c r="E128" s="4"/>
      <c r="H128" s="4"/>
      <c r="I128" s="4"/>
      <c r="J128" s="4"/>
      <c r="K128" s="4"/>
      <c r="O128" s="4"/>
      <c r="R128" s="4"/>
    </row>
    <row r="129" spans="2:18" ht="21" x14ac:dyDescent="0.5">
      <c r="B129" s="4"/>
      <c r="E129" s="4"/>
      <c r="H129" s="4"/>
      <c r="I129" s="4"/>
      <c r="J129" s="4"/>
      <c r="K129" s="4"/>
      <c r="O129" s="4"/>
      <c r="R129" s="4"/>
    </row>
    <row r="130" spans="2:18" ht="21" x14ac:dyDescent="0.5">
      <c r="B130" s="4"/>
      <c r="E130" s="4"/>
      <c r="H130" s="4"/>
      <c r="I130" s="4"/>
      <c r="J130" s="4"/>
      <c r="K130" s="4"/>
      <c r="O130" s="4"/>
      <c r="R130" s="4"/>
    </row>
    <row r="131" spans="2:18" ht="21" x14ac:dyDescent="0.5">
      <c r="B131" s="4"/>
      <c r="E131" s="4"/>
      <c r="H131" s="4"/>
      <c r="I131" s="4"/>
      <c r="J131" s="4"/>
      <c r="K131" s="4"/>
      <c r="O131" s="4"/>
      <c r="R131" s="4"/>
    </row>
    <row r="132" spans="2:18" ht="21" x14ac:dyDescent="0.5">
      <c r="B132" s="4"/>
      <c r="E132" s="4"/>
      <c r="H132" s="4"/>
      <c r="I132" s="4"/>
      <c r="J132" s="4"/>
      <c r="K132" s="4"/>
      <c r="O132" s="4"/>
      <c r="R132" s="4"/>
    </row>
    <row r="133" spans="2:18" ht="21" x14ac:dyDescent="0.5">
      <c r="B133" s="4"/>
      <c r="E133" s="4"/>
      <c r="H133" s="4"/>
      <c r="I133" s="4"/>
      <c r="J133" s="4"/>
      <c r="K133" s="4"/>
      <c r="O133" s="4"/>
      <c r="R133" s="4"/>
    </row>
    <row r="134" spans="2:18" ht="21" x14ac:dyDescent="0.5">
      <c r="B134" s="4"/>
      <c r="E134" s="4"/>
      <c r="H134" s="4"/>
      <c r="I134" s="4"/>
      <c r="J134" s="4"/>
      <c r="K134" s="4"/>
      <c r="O134" s="4"/>
      <c r="R134" s="4"/>
    </row>
    <row r="135" spans="2:18" ht="21" x14ac:dyDescent="0.5">
      <c r="B135" s="4"/>
      <c r="E135" s="4"/>
      <c r="H135" s="4"/>
      <c r="I135" s="4"/>
      <c r="J135" s="4"/>
      <c r="K135" s="4"/>
      <c r="O135" s="4"/>
      <c r="R135" s="4"/>
    </row>
    <row r="136" spans="2:18" ht="21" x14ac:dyDescent="0.5">
      <c r="B136" s="4"/>
      <c r="E136" s="4"/>
      <c r="H136" s="4"/>
      <c r="I136" s="4"/>
      <c r="J136" s="4"/>
      <c r="K136" s="4"/>
      <c r="O136" s="4"/>
      <c r="R136" s="4"/>
    </row>
    <row r="137" spans="2:18" ht="21" x14ac:dyDescent="0.5">
      <c r="B137" s="4"/>
      <c r="E137" s="4"/>
      <c r="H137" s="4"/>
      <c r="I137" s="4"/>
      <c r="J137" s="4"/>
      <c r="K137" s="4"/>
      <c r="O137" s="4"/>
      <c r="R137" s="4"/>
    </row>
    <row r="138" spans="2:18" ht="21" x14ac:dyDescent="0.5">
      <c r="B138" s="4"/>
      <c r="E138" s="4"/>
      <c r="H138" s="4"/>
      <c r="I138" s="4"/>
      <c r="J138" s="4"/>
      <c r="K138" s="4"/>
      <c r="O138" s="4"/>
      <c r="R138" s="4"/>
    </row>
    <row r="139" spans="2:18" ht="21" x14ac:dyDescent="0.5">
      <c r="B139" s="4"/>
      <c r="E139" s="4"/>
      <c r="H139" s="4"/>
      <c r="I139" s="4"/>
      <c r="J139" s="4"/>
      <c r="K139" s="4"/>
      <c r="O139" s="4"/>
      <c r="R139" s="4"/>
    </row>
    <row r="140" spans="2:18" ht="21" x14ac:dyDescent="0.5">
      <c r="B140" s="4"/>
      <c r="E140" s="4"/>
      <c r="H140" s="4"/>
      <c r="I140" s="4"/>
      <c r="J140" s="4"/>
      <c r="K140" s="4"/>
      <c r="O140" s="4"/>
      <c r="R140" s="4"/>
    </row>
    <row r="141" spans="2:18" ht="21" x14ac:dyDescent="0.5">
      <c r="B141" s="4"/>
      <c r="E141" s="4"/>
      <c r="H141" s="4"/>
      <c r="I141" s="4"/>
      <c r="J141" s="4"/>
      <c r="K141" s="4"/>
      <c r="O141" s="4"/>
      <c r="R141" s="4"/>
    </row>
    <row r="142" spans="2:18" ht="21" x14ac:dyDescent="0.5">
      <c r="B142" s="4"/>
      <c r="E142" s="4"/>
      <c r="H142" s="4"/>
      <c r="I142" s="4"/>
      <c r="J142" s="4"/>
      <c r="K142" s="4"/>
      <c r="O142" s="4"/>
      <c r="R142" s="4"/>
    </row>
    <row r="143" spans="2:18" ht="21" x14ac:dyDescent="0.5">
      <c r="B143" s="4"/>
      <c r="E143" s="4"/>
      <c r="H143" s="4"/>
      <c r="I143" s="4"/>
      <c r="J143" s="4"/>
      <c r="K143" s="4"/>
      <c r="O143" s="4"/>
      <c r="R143" s="4"/>
    </row>
    <row r="144" spans="2:18" ht="21" x14ac:dyDescent="0.5">
      <c r="B144" s="4"/>
      <c r="E144" s="4"/>
      <c r="H144" s="4"/>
      <c r="I144" s="4"/>
      <c r="J144" s="4"/>
      <c r="K144" s="4"/>
      <c r="O144" s="4"/>
      <c r="R144" s="4"/>
    </row>
    <row r="145" spans="2:18" ht="21" x14ac:dyDescent="0.5">
      <c r="B145" s="4"/>
      <c r="E145" s="4"/>
      <c r="H145" s="4"/>
      <c r="I145" s="4"/>
      <c r="J145" s="4"/>
      <c r="K145" s="4"/>
      <c r="O145" s="4"/>
      <c r="R145" s="4"/>
    </row>
    <row r="146" spans="2:18" ht="21" x14ac:dyDescent="0.5">
      <c r="B146" s="4"/>
      <c r="E146" s="4"/>
      <c r="H146" s="4"/>
      <c r="I146" s="4"/>
      <c r="J146" s="4"/>
      <c r="K146" s="4"/>
      <c r="O146" s="4"/>
      <c r="R146" s="4"/>
    </row>
    <row r="147" spans="2:18" ht="21" x14ac:dyDescent="0.5">
      <c r="B147" s="4"/>
      <c r="E147" s="4"/>
      <c r="H147" s="4"/>
      <c r="I147" s="4"/>
      <c r="J147" s="4"/>
      <c r="K147" s="4"/>
      <c r="O147" s="4"/>
      <c r="R147" s="4"/>
    </row>
    <row r="148" spans="2:18" ht="21" x14ac:dyDescent="0.5">
      <c r="B148" s="4"/>
      <c r="E148" s="4"/>
      <c r="H148" s="4"/>
      <c r="I148" s="4"/>
      <c r="J148" s="4"/>
      <c r="K148" s="4"/>
      <c r="O148" s="4"/>
      <c r="R148" s="4"/>
    </row>
    <row r="149" spans="2:18" ht="21" x14ac:dyDescent="0.5">
      <c r="B149" s="4"/>
      <c r="E149" s="4"/>
      <c r="H149" s="4"/>
      <c r="I149" s="4"/>
      <c r="J149" s="4"/>
      <c r="K149" s="4"/>
      <c r="O149" s="4"/>
      <c r="R149" s="4"/>
    </row>
    <row r="150" spans="2:18" ht="21" x14ac:dyDescent="0.5">
      <c r="B150" s="4"/>
      <c r="E150" s="4"/>
      <c r="H150" s="4"/>
      <c r="I150" s="4"/>
      <c r="J150" s="4"/>
      <c r="K150" s="4"/>
      <c r="O150" s="4"/>
      <c r="R150" s="4"/>
    </row>
    <row r="151" spans="2:18" ht="21" x14ac:dyDescent="0.5">
      <c r="B151" s="4"/>
      <c r="E151" s="4"/>
      <c r="H151" s="4"/>
      <c r="I151" s="4"/>
      <c r="J151" s="4"/>
      <c r="K151" s="4"/>
      <c r="O151" s="4"/>
      <c r="R151" s="4"/>
    </row>
    <row r="152" spans="2:18" ht="21" x14ac:dyDescent="0.5">
      <c r="B152" s="4"/>
      <c r="E152" s="4"/>
      <c r="H152" s="4"/>
      <c r="I152" s="4"/>
      <c r="J152" s="4"/>
      <c r="K152" s="4"/>
      <c r="O152" s="4"/>
      <c r="R152" s="4"/>
    </row>
    <row r="153" spans="2:18" ht="21" x14ac:dyDescent="0.5">
      <c r="B153" s="4"/>
      <c r="E153" s="4"/>
      <c r="H153" s="4"/>
      <c r="I153" s="4"/>
      <c r="J153" s="4"/>
      <c r="K153" s="4"/>
      <c r="O153" s="4"/>
      <c r="R153" s="4"/>
    </row>
    <row r="154" spans="2:18" ht="21" x14ac:dyDescent="0.5">
      <c r="B154" s="4"/>
      <c r="E154" s="4"/>
      <c r="H154" s="4"/>
      <c r="I154" s="4"/>
      <c r="J154" s="4"/>
      <c r="K154" s="4"/>
      <c r="O154" s="4"/>
      <c r="R154" s="4"/>
    </row>
    <row r="155" spans="2:18" ht="21" x14ac:dyDescent="0.5">
      <c r="B155" s="4"/>
      <c r="E155" s="4"/>
      <c r="H155" s="4"/>
      <c r="I155" s="4"/>
      <c r="J155" s="4"/>
      <c r="K155" s="4"/>
      <c r="O155" s="4"/>
      <c r="R155" s="4"/>
    </row>
    <row r="156" spans="2:18" ht="21" x14ac:dyDescent="0.5">
      <c r="B156" s="4"/>
      <c r="E156" s="4"/>
      <c r="H156" s="4"/>
      <c r="I156" s="4"/>
      <c r="J156" s="4"/>
      <c r="K156" s="4"/>
      <c r="O156" s="4"/>
      <c r="R156" s="4"/>
    </row>
    <row r="157" spans="2:18" ht="21" x14ac:dyDescent="0.5">
      <c r="B157" s="4"/>
      <c r="E157" s="4"/>
      <c r="H157" s="4"/>
      <c r="I157" s="4"/>
      <c r="J157" s="4"/>
      <c r="K157" s="4"/>
      <c r="O157" s="4"/>
      <c r="R157" s="4"/>
    </row>
    <row r="158" spans="2:18" ht="21" x14ac:dyDescent="0.5">
      <c r="B158" s="4"/>
      <c r="E158" s="4"/>
      <c r="H158" s="4"/>
      <c r="I158" s="4"/>
      <c r="J158" s="4"/>
      <c r="K158" s="4"/>
      <c r="O158" s="4"/>
      <c r="R158" s="4"/>
    </row>
    <row r="159" spans="2:18" ht="21" x14ac:dyDescent="0.5">
      <c r="B159" s="4"/>
      <c r="E159" s="4"/>
      <c r="H159" s="4"/>
      <c r="I159" s="4"/>
      <c r="J159" s="4"/>
      <c r="K159" s="4"/>
      <c r="O159" s="4"/>
      <c r="R159" s="4"/>
    </row>
    <row r="160" spans="2:18" ht="21" x14ac:dyDescent="0.5">
      <c r="B160" s="4"/>
      <c r="E160" s="4"/>
      <c r="H160" s="4"/>
      <c r="I160" s="4"/>
      <c r="J160" s="4"/>
      <c r="K160" s="4"/>
      <c r="O160" s="4"/>
      <c r="R160" s="4"/>
    </row>
    <row r="161" spans="2:18" ht="21" x14ac:dyDescent="0.5">
      <c r="B161" s="4"/>
      <c r="E161" s="4"/>
      <c r="H161" s="4"/>
      <c r="I161" s="4"/>
      <c r="J161" s="4"/>
      <c r="K161" s="4"/>
      <c r="O161" s="4"/>
      <c r="R161" s="4"/>
    </row>
    <row r="162" spans="2:18" ht="21" x14ac:dyDescent="0.5">
      <c r="B162" s="4"/>
      <c r="E162" s="4"/>
      <c r="H162" s="4"/>
      <c r="I162" s="4"/>
      <c r="J162" s="4"/>
      <c r="K162" s="4"/>
      <c r="O162" s="4"/>
      <c r="R162" s="4"/>
    </row>
    <row r="163" spans="2:18" ht="21" x14ac:dyDescent="0.5">
      <c r="B163" s="4"/>
      <c r="E163" s="4"/>
      <c r="H163" s="4"/>
      <c r="I163" s="4"/>
      <c r="J163" s="4"/>
      <c r="K163" s="4"/>
      <c r="O163" s="4"/>
      <c r="R163" s="4"/>
    </row>
    <row r="164" spans="2:18" ht="21" x14ac:dyDescent="0.5">
      <c r="B164" s="4"/>
      <c r="E164" s="4"/>
      <c r="H164" s="4"/>
      <c r="I164" s="4"/>
      <c r="J164" s="4"/>
      <c r="K164" s="4"/>
      <c r="O164" s="4"/>
      <c r="R164" s="4"/>
    </row>
    <row r="165" spans="2:18" ht="21" x14ac:dyDescent="0.5">
      <c r="B165" s="4"/>
      <c r="E165" s="4"/>
      <c r="H165" s="4"/>
      <c r="I165" s="4"/>
      <c r="J165" s="4"/>
      <c r="K165" s="4"/>
      <c r="O165" s="4"/>
      <c r="R165" s="4"/>
    </row>
    <row r="166" spans="2:18" ht="21" x14ac:dyDescent="0.5">
      <c r="B166" s="4"/>
      <c r="E166" s="4"/>
      <c r="H166" s="4"/>
      <c r="I166" s="4"/>
      <c r="J166" s="4"/>
      <c r="K166" s="4"/>
      <c r="O166" s="4"/>
      <c r="R166" s="4"/>
    </row>
    <row r="167" spans="2:18" ht="21" x14ac:dyDescent="0.5">
      <c r="B167" s="4"/>
      <c r="E167" s="4"/>
      <c r="H167" s="4"/>
      <c r="I167" s="4"/>
      <c r="J167" s="4"/>
      <c r="K167" s="4"/>
      <c r="O167" s="4"/>
      <c r="R167" s="4"/>
    </row>
    <row r="168" spans="2:18" ht="21" x14ac:dyDescent="0.5">
      <c r="B168" s="4"/>
      <c r="E168" s="4"/>
      <c r="H168" s="4"/>
      <c r="I168" s="4"/>
      <c r="J168" s="4"/>
      <c r="K168" s="4"/>
      <c r="O168" s="4"/>
      <c r="R168" s="4"/>
    </row>
    <row r="169" spans="2:18" ht="21" x14ac:dyDescent="0.5">
      <c r="B169" s="4"/>
      <c r="E169" s="4"/>
      <c r="H169" s="4"/>
      <c r="I169" s="4"/>
      <c r="J169" s="4"/>
      <c r="K169" s="4"/>
      <c r="O169" s="4"/>
      <c r="R169" s="4"/>
    </row>
    <row r="170" spans="2:18" ht="21" x14ac:dyDescent="0.5">
      <c r="B170" s="4"/>
      <c r="E170" s="4"/>
      <c r="H170" s="4"/>
      <c r="I170" s="4"/>
      <c r="J170" s="4"/>
      <c r="K170" s="4"/>
      <c r="O170" s="4"/>
      <c r="R170" s="4"/>
    </row>
    <row r="171" spans="2:18" ht="21" x14ac:dyDescent="0.5">
      <c r="B171" s="4"/>
      <c r="E171" s="4"/>
      <c r="H171" s="4"/>
      <c r="I171" s="4"/>
      <c r="J171" s="4"/>
      <c r="K171" s="4"/>
      <c r="O171" s="4"/>
      <c r="R171" s="4"/>
    </row>
    <row r="172" spans="2:18" ht="21" x14ac:dyDescent="0.5">
      <c r="B172" s="4"/>
      <c r="E172" s="4"/>
      <c r="H172" s="4"/>
      <c r="I172" s="4"/>
      <c r="J172" s="4"/>
      <c r="K172" s="4"/>
      <c r="O172" s="4"/>
      <c r="R172" s="4"/>
    </row>
    <row r="173" spans="2:18" ht="21" x14ac:dyDescent="0.5">
      <c r="B173" s="4"/>
      <c r="E173" s="4"/>
      <c r="H173" s="4"/>
      <c r="I173" s="4"/>
      <c r="J173" s="4"/>
      <c r="K173" s="4"/>
      <c r="O173" s="4"/>
      <c r="R173" s="4"/>
    </row>
    <row r="174" spans="2:18" ht="21" x14ac:dyDescent="0.5">
      <c r="B174" s="4"/>
      <c r="E174" s="4"/>
      <c r="H174" s="4"/>
      <c r="I174" s="4"/>
      <c r="J174" s="4"/>
      <c r="K174" s="4"/>
      <c r="O174" s="4"/>
      <c r="R174" s="4"/>
    </row>
    <row r="175" spans="2:18" ht="21" x14ac:dyDescent="0.5">
      <c r="B175" s="4"/>
      <c r="E175" s="4"/>
      <c r="H175" s="4"/>
      <c r="I175" s="4"/>
      <c r="J175" s="4"/>
      <c r="K175" s="4"/>
      <c r="O175" s="4"/>
      <c r="R175" s="4"/>
    </row>
    <row r="176" spans="2:18" ht="21" x14ac:dyDescent="0.5">
      <c r="B176" s="4"/>
      <c r="E176" s="4"/>
      <c r="H176" s="4"/>
      <c r="I176" s="4"/>
      <c r="J176" s="4"/>
      <c r="K176" s="4"/>
      <c r="O176" s="4"/>
      <c r="R176" s="4"/>
    </row>
    <row r="177" spans="2:18" ht="21" x14ac:dyDescent="0.5">
      <c r="B177" s="4"/>
      <c r="E177" s="4"/>
      <c r="H177" s="4"/>
      <c r="I177" s="4"/>
      <c r="J177" s="4"/>
      <c r="K177" s="4"/>
      <c r="O177" s="4"/>
      <c r="R177" s="4"/>
    </row>
    <row r="178" spans="2:18" ht="21" x14ac:dyDescent="0.5">
      <c r="B178" s="4"/>
      <c r="E178" s="4"/>
      <c r="H178" s="4"/>
      <c r="I178" s="4"/>
      <c r="J178" s="4"/>
      <c r="K178" s="4"/>
      <c r="O178" s="4"/>
      <c r="R178" s="4"/>
    </row>
    <row r="179" spans="2:18" ht="21" x14ac:dyDescent="0.5">
      <c r="B179" s="4"/>
      <c r="E179" s="4"/>
      <c r="H179" s="4"/>
      <c r="I179" s="4"/>
      <c r="J179" s="4"/>
      <c r="K179" s="4"/>
      <c r="O179" s="4"/>
      <c r="R179" s="4"/>
    </row>
    <row r="180" spans="2:18" ht="21" x14ac:dyDescent="0.5">
      <c r="B180" s="4"/>
      <c r="E180" s="4"/>
      <c r="H180" s="4"/>
      <c r="I180" s="4"/>
      <c r="J180" s="4"/>
      <c r="K180" s="4"/>
      <c r="O180" s="4"/>
      <c r="R180" s="4"/>
    </row>
    <row r="181" spans="2:18" ht="21" x14ac:dyDescent="0.5">
      <c r="B181" s="4"/>
      <c r="E181" s="4"/>
      <c r="H181" s="4"/>
      <c r="I181" s="4"/>
      <c r="J181" s="4"/>
      <c r="K181" s="4"/>
      <c r="O181" s="4"/>
      <c r="R181" s="4"/>
    </row>
    <row r="182" spans="2:18" ht="21" x14ac:dyDescent="0.5">
      <c r="B182" s="4"/>
      <c r="E182" s="4"/>
      <c r="H182" s="4"/>
      <c r="I182" s="4"/>
      <c r="J182" s="4"/>
      <c r="K182" s="4"/>
      <c r="O182" s="4"/>
      <c r="R182" s="4"/>
    </row>
    <row r="183" spans="2:18" ht="21" x14ac:dyDescent="0.5">
      <c r="B183" s="4"/>
      <c r="E183" s="4"/>
      <c r="H183" s="4"/>
      <c r="I183" s="4"/>
      <c r="J183" s="4"/>
      <c r="K183" s="4"/>
      <c r="O183" s="4"/>
      <c r="R183" s="4"/>
    </row>
    <row r="184" spans="2:18" ht="21" x14ac:dyDescent="0.5">
      <c r="B184" s="4"/>
      <c r="E184" s="4"/>
      <c r="H184" s="4"/>
      <c r="I184" s="4"/>
      <c r="J184" s="4"/>
      <c r="K184" s="4"/>
      <c r="O184" s="4"/>
      <c r="R184" s="4"/>
    </row>
    <row r="185" spans="2:18" ht="21" x14ac:dyDescent="0.5">
      <c r="B185" s="4"/>
      <c r="E185" s="4"/>
      <c r="H185" s="4"/>
      <c r="I185" s="4"/>
      <c r="J185" s="4"/>
      <c r="K185" s="4"/>
      <c r="O185" s="4"/>
      <c r="R185" s="4"/>
    </row>
    <row r="186" spans="2:18" ht="21" x14ac:dyDescent="0.5">
      <c r="B186" s="4"/>
      <c r="E186" s="4"/>
      <c r="H186" s="4"/>
      <c r="I186" s="4"/>
      <c r="J186" s="4"/>
      <c r="K186" s="4"/>
      <c r="O186" s="4"/>
      <c r="R186" s="4"/>
    </row>
    <row r="187" spans="2:18" ht="21" x14ac:dyDescent="0.5">
      <c r="B187" s="4"/>
      <c r="E187" s="4"/>
      <c r="H187" s="4"/>
      <c r="I187" s="4"/>
      <c r="J187" s="4"/>
      <c r="K187" s="4"/>
      <c r="O187" s="4"/>
      <c r="R187" s="4"/>
    </row>
    <row r="188" spans="2:18" ht="21" x14ac:dyDescent="0.5">
      <c r="B188" s="4"/>
      <c r="E188" s="4"/>
      <c r="H188" s="4"/>
      <c r="I188" s="4"/>
      <c r="J188" s="4"/>
      <c r="K188" s="4"/>
      <c r="O188" s="4"/>
      <c r="R188" s="4"/>
    </row>
    <row r="189" spans="2:18" ht="21" x14ac:dyDescent="0.5">
      <c r="B189" s="4"/>
      <c r="E189" s="4"/>
      <c r="H189" s="4"/>
      <c r="I189" s="4"/>
      <c r="J189" s="4"/>
      <c r="K189" s="4"/>
      <c r="O189" s="4"/>
      <c r="R189" s="4"/>
    </row>
    <row r="190" spans="2:18" ht="21" x14ac:dyDescent="0.5">
      <c r="B190" s="4"/>
      <c r="E190" s="4"/>
      <c r="H190" s="4"/>
      <c r="I190" s="4"/>
      <c r="J190" s="4"/>
      <c r="K190" s="4"/>
      <c r="O190" s="4"/>
      <c r="R190" s="4"/>
    </row>
    <row r="191" spans="2:18" ht="21" x14ac:dyDescent="0.5">
      <c r="B191" s="4"/>
      <c r="E191" s="4"/>
      <c r="H191" s="4"/>
      <c r="I191" s="4"/>
      <c r="J191" s="4"/>
      <c r="K191" s="4"/>
      <c r="O191" s="4"/>
      <c r="R191" s="4"/>
    </row>
    <row r="192" spans="2:18" ht="21" x14ac:dyDescent="0.5">
      <c r="B192" s="4"/>
      <c r="E192" s="4"/>
      <c r="H192" s="4"/>
      <c r="I192" s="4"/>
      <c r="J192" s="4"/>
      <c r="K192" s="4"/>
      <c r="O192" s="4"/>
      <c r="R192" s="4"/>
    </row>
    <row r="193" spans="2:18" ht="21" x14ac:dyDescent="0.5">
      <c r="B193" s="4"/>
      <c r="E193" s="4"/>
      <c r="H193" s="4"/>
      <c r="I193" s="4"/>
      <c r="J193" s="4"/>
      <c r="K193" s="4"/>
      <c r="O193" s="4"/>
      <c r="R193" s="4"/>
    </row>
    <row r="194" spans="2:18" ht="21" x14ac:dyDescent="0.5">
      <c r="B194" s="4"/>
      <c r="E194" s="4"/>
      <c r="H194" s="4"/>
      <c r="I194" s="4"/>
      <c r="J194" s="4"/>
      <c r="K194" s="4"/>
      <c r="O194" s="4"/>
      <c r="R194" s="4"/>
    </row>
    <row r="195" spans="2:18" ht="21" x14ac:dyDescent="0.5">
      <c r="B195" s="4"/>
      <c r="E195" s="4"/>
      <c r="H195" s="4"/>
      <c r="I195" s="4"/>
      <c r="J195" s="4"/>
      <c r="K195" s="4"/>
      <c r="O195" s="4"/>
      <c r="R195" s="4"/>
    </row>
    <row r="196" spans="2:18" ht="21" x14ac:dyDescent="0.5">
      <c r="B196" s="4"/>
      <c r="E196" s="4"/>
      <c r="H196" s="4"/>
      <c r="I196" s="4"/>
      <c r="J196" s="4"/>
      <c r="K196" s="4"/>
      <c r="O196" s="4"/>
      <c r="R196" s="4"/>
    </row>
    <row r="197" spans="2:18" ht="21" x14ac:dyDescent="0.5">
      <c r="B197" s="4"/>
      <c r="E197" s="4"/>
      <c r="H197" s="4"/>
      <c r="I197" s="4"/>
      <c r="J197" s="4"/>
      <c r="K197" s="4"/>
      <c r="O197" s="4"/>
      <c r="R197" s="4"/>
    </row>
    <row r="198" spans="2:18" ht="21" x14ac:dyDescent="0.5">
      <c r="B198" s="4"/>
      <c r="E198" s="4"/>
      <c r="H198" s="4"/>
      <c r="I198" s="4"/>
      <c r="J198" s="4"/>
      <c r="K198" s="4"/>
      <c r="O198" s="4"/>
      <c r="R198" s="4"/>
    </row>
    <row r="199" spans="2:18" ht="21" x14ac:dyDescent="0.5">
      <c r="B199" s="4"/>
      <c r="E199" s="4"/>
      <c r="H199" s="4"/>
      <c r="I199" s="4"/>
      <c r="J199" s="4"/>
      <c r="K199" s="4"/>
      <c r="O199" s="4"/>
      <c r="R199" s="4"/>
    </row>
    <row r="200" spans="2:18" ht="21" x14ac:dyDescent="0.5">
      <c r="B200" s="4"/>
      <c r="E200" s="4"/>
      <c r="H200" s="4"/>
      <c r="I200" s="4"/>
      <c r="J200" s="4"/>
      <c r="K200" s="4"/>
      <c r="O200" s="4"/>
      <c r="R200" s="4"/>
    </row>
    <row r="201" spans="2:18" ht="21" x14ac:dyDescent="0.5">
      <c r="B201" s="4"/>
      <c r="E201" s="4"/>
      <c r="H201" s="4"/>
      <c r="I201" s="4"/>
      <c r="J201" s="4"/>
      <c r="K201" s="4"/>
      <c r="O201" s="4"/>
      <c r="R201" s="4"/>
    </row>
    <row r="202" spans="2:18" ht="21" x14ac:dyDescent="0.5">
      <c r="B202" s="4"/>
      <c r="E202" s="4"/>
      <c r="H202" s="4"/>
      <c r="I202" s="4"/>
      <c r="J202" s="4"/>
      <c r="K202" s="4"/>
      <c r="O202" s="4"/>
      <c r="R202" s="4"/>
    </row>
    <row r="203" spans="2:18" ht="21" x14ac:dyDescent="0.5">
      <c r="B203" s="4"/>
      <c r="E203" s="4"/>
      <c r="H203" s="4"/>
      <c r="I203" s="4"/>
      <c r="J203" s="4"/>
      <c r="K203" s="4"/>
      <c r="O203" s="4"/>
      <c r="R203" s="4"/>
    </row>
    <row r="204" spans="2:18" ht="21" x14ac:dyDescent="0.5">
      <c r="B204" s="4"/>
      <c r="E204" s="4"/>
      <c r="H204" s="4"/>
      <c r="I204" s="4"/>
      <c r="J204" s="4"/>
      <c r="K204" s="4"/>
      <c r="O204" s="4"/>
      <c r="R204" s="4"/>
    </row>
    <row r="205" spans="2:18" ht="21" x14ac:dyDescent="0.5">
      <c r="B205" s="4"/>
      <c r="E205" s="4"/>
      <c r="H205" s="4"/>
      <c r="I205" s="4"/>
      <c r="J205" s="4"/>
      <c r="K205" s="4"/>
      <c r="O205" s="4"/>
      <c r="R205" s="4"/>
    </row>
    <row r="206" spans="2:18" ht="21" x14ac:dyDescent="0.5">
      <c r="B206" s="4"/>
      <c r="E206" s="4"/>
      <c r="H206" s="4"/>
      <c r="I206" s="4"/>
      <c r="J206" s="4"/>
      <c r="K206" s="4"/>
      <c r="O206" s="4"/>
      <c r="R206" s="4"/>
    </row>
    <row r="207" spans="2:18" ht="21" x14ac:dyDescent="0.5">
      <c r="B207" s="4"/>
      <c r="E207" s="4"/>
      <c r="H207" s="4"/>
      <c r="I207" s="4"/>
      <c r="J207" s="4"/>
      <c r="K207" s="4"/>
      <c r="O207" s="4"/>
      <c r="R207" s="4"/>
    </row>
    <row r="208" spans="2:18" ht="21" x14ac:dyDescent="0.5">
      <c r="B208" s="4"/>
      <c r="E208" s="4"/>
      <c r="H208" s="4"/>
      <c r="I208" s="4"/>
      <c r="J208" s="4"/>
      <c r="K208" s="4"/>
      <c r="O208" s="4"/>
      <c r="R208" s="4"/>
    </row>
    <row r="209" spans="2:18" ht="21" x14ac:dyDescent="0.5">
      <c r="B209" s="4"/>
      <c r="E209" s="4"/>
      <c r="H209" s="4"/>
      <c r="I209" s="4"/>
      <c r="J209" s="4"/>
      <c r="K209" s="4"/>
      <c r="O209" s="4"/>
      <c r="R209" s="4"/>
    </row>
    <row r="210" spans="2:18" ht="21" x14ac:dyDescent="0.5">
      <c r="B210" s="4"/>
      <c r="E210" s="4"/>
      <c r="H210" s="4"/>
      <c r="I210" s="4"/>
      <c r="J210" s="4"/>
      <c r="K210" s="4"/>
      <c r="O210" s="4"/>
      <c r="R210" s="4"/>
    </row>
    <row r="211" spans="2:18" ht="21" x14ac:dyDescent="0.5">
      <c r="B211" s="4"/>
      <c r="E211" s="4"/>
      <c r="H211" s="4"/>
      <c r="I211" s="4"/>
      <c r="J211" s="4"/>
      <c r="K211" s="4"/>
      <c r="O211" s="4"/>
      <c r="R211" s="4"/>
    </row>
    <row r="212" spans="2:18" ht="21" x14ac:dyDescent="0.5">
      <c r="B212" s="4"/>
      <c r="E212" s="4"/>
      <c r="H212" s="4"/>
      <c r="I212" s="4"/>
      <c r="J212" s="4"/>
      <c r="K212" s="4"/>
      <c r="O212" s="4"/>
      <c r="R212" s="4"/>
    </row>
    <row r="213" spans="2:18" ht="21" x14ac:dyDescent="0.5">
      <c r="B213" s="4"/>
      <c r="E213" s="4"/>
      <c r="H213" s="4"/>
      <c r="I213" s="4"/>
      <c r="J213" s="4"/>
      <c r="K213" s="4"/>
      <c r="O213" s="4"/>
      <c r="R213" s="4"/>
    </row>
    <row r="214" spans="2:18" ht="21" x14ac:dyDescent="0.5">
      <c r="B214" s="4"/>
      <c r="E214" s="4"/>
      <c r="H214" s="4"/>
      <c r="I214" s="4"/>
      <c r="J214" s="4"/>
      <c r="K214" s="4"/>
      <c r="O214" s="4"/>
      <c r="R214" s="4"/>
    </row>
    <row r="215" spans="2:18" ht="21" x14ac:dyDescent="0.5">
      <c r="B215" s="4"/>
      <c r="E215" s="4"/>
      <c r="H215" s="4"/>
      <c r="I215" s="4"/>
      <c r="J215" s="4"/>
      <c r="K215" s="4"/>
      <c r="O215" s="4"/>
      <c r="R215" s="4"/>
    </row>
    <row r="216" spans="2:18" ht="21" x14ac:dyDescent="0.5">
      <c r="B216" s="4"/>
      <c r="E216" s="4"/>
      <c r="H216" s="4"/>
      <c r="I216" s="4"/>
      <c r="J216" s="4"/>
      <c r="K216" s="4"/>
      <c r="O216" s="4"/>
      <c r="R216" s="4"/>
    </row>
    <row r="217" spans="2:18" ht="21" x14ac:dyDescent="0.5">
      <c r="B217" s="4"/>
      <c r="E217" s="4"/>
      <c r="H217" s="4"/>
      <c r="I217" s="4"/>
      <c r="J217" s="4"/>
      <c r="K217" s="4"/>
      <c r="O217" s="4"/>
      <c r="R217" s="4"/>
    </row>
    <row r="218" spans="2:18" ht="21" x14ac:dyDescent="0.5">
      <c r="B218" s="4"/>
      <c r="E218" s="4"/>
      <c r="H218" s="4"/>
      <c r="I218" s="4"/>
      <c r="J218" s="4"/>
      <c r="K218" s="4"/>
      <c r="O218" s="4"/>
      <c r="R218" s="4"/>
    </row>
    <row r="219" spans="2:18" ht="21" x14ac:dyDescent="0.5">
      <c r="B219" s="4"/>
      <c r="E219" s="4"/>
      <c r="H219" s="4"/>
      <c r="I219" s="4"/>
      <c r="J219" s="4"/>
      <c r="K219" s="4"/>
      <c r="O219" s="4"/>
      <c r="R219" s="4"/>
    </row>
    <row r="220" spans="2:18" ht="21" x14ac:dyDescent="0.5">
      <c r="B220" s="4"/>
      <c r="E220" s="4"/>
      <c r="H220" s="4"/>
      <c r="I220" s="4"/>
      <c r="J220" s="4"/>
      <c r="K220" s="4"/>
      <c r="O220" s="4"/>
      <c r="R220" s="4"/>
    </row>
    <row r="221" spans="2:18" ht="21" x14ac:dyDescent="0.5">
      <c r="B221" s="4"/>
      <c r="E221" s="4"/>
      <c r="H221" s="4"/>
      <c r="I221" s="4"/>
      <c r="J221" s="4"/>
      <c r="K221" s="4"/>
      <c r="O221" s="4"/>
      <c r="R221" s="4"/>
    </row>
    <row r="222" spans="2:18" ht="21" x14ac:dyDescent="0.5">
      <c r="B222" s="4"/>
      <c r="E222" s="4"/>
      <c r="H222" s="4"/>
      <c r="I222" s="4"/>
      <c r="J222" s="4"/>
      <c r="K222" s="4"/>
      <c r="O222" s="4"/>
      <c r="R222" s="4"/>
    </row>
    <row r="223" spans="2:18" ht="21" x14ac:dyDescent="0.5">
      <c r="B223" s="4"/>
      <c r="E223" s="4"/>
      <c r="H223" s="4"/>
      <c r="I223" s="4"/>
      <c r="J223" s="4"/>
      <c r="K223" s="4"/>
      <c r="O223" s="4"/>
      <c r="R223" s="4"/>
    </row>
    <row r="224" spans="2:18" ht="21" x14ac:dyDescent="0.5">
      <c r="B224" s="4"/>
      <c r="E224" s="4"/>
      <c r="H224" s="4"/>
      <c r="I224" s="4"/>
      <c r="J224" s="4"/>
      <c r="K224" s="4"/>
      <c r="O224" s="4"/>
      <c r="R224" s="4"/>
    </row>
    <row r="225" spans="2:18" ht="21" x14ac:dyDescent="0.5">
      <c r="B225" s="4"/>
      <c r="E225" s="4"/>
      <c r="H225" s="4"/>
      <c r="I225" s="4"/>
      <c r="J225" s="4"/>
      <c r="K225" s="4"/>
      <c r="O225" s="4"/>
      <c r="R225" s="4"/>
    </row>
    <row r="226" spans="2:18" ht="21" x14ac:dyDescent="0.5">
      <c r="B226" s="4"/>
      <c r="E226" s="4"/>
      <c r="H226" s="4"/>
      <c r="I226" s="4"/>
      <c r="J226" s="4"/>
      <c r="K226" s="4"/>
      <c r="O226" s="4"/>
      <c r="R226" s="4"/>
    </row>
    <row r="227" spans="2:18" ht="21" x14ac:dyDescent="0.5">
      <c r="B227" s="4"/>
      <c r="E227" s="4"/>
      <c r="H227" s="4"/>
      <c r="I227" s="4"/>
      <c r="J227" s="4"/>
      <c r="K227" s="4"/>
      <c r="O227" s="4"/>
      <c r="R227" s="4"/>
    </row>
    <row r="228" spans="2:18" ht="21" x14ac:dyDescent="0.5">
      <c r="B228" s="4"/>
      <c r="E228" s="4"/>
      <c r="H228" s="4"/>
      <c r="I228" s="4"/>
      <c r="J228" s="4"/>
      <c r="K228" s="4"/>
      <c r="O228" s="4"/>
      <c r="R228" s="4"/>
    </row>
    <row r="229" spans="2:18" ht="21" x14ac:dyDescent="0.5">
      <c r="B229" s="4"/>
      <c r="E229" s="4"/>
      <c r="H229" s="4"/>
      <c r="I229" s="4"/>
      <c r="J229" s="4"/>
      <c r="K229" s="4"/>
      <c r="O229" s="4"/>
      <c r="R229" s="4"/>
    </row>
    <row r="230" spans="2:18" ht="21" x14ac:dyDescent="0.5">
      <c r="B230" s="4"/>
      <c r="E230" s="4"/>
      <c r="H230" s="4"/>
      <c r="I230" s="4"/>
      <c r="J230" s="4"/>
      <c r="K230" s="4"/>
      <c r="O230" s="4"/>
      <c r="R230" s="4"/>
    </row>
    <row r="231" spans="2:18" ht="21" x14ac:dyDescent="0.5">
      <c r="B231" s="4"/>
      <c r="E231" s="4"/>
      <c r="H231" s="4"/>
      <c r="I231" s="4"/>
      <c r="J231" s="4"/>
      <c r="K231" s="4"/>
      <c r="O231" s="4"/>
      <c r="R231" s="4"/>
    </row>
    <row r="232" spans="2:18" ht="21" x14ac:dyDescent="0.5">
      <c r="B232" s="4"/>
      <c r="E232" s="4"/>
      <c r="H232" s="4"/>
      <c r="I232" s="4"/>
      <c r="J232" s="4"/>
      <c r="K232" s="4"/>
      <c r="O232" s="4"/>
      <c r="R232" s="4"/>
    </row>
    <row r="233" spans="2:18" ht="21" x14ac:dyDescent="0.5">
      <c r="B233" s="4"/>
      <c r="E233" s="4"/>
      <c r="H233" s="4"/>
      <c r="I233" s="4"/>
      <c r="J233" s="4"/>
      <c r="K233" s="4"/>
      <c r="O233" s="4"/>
      <c r="R233" s="4"/>
    </row>
    <row r="234" spans="2:18" ht="21" x14ac:dyDescent="0.5">
      <c r="B234" s="4"/>
      <c r="E234" s="4"/>
      <c r="H234" s="4"/>
      <c r="I234" s="4"/>
      <c r="J234" s="4"/>
      <c r="K234" s="4"/>
      <c r="O234" s="4"/>
      <c r="R234" s="4"/>
    </row>
    <row r="235" spans="2:18" ht="21" x14ac:dyDescent="0.5">
      <c r="B235" s="4"/>
      <c r="E235" s="4"/>
      <c r="H235" s="4"/>
      <c r="I235" s="4"/>
      <c r="J235" s="4"/>
      <c r="K235" s="4"/>
      <c r="O235" s="4"/>
      <c r="R235" s="4"/>
    </row>
    <row r="236" spans="2:18" ht="21" x14ac:dyDescent="0.5">
      <c r="B236" s="4"/>
      <c r="E236" s="4"/>
      <c r="H236" s="4"/>
      <c r="I236" s="4"/>
      <c r="J236" s="4"/>
      <c r="K236" s="4"/>
      <c r="O236" s="4"/>
      <c r="R236" s="4"/>
    </row>
    <row r="237" spans="2:18" ht="21" x14ac:dyDescent="0.5">
      <c r="B237" s="4"/>
      <c r="E237" s="4"/>
      <c r="H237" s="4"/>
      <c r="I237" s="4"/>
      <c r="J237" s="4"/>
      <c r="K237" s="4"/>
      <c r="O237" s="4"/>
      <c r="R237" s="4"/>
    </row>
    <row r="238" spans="2:18" ht="21" x14ac:dyDescent="0.5">
      <c r="B238" s="4"/>
      <c r="E238" s="4"/>
      <c r="H238" s="4"/>
      <c r="I238" s="4"/>
      <c r="J238" s="4"/>
      <c r="K238" s="4"/>
      <c r="O238" s="4"/>
      <c r="R238" s="4"/>
    </row>
    <row r="239" spans="2:18" ht="21" x14ac:dyDescent="0.5">
      <c r="B239" s="4"/>
      <c r="E239" s="4"/>
      <c r="H239" s="4"/>
      <c r="I239" s="4"/>
      <c r="J239" s="4"/>
      <c r="K239" s="4"/>
      <c r="O239" s="4"/>
      <c r="R239" s="4"/>
    </row>
    <row r="240" spans="2:18" ht="21" x14ac:dyDescent="0.5">
      <c r="B240" s="4"/>
      <c r="E240" s="4"/>
      <c r="H240" s="4"/>
      <c r="I240" s="4"/>
      <c r="J240" s="4"/>
      <c r="K240" s="4"/>
      <c r="O240" s="4"/>
      <c r="R240" s="4"/>
    </row>
    <row r="241" spans="2:18" ht="21" x14ac:dyDescent="0.5">
      <c r="B241" s="4"/>
      <c r="E241" s="4"/>
      <c r="H241" s="4"/>
      <c r="I241" s="4"/>
      <c r="J241" s="4"/>
      <c r="K241" s="4"/>
      <c r="O241" s="4"/>
      <c r="R241" s="4"/>
    </row>
    <row r="242" spans="2:18" ht="21" x14ac:dyDescent="0.5">
      <c r="B242" s="4"/>
      <c r="E242" s="4"/>
      <c r="H242" s="4"/>
      <c r="I242" s="4"/>
      <c r="J242" s="4"/>
      <c r="K242" s="4"/>
      <c r="O242" s="4"/>
      <c r="R242" s="4"/>
    </row>
    <row r="243" spans="2:18" ht="21" x14ac:dyDescent="0.5">
      <c r="B243" s="4"/>
      <c r="E243" s="4"/>
      <c r="H243" s="4"/>
      <c r="I243" s="4"/>
      <c r="J243" s="4"/>
      <c r="K243" s="4"/>
      <c r="O243" s="4"/>
      <c r="R243" s="4"/>
    </row>
    <row r="244" spans="2:18" ht="21" x14ac:dyDescent="0.5">
      <c r="B244" s="4"/>
      <c r="E244" s="4"/>
      <c r="H244" s="4"/>
      <c r="I244" s="4"/>
      <c r="J244" s="4"/>
      <c r="K244" s="4"/>
      <c r="O244" s="4"/>
      <c r="R244" s="4"/>
    </row>
    <row r="245" spans="2:18" ht="21" x14ac:dyDescent="0.5">
      <c r="B245" s="4"/>
      <c r="E245" s="4"/>
      <c r="H245" s="4"/>
      <c r="I245" s="4"/>
      <c r="J245" s="4"/>
      <c r="K245" s="4"/>
      <c r="O245" s="4"/>
      <c r="R245" s="4"/>
    </row>
    <row r="246" spans="2:18" ht="21" x14ac:dyDescent="0.5">
      <c r="B246" s="4"/>
      <c r="E246" s="4"/>
      <c r="H246" s="4"/>
      <c r="I246" s="4"/>
      <c r="J246" s="4"/>
      <c r="K246" s="4"/>
      <c r="O246" s="4"/>
      <c r="R246" s="4"/>
    </row>
    <row r="247" spans="2:18" ht="21" x14ac:dyDescent="0.5">
      <c r="B247" s="4"/>
      <c r="E247" s="4"/>
      <c r="H247" s="4"/>
      <c r="I247" s="4"/>
      <c r="J247" s="4"/>
      <c r="K247" s="4"/>
      <c r="O247" s="4"/>
      <c r="R247" s="4"/>
    </row>
    <row r="248" spans="2:18" ht="21" x14ac:dyDescent="0.5">
      <c r="B248" s="4"/>
      <c r="E248" s="4"/>
      <c r="H248" s="4"/>
      <c r="I248" s="4"/>
      <c r="J248" s="4"/>
      <c r="K248" s="4"/>
      <c r="O248" s="4"/>
      <c r="R248" s="4"/>
    </row>
    <row r="249" spans="2:18" ht="21" x14ac:dyDescent="0.5">
      <c r="B249" s="4"/>
      <c r="E249" s="4"/>
      <c r="H249" s="4"/>
      <c r="I249" s="4"/>
      <c r="J249" s="4"/>
      <c r="K249" s="4"/>
      <c r="O249" s="4"/>
      <c r="R249" s="4"/>
    </row>
    <row r="250" spans="2:18" ht="21" x14ac:dyDescent="0.5">
      <c r="B250" s="4"/>
      <c r="E250" s="4"/>
      <c r="H250" s="4"/>
      <c r="I250" s="4"/>
      <c r="J250" s="4"/>
      <c r="K250" s="4"/>
      <c r="O250" s="4"/>
      <c r="R250" s="4"/>
    </row>
    <row r="251" spans="2:18" ht="21" x14ac:dyDescent="0.5">
      <c r="B251" s="4"/>
      <c r="E251" s="4"/>
      <c r="H251" s="4"/>
      <c r="I251" s="4"/>
      <c r="J251" s="4"/>
      <c r="K251" s="4"/>
      <c r="O251" s="4"/>
      <c r="R251" s="4"/>
    </row>
    <row r="252" spans="2:18" ht="21" x14ac:dyDescent="0.5">
      <c r="B252" s="4"/>
      <c r="E252" s="4"/>
      <c r="H252" s="4"/>
      <c r="I252" s="4"/>
      <c r="J252" s="4"/>
      <c r="K252" s="4"/>
      <c r="O252" s="4"/>
      <c r="R252" s="4"/>
    </row>
    <row r="253" spans="2:18" ht="21" x14ac:dyDescent="0.5">
      <c r="B253" s="4"/>
      <c r="E253" s="4"/>
      <c r="H253" s="4"/>
      <c r="I253" s="4"/>
      <c r="J253" s="4"/>
      <c r="K253" s="4"/>
      <c r="O253" s="4"/>
      <c r="R253" s="4"/>
    </row>
    <row r="254" spans="2:18" ht="21" x14ac:dyDescent="0.5">
      <c r="B254" s="4"/>
      <c r="E254" s="4"/>
      <c r="H254" s="4"/>
      <c r="I254" s="4"/>
      <c r="J254" s="4"/>
      <c r="K254" s="4"/>
      <c r="O254" s="4"/>
      <c r="R254" s="4"/>
    </row>
    <row r="255" spans="2:18" ht="21" x14ac:dyDescent="0.5">
      <c r="B255" s="4"/>
      <c r="E255" s="4"/>
      <c r="H255" s="4"/>
      <c r="I255" s="4"/>
      <c r="J255" s="4"/>
      <c r="K255" s="4"/>
      <c r="O255" s="4"/>
      <c r="R255" s="4"/>
    </row>
    <row r="256" spans="2:18" ht="21" x14ac:dyDescent="0.5">
      <c r="B256" s="4"/>
      <c r="E256" s="4"/>
      <c r="H256" s="4"/>
      <c r="I256" s="4"/>
      <c r="J256" s="4"/>
      <c r="K256" s="4"/>
      <c r="O256" s="4"/>
      <c r="R256" s="4"/>
    </row>
    <row r="257" spans="2:18" ht="21" x14ac:dyDescent="0.5">
      <c r="B257" s="4"/>
      <c r="E257" s="4"/>
      <c r="H257" s="4"/>
      <c r="I257" s="4"/>
      <c r="J257" s="4"/>
      <c r="K257" s="4"/>
      <c r="O257" s="4"/>
      <c r="R257" s="4"/>
    </row>
    <row r="258" spans="2:18" ht="21" x14ac:dyDescent="0.5">
      <c r="B258" s="4"/>
      <c r="E258" s="4"/>
      <c r="H258" s="4"/>
      <c r="I258" s="4"/>
      <c r="J258" s="4"/>
      <c r="K258" s="4"/>
      <c r="O258" s="4"/>
      <c r="R258" s="4"/>
    </row>
    <row r="259" spans="2:18" ht="21" x14ac:dyDescent="0.5">
      <c r="B259" s="4"/>
      <c r="E259" s="4"/>
      <c r="H259" s="4"/>
      <c r="I259" s="4"/>
      <c r="J259" s="4"/>
      <c r="K259" s="4"/>
      <c r="O259" s="4"/>
      <c r="R259" s="4"/>
    </row>
    <row r="260" spans="2:18" ht="21" x14ac:dyDescent="0.5">
      <c r="B260" s="4"/>
      <c r="E260" s="4"/>
      <c r="H260" s="4"/>
      <c r="I260" s="4"/>
      <c r="J260" s="4"/>
      <c r="K260" s="4"/>
      <c r="O260" s="4"/>
      <c r="R260" s="4"/>
    </row>
    <row r="261" spans="2:18" ht="21" x14ac:dyDescent="0.5">
      <c r="B261" s="4"/>
      <c r="E261" s="4"/>
      <c r="H261" s="4"/>
      <c r="I261" s="4"/>
      <c r="J261" s="4"/>
      <c r="K261" s="4"/>
      <c r="O261" s="4"/>
      <c r="R261" s="4"/>
    </row>
    <row r="262" spans="2:18" ht="21" x14ac:dyDescent="0.5">
      <c r="B262" s="4"/>
      <c r="E262" s="4"/>
      <c r="H262" s="4"/>
      <c r="I262" s="4"/>
      <c r="J262" s="4"/>
      <c r="K262" s="4"/>
      <c r="O262" s="4"/>
      <c r="R262" s="4"/>
    </row>
    <row r="263" spans="2:18" ht="21" x14ac:dyDescent="0.5">
      <c r="B263" s="4"/>
      <c r="E263" s="4"/>
      <c r="H263" s="4"/>
      <c r="I263" s="4"/>
      <c r="J263" s="4"/>
      <c r="K263" s="4"/>
      <c r="O263" s="4"/>
      <c r="R263" s="4"/>
    </row>
    <row r="264" spans="2:18" ht="21" x14ac:dyDescent="0.5">
      <c r="B264" s="4"/>
      <c r="E264" s="4"/>
      <c r="H264" s="4"/>
      <c r="I264" s="4"/>
      <c r="J264" s="4"/>
      <c r="K264" s="4"/>
      <c r="O264" s="4"/>
      <c r="R264" s="4"/>
    </row>
    <row r="265" spans="2:18" ht="21" x14ac:dyDescent="0.5">
      <c r="B265" s="4"/>
      <c r="E265" s="4"/>
      <c r="H265" s="4"/>
      <c r="I265" s="4"/>
      <c r="J265" s="4"/>
      <c r="K265" s="4"/>
      <c r="O265" s="4"/>
      <c r="R265" s="4"/>
    </row>
    <row r="266" spans="2:18" ht="21" x14ac:dyDescent="0.5">
      <c r="B266" s="4"/>
      <c r="E266" s="4"/>
      <c r="H266" s="4"/>
      <c r="I266" s="4"/>
      <c r="J266" s="4"/>
      <c r="K266" s="4"/>
      <c r="O266" s="4"/>
      <c r="R266" s="4"/>
    </row>
    <row r="267" spans="2:18" ht="21" x14ac:dyDescent="0.5">
      <c r="B267" s="4"/>
      <c r="E267" s="4"/>
      <c r="H267" s="4"/>
      <c r="I267" s="4"/>
      <c r="J267" s="4"/>
      <c r="K267" s="4"/>
      <c r="O267" s="4"/>
      <c r="R267" s="4"/>
    </row>
    <row r="268" spans="2:18" ht="21" x14ac:dyDescent="0.5">
      <c r="B268" s="4"/>
      <c r="E268" s="4"/>
      <c r="H268" s="4"/>
      <c r="I268" s="4"/>
      <c r="J268" s="4"/>
      <c r="K268" s="4"/>
      <c r="O268" s="4"/>
      <c r="R268" s="4"/>
    </row>
    <row r="269" spans="2:18" ht="21" x14ac:dyDescent="0.5">
      <c r="B269" s="4"/>
      <c r="E269" s="4"/>
      <c r="H269" s="4"/>
      <c r="I269" s="4"/>
      <c r="J269" s="4"/>
      <c r="K269" s="4"/>
      <c r="O269" s="4"/>
      <c r="R269" s="4"/>
    </row>
    <row r="270" spans="2:18" ht="21" x14ac:dyDescent="0.5">
      <c r="B270" s="4"/>
      <c r="E270" s="4"/>
      <c r="H270" s="4"/>
      <c r="I270" s="4"/>
      <c r="J270" s="4"/>
      <c r="K270" s="4"/>
      <c r="O270" s="4"/>
      <c r="R270" s="4"/>
    </row>
    <row r="271" spans="2:18" ht="21" x14ac:dyDescent="0.5">
      <c r="B271" s="4"/>
      <c r="E271" s="4"/>
      <c r="H271" s="4"/>
      <c r="I271" s="4"/>
      <c r="J271" s="4"/>
      <c r="K271" s="4"/>
      <c r="O271" s="4"/>
      <c r="R271" s="4"/>
    </row>
    <row r="272" spans="2:18" ht="21" x14ac:dyDescent="0.5">
      <c r="B272" s="4"/>
      <c r="E272" s="4"/>
      <c r="H272" s="4"/>
      <c r="I272" s="4"/>
      <c r="J272" s="4"/>
      <c r="K272" s="4"/>
      <c r="O272" s="4"/>
      <c r="R272" s="4"/>
    </row>
    <row r="273" spans="2:18" ht="21" x14ac:dyDescent="0.5">
      <c r="B273" s="4"/>
      <c r="E273" s="4"/>
      <c r="H273" s="4"/>
      <c r="I273" s="4"/>
      <c r="J273" s="4"/>
      <c r="K273" s="4"/>
      <c r="O273" s="4"/>
      <c r="R273" s="4"/>
    </row>
    <row r="274" spans="2:18" ht="21" x14ac:dyDescent="0.5">
      <c r="B274" s="4"/>
      <c r="E274" s="4"/>
      <c r="H274" s="4"/>
      <c r="I274" s="4"/>
      <c r="J274" s="4"/>
      <c r="K274" s="4"/>
      <c r="O274" s="4"/>
      <c r="R274" s="4"/>
    </row>
    <row r="275" spans="2:18" ht="21" x14ac:dyDescent="0.5">
      <c r="B275" s="4"/>
      <c r="E275" s="4"/>
      <c r="H275" s="4"/>
      <c r="I275" s="4"/>
      <c r="J275" s="4"/>
      <c r="K275" s="4"/>
      <c r="O275" s="4"/>
      <c r="R275" s="4"/>
    </row>
    <row r="276" spans="2:18" ht="21" x14ac:dyDescent="0.5">
      <c r="B276" s="4"/>
      <c r="E276" s="4"/>
      <c r="H276" s="4"/>
      <c r="I276" s="4"/>
      <c r="J276" s="4"/>
      <c r="K276" s="4"/>
      <c r="O276" s="4"/>
      <c r="R276" s="4"/>
    </row>
    <row r="277" spans="2:18" ht="21" x14ac:dyDescent="0.5">
      <c r="B277" s="4"/>
      <c r="E277" s="4"/>
      <c r="H277" s="4"/>
      <c r="I277" s="4"/>
      <c r="J277" s="4"/>
      <c r="K277" s="4"/>
      <c r="O277" s="4"/>
      <c r="R277" s="4"/>
    </row>
    <row r="278" spans="2:18" ht="21" x14ac:dyDescent="0.5">
      <c r="B278" s="4"/>
      <c r="E278" s="4"/>
      <c r="H278" s="4"/>
      <c r="I278" s="4"/>
      <c r="J278" s="4"/>
      <c r="K278" s="4"/>
      <c r="O278" s="4"/>
      <c r="R278" s="4"/>
    </row>
    <row r="279" spans="2:18" ht="21" x14ac:dyDescent="0.5">
      <c r="B279" s="4"/>
      <c r="E279" s="4"/>
      <c r="H279" s="4"/>
      <c r="I279" s="4"/>
      <c r="J279" s="4"/>
      <c r="K279" s="4"/>
      <c r="O279" s="4"/>
      <c r="R279" s="4"/>
    </row>
    <row r="280" spans="2:18" ht="21" x14ac:dyDescent="0.5">
      <c r="B280" s="4"/>
      <c r="E280" s="4"/>
      <c r="H280" s="4"/>
      <c r="I280" s="4"/>
      <c r="J280" s="4"/>
      <c r="K280" s="4"/>
      <c r="O280" s="4"/>
      <c r="R280" s="4"/>
    </row>
    <row r="281" spans="2:18" ht="21" x14ac:dyDescent="0.5">
      <c r="B281" s="4"/>
      <c r="E281" s="4"/>
      <c r="H281" s="4"/>
      <c r="I281" s="4"/>
      <c r="J281" s="4"/>
      <c r="K281" s="4"/>
      <c r="O281" s="4"/>
      <c r="R281" s="4"/>
    </row>
    <row r="282" spans="2:18" ht="21" x14ac:dyDescent="0.5">
      <c r="B282" s="4"/>
      <c r="E282" s="4"/>
      <c r="H282" s="4"/>
      <c r="I282" s="4"/>
      <c r="J282" s="4"/>
      <c r="K282" s="4"/>
      <c r="O282" s="4"/>
      <c r="R282" s="4"/>
    </row>
    <row r="283" spans="2:18" ht="21" x14ac:dyDescent="0.5">
      <c r="B283" s="4"/>
      <c r="E283" s="4"/>
      <c r="H283" s="4"/>
      <c r="I283" s="4"/>
      <c r="J283" s="4"/>
      <c r="K283" s="4"/>
      <c r="O283" s="4"/>
      <c r="R283" s="4"/>
    </row>
    <row r="284" spans="2:18" ht="21" x14ac:dyDescent="0.5">
      <c r="B284" s="4"/>
      <c r="E284" s="4"/>
      <c r="H284" s="4"/>
      <c r="I284" s="4"/>
      <c r="J284" s="4"/>
      <c r="K284" s="4"/>
      <c r="O284" s="4"/>
      <c r="R284" s="4"/>
    </row>
    <row r="285" spans="2:18" ht="21" x14ac:dyDescent="0.5">
      <c r="B285" s="4"/>
      <c r="E285" s="4"/>
      <c r="H285" s="4"/>
      <c r="I285" s="4"/>
      <c r="J285" s="4"/>
      <c r="K285" s="4"/>
      <c r="O285" s="4"/>
      <c r="R285" s="4"/>
    </row>
    <row r="286" spans="2:18" ht="21" x14ac:dyDescent="0.5">
      <c r="B286" s="4"/>
      <c r="E286" s="4"/>
      <c r="H286" s="4"/>
      <c r="I286" s="4"/>
      <c r="J286" s="4"/>
      <c r="K286" s="4"/>
      <c r="O286" s="4"/>
      <c r="R286" s="4"/>
    </row>
    <row r="287" spans="2:18" ht="21" x14ac:dyDescent="0.5">
      <c r="B287" s="4"/>
      <c r="E287" s="4"/>
      <c r="H287" s="4"/>
      <c r="I287" s="4"/>
      <c r="J287" s="4"/>
      <c r="K287" s="4"/>
      <c r="O287" s="4"/>
      <c r="R287" s="4"/>
    </row>
    <row r="288" spans="2:18" ht="21" x14ac:dyDescent="0.5">
      <c r="B288" s="4"/>
      <c r="E288" s="4"/>
      <c r="H288" s="4"/>
      <c r="I288" s="4"/>
      <c r="J288" s="4"/>
      <c r="K288" s="4"/>
      <c r="O288" s="4"/>
      <c r="R288" s="4"/>
    </row>
    <row r="289" spans="2:18" ht="21" x14ac:dyDescent="0.5">
      <c r="B289" s="4"/>
      <c r="E289" s="4"/>
      <c r="H289" s="4"/>
      <c r="I289" s="4"/>
      <c r="J289" s="4"/>
      <c r="K289" s="4"/>
      <c r="O289" s="4"/>
      <c r="R289" s="4"/>
    </row>
    <row r="290" spans="2:18" ht="21" x14ac:dyDescent="0.5">
      <c r="B290" s="4"/>
      <c r="E290" s="4"/>
      <c r="H290" s="4"/>
      <c r="I290" s="4"/>
      <c r="J290" s="4"/>
      <c r="K290" s="4"/>
      <c r="O290" s="4"/>
      <c r="R290" s="4"/>
    </row>
    <row r="291" spans="2:18" ht="21" x14ac:dyDescent="0.5">
      <c r="B291" s="4"/>
      <c r="E291" s="4"/>
      <c r="H291" s="4"/>
      <c r="I291" s="4"/>
      <c r="J291" s="4"/>
      <c r="K291" s="4"/>
      <c r="O291" s="4"/>
      <c r="R291" s="4"/>
    </row>
    <row r="292" spans="2:18" ht="21" x14ac:dyDescent="0.5">
      <c r="B292" s="4"/>
      <c r="E292" s="4"/>
      <c r="H292" s="4"/>
      <c r="I292" s="4"/>
      <c r="J292" s="4"/>
      <c r="K292" s="4"/>
      <c r="O292" s="4"/>
      <c r="R292" s="4"/>
    </row>
    <row r="293" spans="2:18" ht="21" x14ac:dyDescent="0.5">
      <c r="B293" s="4"/>
      <c r="E293" s="4"/>
      <c r="H293" s="4"/>
      <c r="I293" s="4"/>
      <c r="J293" s="4"/>
      <c r="K293" s="4"/>
      <c r="O293" s="4"/>
      <c r="R293" s="4"/>
    </row>
    <row r="294" spans="2:18" ht="21" x14ac:dyDescent="0.5">
      <c r="B294" s="4"/>
      <c r="E294" s="4"/>
      <c r="H294" s="4"/>
      <c r="I294" s="4"/>
      <c r="J294" s="4"/>
      <c r="K294" s="4"/>
      <c r="O294" s="4"/>
      <c r="R294" s="4"/>
    </row>
    <row r="295" spans="2:18" ht="21" x14ac:dyDescent="0.5">
      <c r="B295" s="4"/>
      <c r="E295" s="4"/>
      <c r="H295" s="4"/>
      <c r="I295" s="4"/>
      <c r="J295" s="4"/>
      <c r="K295" s="4"/>
      <c r="O295" s="4"/>
      <c r="R295" s="4"/>
    </row>
    <row r="296" spans="2:18" ht="21" x14ac:dyDescent="0.5">
      <c r="B296" s="4"/>
      <c r="E296" s="4"/>
      <c r="H296" s="4"/>
      <c r="I296" s="4"/>
      <c r="J296" s="4"/>
      <c r="K296" s="4"/>
      <c r="O296" s="4"/>
      <c r="R296" s="4"/>
    </row>
    <row r="297" spans="2:18" ht="21" x14ac:dyDescent="0.5">
      <c r="B297" s="4"/>
      <c r="E297" s="4"/>
      <c r="H297" s="4"/>
      <c r="I297" s="4"/>
      <c r="J297" s="4"/>
      <c r="K297" s="4"/>
      <c r="O297" s="4"/>
      <c r="R297" s="4"/>
    </row>
    <row r="298" spans="2:18" ht="21" x14ac:dyDescent="0.5">
      <c r="B298" s="4"/>
      <c r="E298" s="4"/>
      <c r="H298" s="4"/>
      <c r="I298" s="4"/>
      <c r="J298" s="4"/>
      <c r="K298" s="4"/>
      <c r="O298" s="4"/>
      <c r="R298" s="4"/>
    </row>
    <row r="299" spans="2:18" ht="21" x14ac:dyDescent="0.5">
      <c r="B299" s="4"/>
      <c r="E299" s="4"/>
      <c r="H299" s="4"/>
      <c r="I299" s="4"/>
      <c r="J299" s="4"/>
      <c r="K299" s="4"/>
      <c r="O299" s="4"/>
      <c r="R299" s="4"/>
    </row>
    <row r="300" spans="2:18" ht="21" x14ac:dyDescent="0.5">
      <c r="B300" s="4"/>
      <c r="E300" s="4"/>
      <c r="H300" s="4"/>
      <c r="I300" s="4"/>
      <c r="J300" s="4"/>
      <c r="K300" s="4"/>
      <c r="O300" s="4"/>
      <c r="R300" s="4"/>
    </row>
    <row r="301" spans="2:18" ht="21" x14ac:dyDescent="0.5">
      <c r="B301" s="4"/>
      <c r="E301" s="4"/>
      <c r="H301" s="4"/>
      <c r="I301" s="4"/>
      <c r="J301" s="4"/>
      <c r="K301" s="4"/>
      <c r="O301" s="4"/>
      <c r="R301" s="4"/>
    </row>
    <row r="302" spans="2:18" ht="21" x14ac:dyDescent="0.5">
      <c r="B302" s="4"/>
      <c r="E302" s="4"/>
      <c r="H302" s="4"/>
      <c r="I302" s="4"/>
      <c r="J302" s="4"/>
      <c r="K302" s="4"/>
      <c r="O302" s="4"/>
      <c r="R302" s="4"/>
    </row>
    <row r="303" spans="2:18" ht="21" x14ac:dyDescent="0.5">
      <c r="B303" s="4"/>
      <c r="E303" s="4"/>
      <c r="H303" s="4"/>
      <c r="I303" s="4"/>
      <c r="J303" s="4"/>
      <c r="K303" s="4"/>
      <c r="O303" s="4"/>
      <c r="R303" s="4"/>
    </row>
    <row r="304" spans="2:18" ht="21" x14ac:dyDescent="0.5">
      <c r="B304" s="4"/>
      <c r="E304" s="4"/>
      <c r="H304" s="4"/>
      <c r="I304" s="4"/>
      <c r="J304" s="4"/>
      <c r="K304" s="4"/>
      <c r="O304" s="4"/>
      <c r="R304" s="4"/>
    </row>
    <row r="305" spans="2:18" ht="21" x14ac:dyDescent="0.5">
      <c r="B305" s="4"/>
      <c r="E305" s="4"/>
      <c r="H305" s="4"/>
      <c r="I305" s="4"/>
      <c r="J305" s="4"/>
      <c r="K305" s="4"/>
      <c r="O305" s="4"/>
      <c r="R305" s="4"/>
    </row>
    <row r="306" spans="2:18" ht="21" x14ac:dyDescent="0.5">
      <c r="B306" s="4"/>
      <c r="E306" s="4"/>
      <c r="H306" s="4"/>
      <c r="I306" s="4"/>
      <c r="J306" s="4"/>
      <c r="K306" s="4"/>
      <c r="O306" s="4"/>
      <c r="R306" s="4"/>
    </row>
    <row r="307" spans="2:18" ht="21" x14ac:dyDescent="0.5">
      <c r="B307" s="4"/>
      <c r="E307" s="4"/>
      <c r="H307" s="4"/>
      <c r="I307" s="4"/>
      <c r="J307" s="4"/>
      <c r="K307" s="4"/>
      <c r="O307" s="4"/>
      <c r="R307" s="4"/>
    </row>
    <row r="308" spans="2:18" ht="21" x14ac:dyDescent="0.5">
      <c r="B308" s="4"/>
      <c r="E308" s="4"/>
      <c r="H308" s="4"/>
      <c r="I308" s="4"/>
      <c r="J308" s="4"/>
      <c r="K308" s="4"/>
      <c r="O308" s="4"/>
      <c r="R308" s="4"/>
    </row>
    <row r="309" spans="2:18" ht="21" x14ac:dyDescent="0.5">
      <c r="B309" s="4"/>
      <c r="E309" s="4"/>
      <c r="H309" s="4"/>
      <c r="I309" s="4"/>
      <c r="J309" s="4"/>
      <c r="K309" s="4"/>
      <c r="O309" s="4"/>
      <c r="R309" s="4"/>
    </row>
    <row r="310" spans="2:18" ht="21" x14ac:dyDescent="0.5">
      <c r="B310" s="4"/>
      <c r="E310" s="4"/>
      <c r="H310" s="4"/>
      <c r="I310" s="4"/>
      <c r="J310" s="4"/>
      <c r="K310" s="4"/>
      <c r="O310" s="4"/>
      <c r="R310" s="4"/>
    </row>
    <row r="311" spans="2:18" ht="21" x14ac:dyDescent="0.5">
      <c r="B311" s="4"/>
      <c r="E311" s="4"/>
      <c r="H311" s="4"/>
      <c r="I311" s="4"/>
      <c r="J311" s="4"/>
      <c r="K311" s="4"/>
      <c r="O311" s="4"/>
      <c r="R311" s="4"/>
    </row>
    <row r="312" spans="2:18" ht="21" x14ac:dyDescent="0.5">
      <c r="B312" s="4"/>
      <c r="E312" s="4"/>
      <c r="H312" s="4"/>
      <c r="I312" s="4"/>
      <c r="J312" s="4"/>
      <c r="K312" s="4"/>
      <c r="O312" s="4"/>
      <c r="R312" s="4"/>
    </row>
    <row r="313" spans="2:18" ht="21" x14ac:dyDescent="0.5">
      <c r="B313" s="4"/>
      <c r="E313" s="4"/>
      <c r="H313" s="4"/>
      <c r="I313" s="4"/>
      <c r="J313" s="4"/>
      <c r="K313" s="4"/>
      <c r="O313" s="4"/>
      <c r="R313" s="4"/>
    </row>
    <row r="314" spans="2:18" ht="21" x14ac:dyDescent="0.5">
      <c r="B314" s="4"/>
      <c r="E314" s="4"/>
      <c r="H314" s="4"/>
      <c r="I314" s="4"/>
      <c r="J314" s="4"/>
      <c r="K314" s="4"/>
      <c r="O314" s="4"/>
      <c r="R314" s="4"/>
    </row>
    <row r="315" spans="2:18" ht="21" x14ac:dyDescent="0.5">
      <c r="B315" s="4"/>
      <c r="E315" s="4"/>
      <c r="H315" s="4"/>
      <c r="I315" s="4"/>
      <c r="J315" s="4"/>
      <c r="K315" s="4"/>
      <c r="O315" s="4"/>
      <c r="R315" s="4"/>
    </row>
    <row r="316" spans="2:18" ht="21" x14ac:dyDescent="0.5">
      <c r="B316" s="4"/>
      <c r="E316" s="4"/>
      <c r="H316" s="4"/>
      <c r="I316" s="4"/>
      <c r="J316" s="4"/>
      <c r="K316" s="4"/>
      <c r="O316" s="4"/>
      <c r="R316" s="4"/>
    </row>
    <row r="317" spans="2:18" ht="21" x14ac:dyDescent="0.5">
      <c r="B317" s="4"/>
      <c r="E317" s="4"/>
      <c r="H317" s="4"/>
      <c r="I317" s="4"/>
      <c r="J317" s="4"/>
      <c r="K317" s="4"/>
      <c r="O317" s="4"/>
      <c r="R317" s="4"/>
    </row>
    <row r="318" spans="2:18" ht="21" x14ac:dyDescent="0.5">
      <c r="B318" s="4"/>
      <c r="E318" s="4"/>
      <c r="H318" s="4"/>
      <c r="I318" s="4"/>
      <c r="J318" s="4"/>
      <c r="K318" s="4"/>
      <c r="O318" s="4"/>
      <c r="R318" s="4"/>
    </row>
    <row r="319" spans="2:18" ht="21" x14ac:dyDescent="0.5">
      <c r="B319" s="4"/>
      <c r="E319" s="4"/>
      <c r="H319" s="4"/>
      <c r="I319" s="4"/>
      <c r="J319" s="4"/>
      <c r="K319" s="4"/>
      <c r="O319" s="4"/>
      <c r="R319" s="4"/>
    </row>
    <row r="320" spans="2:18" ht="21" x14ac:dyDescent="0.5">
      <c r="B320" s="4"/>
      <c r="E320" s="4"/>
      <c r="H320" s="4"/>
      <c r="I320" s="4"/>
      <c r="J320" s="4"/>
      <c r="K320" s="4"/>
      <c r="O320" s="4"/>
      <c r="R320" s="4"/>
    </row>
    <row r="321" spans="2:18" ht="21" x14ac:dyDescent="0.5">
      <c r="B321" s="4"/>
      <c r="E321" s="4"/>
      <c r="H321" s="4"/>
      <c r="I321" s="4"/>
      <c r="J321" s="4"/>
      <c r="K321" s="4"/>
      <c r="O321" s="4"/>
      <c r="R321" s="4"/>
    </row>
    <row r="322" spans="2:18" ht="21" x14ac:dyDescent="0.5">
      <c r="B322" s="4"/>
      <c r="E322" s="4"/>
      <c r="H322" s="4"/>
      <c r="I322" s="4"/>
      <c r="J322" s="4"/>
      <c r="K322" s="4"/>
      <c r="O322" s="4"/>
      <c r="R322" s="4"/>
    </row>
    <row r="323" spans="2:18" ht="21" x14ac:dyDescent="0.5">
      <c r="B323" s="4"/>
      <c r="E323" s="4"/>
      <c r="H323" s="4"/>
      <c r="I323" s="4"/>
      <c r="J323" s="4"/>
      <c r="K323" s="4"/>
      <c r="O323" s="4"/>
      <c r="R323" s="4"/>
    </row>
    <row r="324" spans="2:18" ht="21" x14ac:dyDescent="0.5">
      <c r="B324" s="4"/>
      <c r="E324" s="4"/>
      <c r="H324" s="4"/>
      <c r="I324" s="4"/>
      <c r="J324" s="4"/>
      <c r="K324" s="4"/>
      <c r="O324" s="4"/>
      <c r="R324" s="4"/>
    </row>
    <row r="325" spans="2:18" ht="21" x14ac:dyDescent="0.5">
      <c r="B325" s="4"/>
      <c r="E325" s="4"/>
      <c r="H325" s="4"/>
      <c r="I325" s="4"/>
      <c r="J325" s="4"/>
      <c r="K325" s="4"/>
      <c r="O325" s="4"/>
      <c r="R325" s="4"/>
    </row>
    <row r="326" spans="2:18" ht="21" x14ac:dyDescent="0.5">
      <c r="B326" s="4"/>
      <c r="E326" s="4"/>
      <c r="H326" s="4"/>
      <c r="I326" s="4"/>
      <c r="J326" s="4"/>
      <c r="K326" s="4"/>
      <c r="O326" s="4"/>
      <c r="R326" s="4"/>
    </row>
    <row r="327" spans="2:18" ht="21" x14ac:dyDescent="0.5">
      <c r="B327" s="4"/>
      <c r="E327" s="4"/>
      <c r="H327" s="4"/>
      <c r="I327" s="4"/>
      <c r="J327" s="4"/>
      <c r="K327" s="4"/>
      <c r="O327" s="4"/>
      <c r="R327" s="4"/>
    </row>
    <row r="328" spans="2:18" ht="21" x14ac:dyDescent="0.5">
      <c r="B328" s="4"/>
      <c r="E328" s="4"/>
      <c r="H328" s="4"/>
      <c r="I328" s="4"/>
      <c r="J328" s="4"/>
      <c r="K328" s="4"/>
      <c r="O328" s="4"/>
      <c r="R328" s="4"/>
    </row>
    <row r="329" spans="2:18" ht="21" x14ac:dyDescent="0.5">
      <c r="B329" s="4"/>
      <c r="E329" s="4"/>
      <c r="H329" s="4"/>
      <c r="I329" s="4"/>
      <c r="J329" s="4"/>
      <c r="K329" s="4"/>
      <c r="O329" s="4"/>
      <c r="R329" s="4"/>
    </row>
    <row r="330" spans="2:18" ht="21" x14ac:dyDescent="0.5">
      <c r="B330" s="4"/>
      <c r="E330" s="4"/>
      <c r="H330" s="4"/>
      <c r="I330" s="4"/>
      <c r="J330" s="4"/>
      <c r="K330" s="4"/>
      <c r="O330" s="4"/>
      <c r="R330" s="4"/>
    </row>
    <row r="331" spans="2:18" ht="21" x14ac:dyDescent="0.5">
      <c r="B331" s="4"/>
      <c r="E331" s="4"/>
      <c r="H331" s="4"/>
      <c r="I331" s="4"/>
      <c r="J331" s="4"/>
      <c r="K331" s="4"/>
      <c r="O331" s="4"/>
      <c r="R331" s="4"/>
    </row>
    <row r="332" spans="2:18" ht="21" x14ac:dyDescent="0.5">
      <c r="B332" s="4"/>
      <c r="E332" s="4"/>
      <c r="H332" s="4"/>
      <c r="I332" s="4"/>
      <c r="J332" s="4"/>
      <c r="K332" s="4"/>
      <c r="O332" s="4"/>
      <c r="R332" s="4"/>
    </row>
    <row r="333" spans="2:18" ht="21" x14ac:dyDescent="0.5">
      <c r="B333" s="4"/>
      <c r="E333" s="4"/>
      <c r="H333" s="4"/>
      <c r="I333" s="4"/>
      <c r="J333" s="4"/>
      <c r="K333" s="4"/>
      <c r="O333" s="4"/>
      <c r="R333" s="4"/>
    </row>
    <row r="334" spans="2:18" ht="21" x14ac:dyDescent="0.5">
      <c r="B334" s="4"/>
      <c r="E334" s="4"/>
      <c r="H334" s="4"/>
      <c r="I334" s="4"/>
      <c r="J334" s="4"/>
      <c r="K334" s="4"/>
      <c r="O334" s="4"/>
      <c r="R334" s="4"/>
    </row>
    <row r="335" spans="2:18" ht="21" x14ac:dyDescent="0.5">
      <c r="B335" s="4"/>
      <c r="E335" s="4"/>
      <c r="H335" s="4"/>
      <c r="I335" s="4"/>
      <c r="J335" s="4"/>
      <c r="K335" s="4"/>
      <c r="O335" s="4"/>
      <c r="R335" s="4"/>
    </row>
    <row r="336" spans="2:18" ht="21" x14ac:dyDescent="0.5">
      <c r="B336" s="4"/>
      <c r="E336" s="4"/>
      <c r="H336" s="4"/>
      <c r="I336" s="4"/>
      <c r="J336" s="4"/>
      <c r="K336" s="4"/>
      <c r="O336" s="4"/>
      <c r="R336" s="4"/>
    </row>
    <row r="337" spans="2:18" ht="21" x14ac:dyDescent="0.5">
      <c r="B337" s="4"/>
      <c r="E337" s="4"/>
      <c r="H337" s="4"/>
      <c r="I337" s="4"/>
      <c r="J337" s="4"/>
      <c r="K337" s="4"/>
      <c r="O337" s="4"/>
      <c r="R337" s="4"/>
    </row>
    <row r="338" spans="2:18" ht="21" x14ac:dyDescent="0.5">
      <c r="B338" s="4"/>
      <c r="E338" s="4"/>
      <c r="H338" s="4"/>
      <c r="I338" s="4"/>
      <c r="J338" s="4"/>
      <c r="K338" s="4"/>
      <c r="O338" s="4"/>
      <c r="R338" s="4"/>
    </row>
    <row r="339" spans="2:18" ht="21" x14ac:dyDescent="0.5">
      <c r="B339" s="4"/>
      <c r="E339" s="4"/>
      <c r="H339" s="4"/>
      <c r="I339" s="4"/>
      <c r="J339" s="4"/>
      <c r="K339" s="4"/>
      <c r="O339" s="4"/>
      <c r="R339" s="4"/>
    </row>
    <row r="340" spans="2:18" ht="21" x14ac:dyDescent="0.5">
      <c r="B340" s="4"/>
      <c r="E340" s="4"/>
      <c r="H340" s="4"/>
      <c r="I340" s="4"/>
      <c r="J340" s="4"/>
      <c r="K340" s="4"/>
      <c r="O340" s="4"/>
      <c r="R340" s="4"/>
    </row>
    <row r="341" spans="2:18" ht="21" x14ac:dyDescent="0.5">
      <c r="B341" s="4"/>
      <c r="E341" s="4"/>
      <c r="H341" s="4"/>
      <c r="I341" s="4"/>
      <c r="J341" s="4"/>
      <c r="K341" s="4"/>
      <c r="O341" s="4"/>
      <c r="R341" s="4"/>
    </row>
    <row r="342" spans="2:18" ht="21" x14ac:dyDescent="0.5">
      <c r="B342" s="4"/>
      <c r="E342" s="4"/>
      <c r="H342" s="4"/>
      <c r="I342" s="4"/>
      <c r="J342" s="4"/>
      <c r="K342" s="4"/>
      <c r="O342" s="4"/>
      <c r="R342" s="4"/>
    </row>
    <row r="343" spans="2:18" ht="21" x14ac:dyDescent="0.5">
      <c r="B343" s="4"/>
      <c r="E343" s="4"/>
      <c r="H343" s="4"/>
      <c r="I343" s="4"/>
      <c r="J343" s="4"/>
      <c r="K343" s="4"/>
      <c r="O343" s="4"/>
      <c r="R343" s="4"/>
    </row>
    <row r="344" spans="2:18" ht="21" x14ac:dyDescent="0.5">
      <c r="B344" s="4"/>
      <c r="E344" s="4"/>
      <c r="H344" s="4"/>
      <c r="I344" s="4"/>
      <c r="J344" s="4"/>
      <c r="K344" s="4"/>
      <c r="O344" s="4"/>
      <c r="R344" s="4"/>
    </row>
    <row r="345" spans="2:18" ht="21" x14ac:dyDescent="0.5">
      <c r="B345" s="4"/>
      <c r="E345" s="4"/>
      <c r="H345" s="4"/>
      <c r="I345" s="4"/>
      <c r="J345" s="4"/>
      <c r="K345" s="4"/>
      <c r="O345" s="4"/>
      <c r="R345" s="4"/>
    </row>
    <row r="346" spans="2:18" ht="21" x14ac:dyDescent="0.5">
      <c r="B346" s="4"/>
      <c r="E346" s="4"/>
      <c r="H346" s="4"/>
      <c r="I346" s="4"/>
      <c r="J346" s="4"/>
      <c r="K346" s="4"/>
      <c r="O346" s="4"/>
      <c r="R346" s="4"/>
    </row>
    <row r="347" spans="2:18" ht="21" x14ac:dyDescent="0.5">
      <c r="B347" s="4"/>
      <c r="E347" s="4"/>
      <c r="H347" s="4"/>
      <c r="I347" s="4"/>
      <c r="J347" s="4"/>
      <c r="K347" s="4"/>
      <c r="O347" s="4"/>
      <c r="R347" s="4"/>
    </row>
    <row r="348" spans="2:18" ht="21" x14ac:dyDescent="0.5">
      <c r="B348" s="4"/>
      <c r="E348" s="4"/>
      <c r="H348" s="4"/>
      <c r="I348" s="4"/>
      <c r="J348" s="4"/>
      <c r="K348" s="4"/>
      <c r="O348" s="4"/>
      <c r="R348" s="4"/>
    </row>
    <row r="349" spans="2:18" ht="21" x14ac:dyDescent="0.5">
      <c r="B349" s="4"/>
      <c r="E349" s="4"/>
      <c r="H349" s="4"/>
      <c r="I349" s="4"/>
      <c r="J349" s="4"/>
      <c r="K349" s="4"/>
      <c r="O349" s="4"/>
      <c r="R349" s="4"/>
    </row>
    <row r="350" spans="2:18" ht="21" x14ac:dyDescent="0.5">
      <c r="B350" s="4"/>
      <c r="E350" s="4"/>
      <c r="H350" s="4"/>
      <c r="I350" s="4"/>
      <c r="J350" s="4"/>
      <c r="K350" s="4"/>
      <c r="O350" s="4"/>
      <c r="R350" s="4"/>
    </row>
    <row r="351" spans="2:18" ht="21" x14ac:dyDescent="0.5">
      <c r="B351" s="4"/>
      <c r="E351" s="4"/>
      <c r="H351" s="4"/>
      <c r="I351" s="4"/>
      <c r="J351" s="4"/>
      <c r="K351" s="4"/>
      <c r="O351" s="4"/>
      <c r="R351" s="4"/>
    </row>
    <row r="352" spans="2:18" ht="21" x14ac:dyDescent="0.5">
      <c r="B352" s="4"/>
      <c r="E352" s="4"/>
      <c r="H352" s="4"/>
      <c r="I352" s="4"/>
      <c r="J352" s="4"/>
      <c r="K352" s="4"/>
      <c r="O352" s="4"/>
      <c r="R352" s="4"/>
    </row>
    <row r="353" spans="2:18" ht="21" x14ac:dyDescent="0.5">
      <c r="B353" s="4"/>
      <c r="E353" s="4"/>
      <c r="H353" s="4"/>
      <c r="I353" s="4"/>
      <c r="J353" s="4"/>
      <c r="K353" s="4"/>
      <c r="O353" s="4"/>
      <c r="R353" s="4"/>
    </row>
    <row r="354" spans="2:18" ht="21" x14ac:dyDescent="0.5">
      <c r="B354" s="4"/>
      <c r="E354" s="4"/>
      <c r="H354" s="4"/>
      <c r="I354" s="4"/>
      <c r="J354" s="4"/>
      <c r="K354" s="4"/>
      <c r="O354" s="4"/>
      <c r="R354" s="4"/>
    </row>
    <row r="355" spans="2:18" ht="21" x14ac:dyDescent="0.5">
      <c r="B355" s="4"/>
      <c r="E355" s="4"/>
      <c r="H355" s="4"/>
      <c r="I355" s="4"/>
      <c r="J355" s="4"/>
      <c r="K355" s="4"/>
      <c r="O355" s="4"/>
      <c r="R355" s="4"/>
    </row>
    <row r="356" spans="2:18" ht="21" x14ac:dyDescent="0.5">
      <c r="B356" s="4"/>
      <c r="E356" s="4"/>
      <c r="H356" s="4"/>
      <c r="I356" s="4"/>
      <c r="J356" s="4"/>
      <c r="K356" s="4"/>
      <c r="O356" s="4"/>
      <c r="R356" s="4"/>
    </row>
    <row r="357" spans="2:18" ht="21" x14ac:dyDescent="0.5">
      <c r="B357" s="4"/>
      <c r="E357" s="4"/>
      <c r="H357" s="4"/>
      <c r="I357" s="4"/>
      <c r="J357" s="4"/>
      <c r="K357" s="4"/>
      <c r="O357" s="4"/>
      <c r="R357" s="4"/>
    </row>
    <row r="358" spans="2:18" ht="21" x14ac:dyDescent="0.5">
      <c r="B358" s="4"/>
      <c r="E358" s="4"/>
      <c r="H358" s="4"/>
      <c r="I358" s="4"/>
      <c r="J358" s="4"/>
      <c r="K358" s="4"/>
      <c r="O358" s="4"/>
      <c r="R358" s="4"/>
    </row>
    <row r="359" spans="2:18" ht="21" x14ac:dyDescent="0.5">
      <c r="B359" s="4"/>
      <c r="E359" s="4"/>
      <c r="H359" s="4"/>
      <c r="I359" s="4"/>
      <c r="J359" s="4"/>
      <c r="K359" s="4"/>
      <c r="O359" s="4"/>
      <c r="R359" s="4"/>
    </row>
    <row r="360" spans="2:18" ht="21" x14ac:dyDescent="0.5">
      <c r="B360" s="4"/>
      <c r="E360" s="4"/>
      <c r="H360" s="4"/>
      <c r="I360" s="4"/>
      <c r="J360" s="4"/>
      <c r="K360" s="4"/>
      <c r="O360" s="4"/>
      <c r="R360" s="4"/>
    </row>
    <row r="361" spans="2:18" ht="21" x14ac:dyDescent="0.5">
      <c r="B361" s="4"/>
      <c r="E361" s="4"/>
      <c r="H361" s="4"/>
      <c r="I361" s="4"/>
      <c r="J361" s="4"/>
      <c r="K361" s="4"/>
      <c r="O361" s="4"/>
      <c r="R361" s="4"/>
    </row>
    <row r="362" spans="2:18" ht="21" x14ac:dyDescent="0.5">
      <c r="B362" s="4"/>
      <c r="E362" s="4"/>
      <c r="H362" s="4"/>
      <c r="I362" s="4"/>
      <c r="J362" s="4"/>
      <c r="K362" s="4"/>
      <c r="O362" s="4"/>
      <c r="R362" s="4"/>
    </row>
    <row r="363" spans="2:18" ht="21" x14ac:dyDescent="0.5">
      <c r="B363" s="4"/>
      <c r="E363" s="4"/>
      <c r="H363" s="4"/>
      <c r="I363" s="4"/>
      <c r="J363" s="4"/>
      <c r="K363" s="4"/>
      <c r="O363" s="4"/>
      <c r="R363" s="4"/>
    </row>
    <row r="364" spans="2:18" ht="21" x14ac:dyDescent="0.5">
      <c r="B364" s="4"/>
      <c r="E364" s="4"/>
      <c r="H364" s="4"/>
      <c r="I364" s="4"/>
      <c r="J364" s="4"/>
      <c r="K364" s="4"/>
      <c r="O364" s="4"/>
      <c r="R364" s="4"/>
    </row>
    <row r="365" spans="2:18" ht="21" x14ac:dyDescent="0.5">
      <c r="B365" s="4"/>
      <c r="E365" s="4"/>
      <c r="H365" s="4"/>
      <c r="I365" s="4"/>
      <c r="J365" s="4"/>
      <c r="K365" s="4"/>
      <c r="O365" s="4"/>
      <c r="R365" s="4"/>
    </row>
    <row r="366" spans="2:18" ht="21" x14ac:dyDescent="0.5">
      <c r="B366" s="4"/>
      <c r="E366" s="4"/>
      <c r="H366" s="4"/>
      <c r="I366" s="4"/>
      <c r="J366" s="4"/>
      <c r="K366" s="4"/>
      <c r="O366" s="4"/>
      <c r="R366" s="4"/>
    </row>
    <row r="367" spans="2:18" ht="21" x14ac:dyDescent="0.5">
      <c r="B367" s="4"/>
      <c r="E367" s="4"/>
      <c r="H367" s="4"/>
      <c r="I367" s="4"/>
      <c r="J367" s="4"/>
      <c r="K367" s="4"/>
      <c r="O367" s="4"/>
      <c r="R367" s="4"/>
    </row>
    <row r="368" spans="2:18" ht="21" x14ac:dyDescent="0.5">
      <c r="B368" s="4"/>
      <c r="E368" s="4"/>
      <c r="H368" s="4"/>
      <c r="I368" s="4"/>
      <c r="J368" s="4"/>
      <c r="K368" s="4"/>
      <c r="O368" s="4"/>
      <c r="R368" s="4"/>
    </row>
    <row r="369" spans="2:18" ht="21" x14ac:dyDescent="0.5">
      <c r="B369" s="4"/>
      <c r="E369" s="4"/>
      <c r="H369" s="4"/>
      <c r="I369" s="4"/>
      <c r="J369" s="4"/>
      <c r="K369" s="4"/>
      <c r="O369" s="4"/>
      <c r="R369" s="4"/>
    </row>
    <row r="370" spans="2:18" ht="21" x14ac:dyDescent="0.5">
      <c r="B370" s="4"/>
      <c r="E370" s="4"/>
      <c r="H370" s="4"/>
      <c r="I370" s="4"/>
      <c r="J370" s="4"/>
      <c r="K370" s="4"/>
      <c r="O370" s="4"/>
      <c r="R370" s="4"/>
    </row>
    <row r="371" spans="2:18" ht="21" x14ac:dyDescent="0.5">
      <c r="B371" s="4"/>
      <c r="E371" s="4"/>
      <c r="H371" s="4"/>
      <c r="I371" s="4"/>
      <c r="J371" s="4"/>
      <c r="K371" s="4"/>
      <c r="O371" s="4"/>
      <c r="R371" s="4"/>
    </row>
    <row r="372" spans="2:18" ht="21" x14ac:dyDescent="0.5">
      <c r="B372" s="4"/>
      <c r="E372" s="4"/>
      <c r="H372" s="4"/>
      <c r="I372" s="4"/>
      <c r="J372" s="4"/>
      <c r="K372" s="4"/>
      <c r="O372" s="4"/>
      <c r="R372" s="4"/>
    </row>
    <row r="373" spans="2:18" ht="21" x14ac:dyDescent="0.5">
      <c r="B373" s="4"/>
      <c r="E373" s="4"/>
      <c r="H373" s="4"/>
      <c r="I373" s="4"/>
      <c r="J373" s="4"/>
      <c r="K373" s="4"/>
      <c r="O373" s="4"/>
      <c r="R373" s="4"/>
    </row>
    <row r="374" spans="2:18" ht="21" x14ac:dyDescent="0.5">
      <c r="B374" s="4"/>
      <c r="E374" s="4"/>
      <c r="H374" s="4"/>
      <c r="I374" s="4"/>
      <c r="J374" s="4"/>
      <c r="K374" s="4"/>
      <c r="O374" s="4"/>
      <c r="R374" s="4"/>
    </row>
    <row r="375" spans="2:18" ht="21" x14ac:dyDescent="0.5">
      <c r="B375" s="4"/>
      <c r="E375" s="4"/>
      <c r="H375" s="4"/>
      <c r="I375" s="4"/>
      <c r="J375" s="4"/>
      <c r="K375" s="4"/>
      <c r="O375" s="4"/>
      <c r="R375" s="4"/>
    </row>
    <row r="376" spans="2:18" ht="21" x14ac:dyDescent="0.5">
      <c r="B376" s="4"/>
      <c r="E376" s="4"/>
      <c r="H376" s="4"/>
      <c r="I376" s="4"/>
      <c r="J376" s="4"/>
      <c r="K376" s="4"/>
      <c r="O376" s="4"/>
      <c r="R376" s="4"/>
    </row>
    <row r="377" spans="2:18" ht="21" x14ac:dyDescent="0.5">
      <c r="B377" s="4"/>
      <c r="E377" s="4"/>
      <c r="H377" s="4"/>
      <c r="I377" s="4"/>
      <c r="J377" s="4"/>
      <c r="K377" s="4"/>
      <c r="O377" s="4"/>
      <c r="R377" s="4"/>
    </row>
    <row r="378" spans="2:18" ht="21" x14ac:dyDescent="0.5">
      <c r="B378" s="4"/>
      <c r="E378" s="4"/>
      <c r="H378" s="4"/>
      <c r="I378" s="4"/>
      <c r="J378" s="4"/>
      <c r="K378" s="4"/>
      <c r="O378" s="4"/>
      <c r="R378" s="4"/>
    </row>
    <row r="379" spans="2:18" ht="21" x14ac:dyDescent="0.5">
      <c r="B379" s="4"/>
      <c r="E379" s="4"/>
      <c r="H379" s="4"/>
      <c r="I379" s="4"/>
      <c r="J379" s="4"/>
      <c r="K379" s="4"/>
      <c r="O379" s="4"/>
      <c r="R379" s="4"/>
    </row>
    <row r="380" spans="2:18" ht="21" x14ac:dyDescent="0.5">
      <c r="B380" s="4"/>
      <c r="E380" s="4"/>
      <c r="H380" s="4"/>
      <c r="I380" s="4"/>
      <c r="J380" s="4"/>
      <c r="K380" s="4"/>
      <c r="O380" s="4"/>
      <c r="R380" s="4"/>
    </row>
    <row r="381" spans="2:18" ht="21" x14ac:dyDescent="0.5">
      <c r="B381" s="4"/>
      <c r="E381" s="4"/>
      <c r="H381" s="4"/>
      <c r="I381" s="4"/>
      <c r="J381" s="4"/>
      <c r="K381" s="4"/>
      <c r="O381" s="4"/>
      <c r="R381" s="4"/>
    </row>
    <row r="382" spans="2:18" ht="21" x14ac:dyDescent="0.5">
      <c r="B382" s="4"/>
      <c r="E382" s="4"/>
      <c r="H382" s="4"/>
      <c r="I382" s="4"/>
      <c r="J382" s="4"/>
      <c r="K382" s="4"/>
      <c r="O382" s="4"/>
      <c r="R382" s="4"/>
    </row>
    <row r="383" spans="2:18" ht="21" x14ac:dyDescent="0.5">
      <c r="B383" s="4"/>
      <c r="E383" s="4"/>
      <c r="H383" s="4"/>
      <c r="I383" s="4"/>
      <c r="J383" s="4"/>
      <c r="K383" s="4"/>
      <c r="O383" s="4"/>
      <c r="R383" s="4"/>
    </row>
    <row r="384" spans="2:18" ht="21" x14ac:dyDescent="0.5">
      <c r="B384" s="4"/>
      <c r="E384" s="4"/>
      <c r="H384" s="4"/>
      <c r="I384" s="4"/>
      <c r="J384" s="4"/>
      <c r="K384" s="4"/>
      <c r="O384" s="4"/>
      <c r="R384" s="4"/>
    </row>
    <row r="385" spans="2:18" ht="21" x14ac:dyDescent="0.5">
      <c r="B385" s="4"/>
      <c r="E385" s="4"/>
      <c r="H385" s="4"/>
      <c r="I385" s="4"/>
      <c r="J385" s="4"/>
      <c r="K385" s="4"/>
      <c r="O385" s="4"/>
      <c r="R385" s="4"/>
    </row>
    <row r="386" spans="2:18" ht="21" x14ac:dyDescent="0.5">
      <c r="B386" s="4"/>
      <c r="E386" s="4"/>
      <c r="H386" s="4"/>
      <c r="I386" s="4"/>
      <c r="J386" s="4"/>
      <c r="K386" s="4"/>
      <c r="O386" s="4"/>
      <c r="R386" s="4"/>
    </row>
    <row r="387" spans="2:18" ht="21" x14ac:dyDescent="0.5">
      <c r="B387" s="4"/>
      <c r="E387" s="4"/>
      <c r="H387" s="4"/>
      <c r="I387" s="4"/>
      <c r="J387" s="4"/>
      <c r="K387" s="4"/>
      <c r="O387" s="4"/>
      <c r="R387" s="4"/>
    </row>
    <row r="388" spans="2:18" ht="21" x14ac:dyDescent="0.5">
      <c r="B388" s="4"/>
      <c r="E388" s="4"/>
      <c r="H388" s="4"/>
      <c r="I388" s="4"/>
      <c r="J388" s="4"/>
      <c r="K388" s="4"/>
      <c r="O388" s="4"/>
      <c r="R388" s="4"/>
    </row>
    <row r="389" spans="2:18" ht="21" x14ac:dyDescent="0.5">
      <c r="B389" s="4"/>
      <c r="E389" s="4"/>
      <c r="H389" s="4"/>
      <c r="I389" s="4"/>
      <c r="J389" s="4"/>
      <c r="K389" s="4"/>
      <c r="O389" s="4"/>
      <c r="R389" s="4"/>
    </row>
    <row r="390" spans="2:18" ht="21" x14ac:dyDescent="0.5">
      <c r="B390" s="4"/>
      <c r="E390" s="4"/>
      <c r="H390" s="4"/>
      <c r="I390" s="4"/>
      <c r="J390" s="4"/>
      <c r="K390" s="4"/>
      <c r="O390" s="4"/>
      <c r="R390" s="4"/>
    </row>
    <row r="391" spans="2:18" ht="21" x14ac:dyDescent="0.5">
      <c r="B391" s="4"/>
      <c r="E391" s="4"/>
      <c r="H391" s="4"/>
      <c r="I391" s="4"/>
      <c r="J391" s="4"/>
      <c r="K391" s="4"/>
      <c r="O391" s="4"/>
      <c r="R391" s="4"/>
    </row>
    <row r="392" spans="2:18" ht="21" x14ac:dyDescent="0.5">
      <c r="B392" s="4"/>
      <c r="E392" s="4"/>
      <c r="H392" s="4"/>
      <c r="I392" s="4"/>
      <c r="J392" s="4"/>
      <c r="K392" s="4"/>
      <c r="O392" s="4"/>
      <c r="R392" s="4"/>
    </row>
    <row r="393" spans="2:18" ht="21" x14ac:dyDescent="0.5">
      <c r="B393" s="4"/>
      <c r="E393" s="4"/>
      <c r="H393" s="4"/>
      <c r="I393" s="4"/>
      <c r="J393" s="4"/>
      <c r="K393" s="4"/>
      <c r="O393" s="4"/>
      <c r="R393" s="4"/>
    </row>
    <row r="394" spans="2:18" ht="21" x14ac:dyDescent="0.5">
      <c r="B394" s="4"/>
      <c r="E394" s="4"/>
      <c r="H394" s="4"/>
      <c r="I394" s="4"/>
      <c r="J394" s="4"/>
      <c r="K394" s="4"/>
      <c r="O394" s="4"/>
      <c r="R394" s="4"/>
    </row>
    <row r="395" spans="2:18" ht="21" x14ac:dyDescent="0.5">
      <c r="B395" s="4"/>
      <c r="E395" s="4"/>
      <c r="H395" s="4"/>
      <c r="I395" s="4"/>
      <c r="J395" s="4"/>
      <c r="K395" s="4"/>
      <c r="O395" s="4"/>
      <c r="R395" s="4"/>
    </row>
    <row r="396" spans="2:18" ht="21" x14ac:dyDescent="0.5">
      <c r="B396" s="4"/>
      <c r="E396" s="4"/>
      <c r="H396" s="4"/>
      <c r="I396" s="4"/>
      <c r="J396" s="4"/>
      <c r="K396" s="4"/>
      <c r="O396" s="4"/>
      <c r="R396" s="4"/>
    </row>
    <row r="397" spans="2:18" ht="21" x14ac:dyDescent="0.5">
      <c r="B397" s="4"/>
      <c r="E397" s="4"/>
      <c r="H397" s="4"/>
      <c r="I397" s="4"/>
      <c r="J397" s="4"/>
      <c r="K397" s="4"/>
      <c r="O397" s="4"/>
      <c r="R397" s="4"/>
    </row>
    <row r="398" spans="2:18" ht="21" x14ac:dyDescent="0.5">
      <c r="B398" s="4"/>
      <c r="E398" s="4"/>
      <c r="H398" s="4"/>
      <c r="I398" s="4"/>
      <c r="J398" s="4"/>
      <c r="K398" s="4"/>
      <c r="O398" s="4"/>
      <c r="R398" s="4"/>
    </row>
    <row r="399" spans="2:18" ht="21" x14ac:dyDescent="0.5">
      <c r="B399" s="4"/>
      <c r="E399" s="4"/>
      <c r="H399" s="4"/>
      <c r="I399" s="4"/>
      <c r="J399" s="4"/>
      <c r="K399" s="4"/>
      <c r="O399" s="4"/>
      <c r="R399" s="4"/>
    </row>
    <row r="400" spans="2:18" ht="21" x14ac:dyDescent="0.5">
      <c r="B400" s="4"/>
      <c r="E400" s="4"/>
      <c r="H400" s="4"/>
      <c r="I400" s="4"/>
      <c r="J400" s="4"/>
      <c r="K400" s="4"/>
      <c r="O400" s="4"/>
      <c r="R400" s="4"/>
    </row>
    <row r="401" spans="2:18" ht="21" x14ac:dyDescent="0.5">
      <c r="B401" s="4"/>
      <c r="E401" s="4"/>
      <c r="H401" s="4"/>
      <c r="I401" s="4"/>
      <c r="J401" s="4"/>
      <c r="K401" s="4"/>
      <c r="O401" s="4"/>
      <c r="R401" s="4"/>
    </row>
    <row r="402" spans="2:18" ht="21" x14ac:dyDescent="0.5">
      <c r="B402" s="4"/>
      <c r="E402" s="4"/>
      <c r="H402" s="4"/>
      <c r="I402" s="4"/>
      <c r="J402" s="4"/>
      <c r="K402" s="4"/>
      <c r="O402" s="4"/>
      <c r="R402" s="4"/>
    </row>
    <row r="403" spans="2:18" ht="21" x14ac:dyDescent="0.5">
      <c r="B403" s="4"/>
      <c r="E403" s="4"/>
      <c r="H403" s="4"/>
      <c r="I403" s="4"/>
      <c r="J403" s="4"/>
      <c r="K403" s="4"/>
      <c r="O403" s="4"/>
      <c r="R403" s="4"/>
    </row>
    <row r="404" spans="2:18" ht="21" x14ac:dyDescent="0.5">
      <c r="B404" s="4"/>
      <c r="E404" s="4"/>
      <c r="H404" s="4"/>
      <c r="I404" s="4"/>
      <c r="J404" s="4"/>
      <c r="K404" s="4"/>
      <c r="O404" s="4"/>
      <c r="R404" s="4"/>
    </row>
    <row r="405" spans="2:18" ht="21" x14ac:dyDescent="0.5">
      <c r="B405" s="4"/>
      <c r="E405" s="4"/>
      <c r="H405" s="4"/>
      <c r="I405" s="4"/>
      <c r="J405" s="4"/>
      <c r="K405" s="4"/>
      <c r="O405" s="4"/>
      <c r="R405" s="4"/>
    </row>
    <row r="406" spans="2:18" ht="21" x14ac:dyDescent="0.5">
      <c r="B406" s="4"/>
      <c r="E406" s="4"/>
      <c r="H406" s="4"/>
      <c r="I406" s="4"/>
      <c r="J406" s="4"/>
      <c r="K406" s="4"/>
      <c r="O406" s="4"/>
      <c r="R406" s="4"/>
    </row>
    <row r="407" spans="2:18" ht="21" x14ac:dyDescent="0.5">
      <c r="B407" s="4"/>
      <c r="E407" s="4"/>
      <c r="H407" s="4"/>
      <c r="I407" s="4"/>
      <c r="J407" s="4"/>
      <c r="K407" s="4"/>
      <c r="O407" s="4"/>
      <c r="R407" s="4"/>
    </row>
    <row r="408" spans="2:18" ht="21" x14ac:dyDescent="0.5">
      <c r="B408" s="4"/>
      <c r="E408" s="4"/>
      <c r="H408" s="4"/>
      <c r="I408" s="4"/>
      <c r="J408" s="4"/>
      <c r="K408" s="4"/>
      <c r="O408" s="4"/>
      <c r="R408" s="4"/>
    </row>
    <row r="409" spans="2:18" ht="21" x14ac:dyDescent="0.5">
      <c r="B409" s="4"/>
      <c r="E409" s="4"/>
      <c r="H409" s="4"/>
      <c r="I409" s="4"/>
      <c r="J409" s="4"/>
      <c r="K409" s="4"/>
      <c r="O409" s="4"/>
      <c r="R409" s="4"/>
    </row>
    <row r="410" spans="2:18" ht="21" x14ac:dyDescent="0.5">
      <c r="B410" s="4"/>
      <c r="E410" s="4"/>
      <c r="H410" s="4"/>
      <c r="I410" s="4"/>
      <c r="J410" s="4"/>
      <c r="K410" s="4"/>
      <c r="O410" s="4"/>
      <c r="R410" s="4"/>
    </row>
    <row r="411" spans="2:18" ht="21" x14ac:dyDescent="0.5">
      <c r="B411" s="4"/>
      <c r="E411" s="4"/>
      <c r="H411" s="4"/>
      <c r="I411" s="4"/>
      <c r="J411" s="4"/>
      <c r="K411" s="4"/>
      <c r="O411" s="4"/>
      <c r="R411" s="4"/>
    </row>
    <row r="412" spans="2:18" ht="21" x14ac:dyDescent="0.5">
      <c r="B412" s="4"/>
      <c r="E412" s="4"/>
      <c r="H412" s="4"/>
      <c r="I412" s="4"/>
      <c r="J412" s="4"/>
      <c r="K412" s="4"/>
      <c r="O412" s="4"/>
      <c r="R412" s="4"/>
    </row>
    <row r="413" spans="2:18" ht="21" x14ac:dyDescent="0.5">
      <c r="B413" s="4"/>
      <c r="E413" s="4"/>
      <c r="H413" s="4"/>
      <c r="I413" s="4"/>
      <c r="J413" s="4"/>
      <c r="K413" s="4"/>
      <c r="O413" s="4"/>
      <c r="R413" s="4"/>
    </row>
    <row r="414" spans="2:18" ht="21" x14ac:dyDescent="0.5">
      <c r="B414" s="4"/>
      <c r="E414" s="4"/>
      <c r="H414" s="4"/>
      <c r="I414" s="4"/>
      <c r="J414" s="4"/>
      <c r="K414" s="4"/>
      <c r="O414" s="4"/>
      <c r="R414" s="4"/>
    </row>
    <row r="415" spans="2:18" ht="21" x14ac:dyDescent="0.5">
      <c r="B415" s="4"/>
      <c r="E415" s="4"/>
      <c r="H415" s="4"/>
      <c r="I415" s="4"/>
      <c r="J415" s="4"/>
      <c r="K415" s="4"/>
      <c r="O415" s="4"/>
      <c r="R415" s="4"/>
    </row>
    <row r="416" spans="2:18" ht="21" x14ac:dyDescent="0.5">
      <c r="B416" s="4"/>
      <c r="E416" s="4"/>
      <c r="H416" s="4"/>
      <c r="I416" s="4"/>
      <c r="J416" s="4"/>
      <c r="K416" s="4"/>
      <c r="O416" s="4"/>
      <c r="R416" s="4"/>
    </row>
    <row r="417" spans="2:18" ht="21" x14ac:dyDescent="0.5">
      <c r="B417" s="4"/>
      <c r="E417" s="4"/>
      <c r="H417" s="4"/>
      <c r="I417" s="4"/>
      <c r="J417" s="4"/>
      <c r="K417" s="4"/>
      <c r="O417" s="4"/>
      <c r="R417" s="4"/>
    </row>
    <row r="418" spans="2:18" ht="21" x14ac:dyDescent="0.5">
      <c r="B418" s="4"/>
      <c r="E418" s="4"/>
      <c r="H418" s="4"/>
      <c r="I418" s="4"/>
      <c r="J418" s="4"/>
      <c r="K418" s="4"/>
      <c r="O418" s="4"/>
      <c r="R418" s="4"/>
    </row>
    <row r="419" spans="2:18" ht="21" x14ac:dyDescent="0.5">
      <c r="B419" s="4"/>
      <c r="E419" s="4"/>
      <c r="H419" s="4"/>
      <c r="I419" s="4"/>
      <c r="J419" s="4"/>
      <c r="K419" s="4"/>
      <c r="O419" s="4"/>
      <c r="R419" s="4"/>
    </row>
    <row r="420" spans="2:18" ht="21" x14ac:dyDescent="0.5">
      <c r="B420" s="4"/>
      <c r="E420" s="4"/>
      <c r="H420" s="4"/>
      <c r="I420" s="4"/>
      <c r="J420" s="4"/>
      <c r="K420" s="4"/>
      <c r="O420" s="4"/>
      <c r="R420" s="4"/>
    </row>
    <row r="421" spans="2:18" ht="21" x14ac:dyDescent="0.5">
      <c r="B421" s="4"/>
      <c r="E421" s="4"/>
      <c r="H421" s="4"/>
      <c r="I421" s="4"/>
      <c r="J421" s="4"/>
      <c r="K421" s="4"/>
      <c r="O421" s="4"/>
      <c r="R421" s="4"/>
    </row>
    <row r="422" spans="2:18" ht="21" x14ac:dyDescent="0.5">
      <c r="B422" s="4"/>
      <c r="E422" s="4"/>
      <c r="H422" s="4"/>
      <c r="I422" s="4"/>
      <c r="J422" s="4"/>
      <c r="K422" s="4"/>
      <c r="O422" s="4"/>
      <c r="R422" s="4"/>
    </row>
    <row r="423" spans="2:18" ht="21" x14ac:dyDescent="0.5">
      <c r="B423" s="4"/>
      <c r="E423" s="4"/>
      <c r="H423" s="4"/>
      <c r="I423" s="4"/>
      <c r="J423" s="4"/>
      <c r="K423" s="4"/>
      <c r="O423" s="4"/>
      <c r="R423" s="4"/>
    </row>
    <row r="424" spans="2:18" ht="21" x14ac:dyDescent="0.5">
      <c r="B424" s="4"/>
      <c r="E424" s="4"/>
      <c r="H424" s="4"/>
      <c r="I424" s="4"/>
      <c r="J424" s="4"/>
      <c r="K424" s="4"/>
      <c r="O424" s="4"/>
      <c r="R424" s="4"/>
    </row>
    <row r="425" spans="2:18" ht="21" x14ac:dyDescent="0.5">
      <c r="B425" s="4"/>
      <c r="E425" s="4"/>
      <c r="H425" s="4"/>
      <c r="I425" s="4"/>
      <c r="J425" s="4"/>
      <c r="K425" s="4"/>
      <c r="O425" s="4"/>
      <c r="R425" s="4"/>
    </row>
    <row r="426" spans="2:18" ht="21" x14ac:dyDescent="0.5">
      <c r="B426" s="4"/>
      <c r="E426" s="4"/>
      <c r="H426" s="4"/>
      <c r="I426" s="4"/>
      <c r="J426" s="4"/>
      <c r="K426" s="4"/>
      <c r="O426" s="4"/>
      <c r="R426" s="4"/>
    </row>
    <row r="427" spans="2:18" ht="21" x14ac:dyDescent="0.5">
      <c r="B427" s="4"/>
      <c r="E427" s="4"/>
      <c r="H427" s="4"/>
      <c r="I427" s="4"/>
      <c r="J427" s="4"/>
      <c r="K427" s="4"/>
      <c r="O427" s="4"/>
      <c r="R427" s="4"/>
    </row>
    <row r="428" spans="2:18" ht="21" x14ac:dyDescent="0.5">
      <c r="B428" s="4"/>
      <c r="E428" s="4"/>
      <c r="H428" s="4"/>
      <c r="I428" s="4"/>
      <c r="J428" s="4"/>
      <c r="K428" s="4"/>
      <c r="O428" s="4"/>
      <c r="R428" s="4"/>
    </row>
    <row r="429" spans="2:18" ht="21" x14ac:dyDescent="0.5">
      <c r="B429" s="4"/>
      <c r="E429" s="4"/>
      <c r="H429" s="4"/>
      <c r="I429" s="4"/>
      <c r="J429" s="4"/>
      <c r="K429" s="4"/>
      <c r="O429" s="4"/>
      <c r="R429" s="4"/>
    </row>
    <row r="430" spans="2:18" ht="21" x14ac:dyDescent="0.5">
      <c r="B430" s="4"/>
      <c r="E430" s="4"/>
      <c r="H430" s="4"/>
      <c r="I430" s="4"/>
      <c r="J430" s="4"/>
      <c r="K430" s="4"/>
      <c r="O430" s="4"/>
      <c r="R430" s="4"/>
    </row>
    <row r="431" spans="2:18" ht="21" x14ac:dyDescent="0.5">
      <c r="B431" s="4"/>
      <c r="E431" s="4"/>
      <c r="H431" s="4"/>
      <c r="I431" s="4"/>
      <c r="J431" s="4"/>
      <c r="K431" s="4"/>
      <c r="O431" s="4"/>
      <c r="R431" s="4"/>
    </row>
    <row r="432" spans="2:18" ht="21" x14ac:dyDescent="0.5">
      <c r="B432" s="4"/>
      <c r="E432" s="4"/>
      <c r="H432" s="4"/>
      <c r="I432" s="4"/>
      <c r="J432" s="4"/>
      <c r="K432" s="4"/>
      <c r="O432" s="4"/>
      <c r="R432" s="4"/>
    </row>
    <row r="433" spans="2:18" ht="21" x14ac:dyDescent="0.5">
      <c r="B433" s="4"/>
      <c r="E433" s="4"/>
      <c r="H433" s="4"/>
      <c r="I433" s="4"/>
      <c r="J433" s="4"/>
      <c r="K433" s="4"/>
      <c r="O433" s="4"/>
      <c r="R433" s="4"/>
    </row>
    <row r="434" spans="2:18" ht="21" x14ac:dyDescent="0.5">
      <c r="B434" s="4"/>
      <c r="E434" s="4"/>
      <c r="H434" s="4"/>
      <c r="I434" s="4"/>
      <c r="J434" s="4"/>
      <c r="K434" s="4"/>
      <c r="O434" s="4"/>
      <c r="R434" s="4"/>
    </row>
    <row r="435" spans="2:18" ht="21" x14ac:dyDescent="0.5">
      <c r="B435" s="4"/>
      <c r="E435" s="4"/>
      <c r="H435" s="4"/>
      <c r="I435" s="4"/>
      <c r="J435" s="4"/>
      <c r="K435" s="4"/>
      <c r="O435" s="4"/>
      <c r="R435" s="4"/>
    </row>
    <row r="436" spans="2:18" ht="21" x14ac:dyDescent="0.5">
      <c r="B436" s="4"/>
      <c r="E436" s="4"/>
      <c r="H436" s="4"/>
      <c r="I436" s="4"/>
      <c r="J436" s="4"/>
      <c r="K436" s="4"/>
      <c r="O436" s="4"/>
      <c r="R436" s="4"/>
    </row>
    <row r="437" spans="2:18" ht="21" x14ac:dyDescent="0.5">
      <c r="B437" s="4"/>
      <c r="E437" s="4"/>
      <c r="H437" s="4"/>
      <c r="I437" s="4"/>
      <c r="J437" s="4"/>
      <c r="K437" s="4"/>
      <c r="O437" s="4"/>
      <c r="R437" s="4"/>
    </row>
    <row r="438" spans="2:18" ht="21" x14ac:dyDescent="0.5">
      <c r="B438" s="4"/>
      <c r="E438" s="4"/>
      <c r="H438" s="4"/>
      <c r="I438" s="4"/>
      <c r="J438" s="4"/>
      <c r="K438" s="4"/>
      <c r="O438" s="4"/>
      <c r="R438" s="4"/>
    </row>
    <row r="439" spans="2:18" ht="21" x14ac:dyDescent="0.5">
      <c r="B439" s="4"/>
      <c r="E439" s="4"/>
      <c r="H439" s="4"/>
      <c r="I439" s="4"/>
      <c r="J439" s="4"/>
      <c r="K439" s="4"/>
      <c r="O439" s="4"/>
      <c r="R439" s="4"/>
    </row>
    <row r="440" spans="2:18" ht="21" x14ac:dyDescent="0.5">
      <c r="B440" s="4"/>
      <c r="E440" s="4"/>
      <c r="H440" s="4"/>
      <c r="I440" s="4"/>
      <c r="J440" s="4"/>
      <c r="K440" s="4"/>
      <c r="O440" s="4"/>
      <c r="R440" s="4"/>
    </row>
    <row r="441" spans="2:18" ht="21" x14ac:dyDescent="0.5">
      <c r="B441" s="4"/>
      <c r="E441" s="4"/>
      <c r="H441" s="4"/>
      <c r="I441" s="4"/>
      <c r="J441" s="4"/>
      <c r="K441" s="4"/>
      <c r="O441" s="4"/>
      <c r="R441" s="4"/>
    </row>
    <row r="442" spans="2:18" ht="21" x14ac:dyDescent="0.5">
      <c r="B442" s="4"/>
      <c r="E442" s="4"/>
      <c r="H442" s="4"/>
      <c r="I442" s="4"/>
      <c r="J442" s="4"/>
      <c r="K442" s="4"/>
      <c r="O442" s="4"/>
      <c r="R442" s="4"/>
    </row>
    <row r="443" spans="2:18" ht="21" x14ac:dyDescent="0.5">
      <c r="B443" s="4"/>
      <c r="E443" s="4"/>
      <c r="H443" s="4"/>
      <c r="I443" s="4"/>
      <c r="J443" s="4"/>
      <c r="K443" s="4"/>
      <c r="O443" s="4"/>
      <c r="R443" s="4"/>
    </row>
    <row r="444" spans="2:18" ht="21" x14ac:dyDescent="0.5">
      <c r="B444" s="4"/>
      <c r="E444" s="4"/>
      <c r="H444" s="4"/>
      <c r="I444" s="4"/>
      <c r="J444" s="4"/>
      <c r="K444" s="4"/>
      <c r="O444" s="4"/>
      <c r="R444" s="4"/>
    </row>
    <row r="445" spans="2:18" ht="21" x14ac:dyDescent="0.5">
      <c r="B445" s="4"/>
      <c r="E445" s="4"/>
      <c r="H445" s="4"/>
      <c r="I445" s="4"/>
      <c r="J445" s="4"/>
      <c r="K445" s="4"/>
      <c r="O445" s="4"/>
      <c r="R445" s="4"/>
    </row>
    <row r="446" spans="2:18" ht="21" x14ac:dyDescent="0.5">
      <c r="B446" s="4"/>
      <c r="E446" s="4"/>
      <c r="H446" s="4"/>
      <c r="I446" s="4"/>
      <c r="J446" s="4"/>
      <c r="K446" s="4"/>
      <c r="O446" s="4"/>
      <c r="R446" s="4"/>
    </row>
    <row r="447" spans="2:18" x14ac:dyDescent="0.35">
      <c r="B447"/>
      <c r="E447"/>
      <c r="H447"/>
      <c r="I447"/>
      <c r="J447"/>
      <c r="K447"/>
      <c r="O447"/>
      <c r="R447"/>
    </row>
    <row r="448" spans="2:18" x14ac:dyDescent="0.35">
      <c r="B448"/>
      <c r="E448"/>
      <c r="H448"/>
      <c r="I448"/>
      <c r="J448"/>
      <c r="K448"/>
      <c r="O448"/>
      <c r="R448"/>
    </row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  <row r="571" customFormat="1" x14ac:dyDescent="0.35"/>
    <row r="572" customFormat="1" x14ac:dyDescent="0.35"/>
    <row r="573" customFormat="1" x14ac:dyDescent="0.35"/>
    <row r="574" customFormat="1" x14ac:dyDescent="0.35"/>
    <row r="575" customFormat="1" x14ac:dyDescent="0.35"/>
    <row r="576" customFormat="1" x14ac:dyDescent="0.35"/>
    <row r="577" customFormat="1" x14ac:dyDescent="0.35"/>
    <row r="578" customFormat="1" x14ac:dyDescent="0.35"/>
    <row r="579" customFormat="1" x14ac:dyDescent="0.35"/>
    <row r="580" customFormat="1" x14ac:dyDescent="0.35"/>
    <row r="581" customFormat="1" x14ac:dyDescent="0.35"/>
    <row r="582" customFormat="1" x14ac:dyDescent="0.35"/>
    <row r="583" customFormat="1" x14ac:dyDescent="0.35"/>
    <row r="584" customFormat="1" x14ac:dyDescent="0.35"/>
    <row r="585" customFormat="1" x14ac:dyDescent="0.35"/>
    <row r="586" customFormat="1" x14ac:dyDescent="0.35"/>
    <row r="587" customFormat="1" x14ac:dyDescent="0.35"/>
    <row r="588" customFormat="1" x14ac:dyDescent="0.35"/>
    <row r="589" customFormat="1" x14ac:dyDescent="0.35"/>
    <row r="590" customFormat="1" x14ac:dyDescent="0.35"/>
    <row r="591" customFormat="1" x14ac:dyDescent="0.35"/>
    <row r="592" customFormat="1" x14ac:dyDescent="0.35"/>
    <row r="593" customFormat="1" x14ac:dyDescent="0.35"/>
    <row r="594" customFormat="1" x14ac:dyDescent="0.35"/>
    <row r="595" customFormat="1" x14ac:dyDescent="0.35"/>
    <row r="596" customFormat="1" x14ac:dyDescent="0.35"/>
    <row r="597" customFormat="1" x14ac:dyDescent="0.35"/>
    <row r="598" customFormat="1" x14ac:dyDescent="0.35"/>
    <row r="599" customFormat="1" x14ac:dyDescent="0.35"/>
    <row r="600" customFormat="1" x14ac:dyDescent="0.35"/>
    <row r="601" customFormat="1" x14ac:dyDescent="0.35"/>
    <row r="602" customFormat="1" x14ac:dyDescent="0.35"/>
    <row r="603" customFormat="1" x14ac:dyDescent="0.35"/>
    <row r="604" customFormat="1" x14ac:dyDescent="0.35"/>
    <row r="605" customFormat="1" x14ac:dyDescent="0.35"/>
    <row r="606" customFormat="1" x14ac:dyDescent="0.35"/>
    <row r="607" customFormat="1" x14ac:dyDescent="0.35"/>
    <row r="608" customFormat="1" x14ac:dyDescent="0.35"/>
    <row r="609" customFormat="1" x14ac:dyDescent="0.35"/>
    <row r="610" customFormat="1" x14ac:dyDescent="0.35"/>
    <row r="611" customFormat="1" x14ac:dyDescent="0.35"/>
    <row r="612" customFormat="1" x14ac:dyDescent="0.35"/>
    <row r="613" customFormat="1" x14ac:dyDescent="0.35"/>
    <row r="614" customFormat="1" x14ac:dyDescent="0.35"/>
    <row r="615" customFormat="1" x14ac:dyDescent="0.35"/>
    <row r="616" customFormat="1" x14ac:dyDescent="0.35"/>
    <row r="617" customFormat="1" x14ac:dyDescent="0.35"/>
    <row r="618" customFormat="1" x14ac:dyDescent="0.35"/>
    <row r="619" customFormat="1" x14ac:dyDescent="0.35"/>
    <row r="620" customFormat="1" x14ac:dyDescent="0.35"/>
    <row r="621" customFormat="1" x14ac:dyDescent="0.35"/>
    <row r="622" customFormat="1" x14ac:dyDescent="0.35"/>
    <row r="623" customFormat="1" x14ac:dyDescent="0.35"/>
    <row r="624" customFormat="1" x14ac:dyDescent="0.35"/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  <row r="1086" customFormat="1" x14ac:dyDescent="0.35"/>
    <row r="1087" customFormat="1" x14ac:dyDescent="0.35"/>
    <row r="1088" customFormat="1" x14ac:dyDescent="0.35"/>
    <row r="1089" customFormat="1" x14ac:dyDescent="0.35"/>
    <row r="1090" customFormat="1" x14ac:dyDescent="0.35"/>
    <row r="1091" customFormat="1" x14ac:dyDescent="0.35"/>
    <row r="1092" customFormat="1" x14ac:dyDescent="0.35"/>
    <row r="1093" customFormat="1" x14ac:dyDescent="0.35"/>
    <row r="1094" customFormat="1" x14ac:dyDescent="0.35"/>
    <row r="1095" customFormat="1" x14ac:dyDescent="0.35"/>
    <row r="1096" customFormat="1" x14ac:dyDescent="0.35"/>
    <row r="1097" customFormat="1" x14ac:dyDescent="0.35"/>
    <row r="1098" customFormat="1" x14ac:dyDescent="0.35"/>
    <row r="1099" customFormat="1" x14ac:dyDescent="0.35"/>
    <row r="1100" customFormat="1" x14ac:dyDescent="0.35"/>
    <row r="1101" customFormat="1" x14ac:dyDescent="0.35"/>
    <row r="1102" customFormat="1" x14ac:dyDescent="0.35"/>
    <row r="1103" customFormat="1" x14ac:dyDescent="0.35"/>
    <row r="1104" customFormat="1" x14ac:dyDescent="0.35"/>
    <row r="1105" customFormat="1" x14ac:dyDescent="0.35"/>
    <row r="1106" customFormat="1" x14ac:dyDescent="0.35"/>
    <row r="1107" customFormat="1" x14ac:dyDescent="0.35"/>
    <row r="1108" customFormat="1" x14ac:dyDescent="0.35"/>
    <row r="1109" customFormat="1" x14ac:dyDescent="0.35"/>
    <row r="1110" customFormat="1" x14ac:dyDescent="0.35"/>
    <row r="1111" customFormat="1" x14ac:dyDescent="0.35"/>
    <row r="1112" customFormat="1" x14ac:dyDescent="0.35"/>
    <row r="1113" customFormat="1" x14ac:dyDescent="0.35"/>
    <row r="1114" customFormat="1" x14ac:dyDescent="0.35"/>
    <row r="1115" customFormat="1" x14ac:dyDescent="0.35"/>
    <row r="1116" customFormat="1" x14ac:dyDescent="0.35"/>
    <row r="1117" customFormat="1" x14ac:dyDescent="0.35"/>
    <row r="1118" customFormat="1" x14ac:dyDescent="0.35"/>
    <row r="1119" customFormat="1" x14ac:dyDescent="0.35"/>
    <row r="1120" customFormat="1" x14ac:dyDescent="0.35"/>
    <row r="1121" customFormat="1" x14ac:dyDescent="0.35"/>
    <row r="1122" customFormat="1" x14ac:dyDescent="0.35"/>
    <row r="1123" customFormat="1" x14ac:dyDescent="0.35"/>
    <row r="1124" customFormat="1" x14ac:dyDescent="0.35"/>
    <row r="1125" customFormat="1" x14ac:dyDescent="0.35"/>
    <row r="1126" customFormat="1" x14ac:dyDescent="0.35"/>
    <row r="1127" customFormat="1" x14ac:dyDescent="0.35"/>
    <row r="1128" customFormat="1" x14ac:dyDescent="0.35"/>
    <row r="1129" customFormat="1" x14ac:dyDescent="0.35"/>
    <row r="1130" customFormat="1" x14ac:dyDescent="0.35"/>
    <row r="1131" customFormat="1" x14ac:dyDescent="0.35"/>
    <row r="1132" customFormat="1" x14ac:dyDescent="0.35"/>
    <row r="1133" customFormat="1" x14ac:dyDescent="0.35"/>
    <row r="1134" customFormat="1" x14ac:dyDescent="0.35"/>
    <row r="1135" customFormat="1" x14ac:dyDescent="0.35"/>
    <row r="1136" customFormat="1" x14ac:dyDescent="0.35"/>
    <row r="1137" customFormat="1" x14ac:dyDescent="0.35"/>
    <row r="1138" customFormat="1" x14ac:dyDescent="0.35"/>
    <row r="1139" customFormat="1" x14ac:dyDescent="0.35"/>
    <row r="1140" customFormat="1" x14ac:dyDescent="0.35"/>
    <row r="1141" customFormat="1" x14ac:dyDescent="0.35"/>
    <row r="1142" customFormat="1" x14ac:dyDescent="0.35"/>
    <row r="1143" customFormat="1" x14ac:dyDescent="0.35"/>
    <row r="1144" customFormat="1" x14ac:dyDescent="0.35"/>
    <row r="1145" customFormat="1" x14ac:dyDescent="0.35"/>
    <row r="1146" customFormat="1" x14ac:dyDescent="0.35"/>
    <row r="1147" customFormat="1" x14ac:dyDescent="0.35"/>
    <row r="1148" customFormat="1" x14ac:dyDescent="0.35"/>
    <row r="1149" customFormat="1" x14ac:dyDescent="0.35"/>
    <row r="1150" customFormat="1" x14ac:dyDescent="0.35"/>
    <row r="1151" customFormat="1" x14ac:dyDescent="0.35"/>
    <row r="1152" customFormat="1" x14ac:dyDescent="0.35"/>
    <row r="1153" customFormat="1" x14ac:dyDescent="0.35"/>
    <row r="1154" customFormat="1" x14ac:dyDescent="0.35"/>
    <row r="1155" customFormat="1" x14ac:dyDescent="0.35"/>
    <row r="1156" customFormat="1" x14ac:dyDescent="0.35"/>
    <row r="1157" customFormat="1" x14ac:dyDescent="0.35"/>
    <row r="1158" customFormat="1" x14ac:dyDescent="0.35"/>
    <row r="1159" customFormat="1" x14ac:dyDescent="0.35"/>
    <row r="1160" customFormat="1" x14ac:dyDescent="0.35"/>
    <row r="1161" customFormat="1" x14ac:dyDescent="0.35"/>
    <row r="1162" customFormat="1" x14ac:dyDescent="0.35"/>
    <row r="1163" customFormat="1" x14ac:dyDescent="0.35"/>
    <row r="1164" customFormat="1" x14ac:dyDescent="0.35"/>
    <row r="1165" customFormat="1" x14ac:dyDescent="0.35"/>
    <row r="1166" customFormat="1" x14ac:dyDescent="0.35"/>
    <row r="1167" customFormat="1" x14ac:dyDescent="0.35"/>
    <row r="1168" customFormat="1" x14ac:dyDescent="0.35"/>
    <row r="1169" customFormat="1" x14ac:dyDescent="0.35"/>
    <row r="1170" customFormat="1" x14ac:dyDescent="0.35"/>
    <row r="1171" customFormat="1" x14ac:dyDescent="0.35"/>
    <row r="1172" customFormat="1" x14ac:dyDescent="0.35"/>
    <row r="1173" customFormat="1" x14ac:dyDescent="0.35"/>
    <row r="1174" customFormat="1" x14ac:dyDescent="0.35"/>
    <row r="1175" customFormat="1" x14ac:dyDescent="0.35"/>
    <row r="1176" customFormat="1" x14ac:dyDescent="0.35"/>
    <row r="1177" customFormat="1" x14ac:dyDescent="0.35"/>
    <row r="1178" customFormat="1" x14ac:dyDescent="0.35"/>
    <row r="1179" customFormat="1" x14ac:dyDescent="0.35"/>
    <row r="1180" customFormat="1" x14ac:dyDescent="0.35"/>
    <row r="1181" customFormat="1" x14ac:dyDescent="0.35"/>
    <row r="1182" customFormat="1" x14ac:dyDescent="0.35"/>
    <row r="1183" customFormat="1" x14ac:dyDescent="0.35"/>
    <row r="1184" customFormat="1" x14ac:dyDescent="0.35"/>
    <row r="1185" customFormat="1" x14ac:dyDescent="0.35"/>
    <row r="1186" customFormat="1" x14ac:dyDescent="0.35"/>
    <row r="1187" customFormat="1" x14ac:dyDescent="0.35"/>
    <row r="1188" customFormat="1" x14ac:dyDescent="0.35"/>
    <row r="1189" customFormat="1" x14ac:dyDescent="0.35"/>
    <row r="1190" customFormat="1" x14ac:dyDescent="0.35"/>
    <row r="1191" customFormat="1" x14ac:dyDescent="0.35"/>
    <row r="1192" customFormat="1" x14ac:dyDescent="0.35"/>
    <row r="1193" customFormat="1" x14ac:dyDescent="0.35"/>
    <row r="1194" customFormat="1" x14ac:dyDescent="0.35"/>
    <row r="1195" customFormat="1" x14ac:dyDescent="0.35"/>
    <row r="1196" customFormat="1" x14ac:dyDescent="0.35"/>
    <row r="1197" customFormat="1" x14ac:dyDescent="0.35"/>
    <row r="1198" customFormat="1" x14ac:dyDescent="0.35"/>
    <row r="1199" customFormat="1" x14ac:dyDescent="0.35"/>
    <row r="1200" customFormat="1" x14ac:dyDescent="0.35"/>
    <row r="1201" customFormat="1" x14ac:dyDescent="0.35"/>
    <row r="1202" customFormat="1" x14ac:dyDescent="0.35"/>
    <row r="1203" customFormat="1" x14ac:dyDescent="0.35"/>
    <row r="1204" customFormat="1" x14ac:dyDescent="0.35"/>
    <row r="1205" customFormat="1" x14ac:dyDescent="0.35"/>
    <row r="1206" customFormat="1" x14ac:dyDescent="0.35"/>
    <row r="1207" customFormat="1" x14ac:dyDescent="0.35"/>
    <row r="1208" customFormat="1" x14ac:dyDescent="0.35"/>
    <row r="1209" customFormat="1" x14ac:dyDescent="0.35"/>
    <row r="1210" customFormat="1" x14ac:dyDescent="0.35"/>
    <row r="1211" customFormat="1" x14ac:dyDescent="0.35"/>
    <row r="1212" customFormat="1" x14ac:dyDescent="0.35"/>
    <row r="1213" customFormat="1" x14ac:dyDescent="0.35"/>
    <row r="1214" customFormat="1" x14ac:dyDescent="0.35"/>
    <row r="1215" customFormat="1" x14ac:dyDescent="0.35"/>
    <row r="1216" customFormat="1" x14ac:dyDescent="0.35"/>
    <row r="1217" customFormat="1" x14ac:dyDescent="0.35"/>
    <row r="1218" customFormat="1" x14ac:dyDescent="0.35"/>
    <row r="1219" customFormat="1" x14ac:dyDescent="0.35"/>
    <row r="1220" customFormat="1" x14ac:dyDescent="0.35"/>
    <row r="1221" customFormat="1" x14ac:dyDescent="0.35"/>
    <row r="1222" customFormat="1" x14ac:dyDescent="0.35"/>
    <row r="1223" customFormat="1" x14ac:dyDescent="0.35"/>
    <row r="1224" customFormat="1" x14ac:dyDescent="0.35"/>
    <row r="1225" customFormat="1" x14ac:dyDescent="0.35"/>
    <row r="1226" customFormat="1" x14ac:dyDescent="0.35"/>
    <row r="1227" customFormat="1" x14ac:dyDescent="0.35"/>
    <row r="1228" customFormat="1" x14ac:dyDescent="0.35"/>
    <row r="1229" customFormat="1" x14ac:dyDescent="0.35"/>
    <row r="1230" customFormat="1" x14ac:dyDescent="0.35"/>
    <row r="1231" customFormat="1" x14ac:dyDescent="0.35"/>
    <row r="1232" customFormat="1" x14ac:dyDescent="0.35"/>
    <row r="1233" customFormat="1" x14ac:dyDescent="0.35"/>
    <row r="1234" customFormat="1" x14ac:dyDescent="0.35"/>
    <row r="1235" customFormat="1" x14ac:dyDescent="0.35"/>
    <row r="1236" customFormat="1" x14ac:dyDescent="0.35"/>
    <row r="1237" customFormat="1" x14ac:dyDescent="0.35"/>
    <row r="1238" customFormat="1" x14ac:dyDescent="0.35"/>
    <row r="1239" customFormat="1" x14ac:dyDescent="0.35"/>
    <row r="1240" customFormat="1" x14ac:dyDescent="0.35"/>
    <row r="1241" customFormat="1" x14ac:dyDescent="0.35"/>
    <row r="1242" customFormat="1" x14ac:dyDescent="0.35"/>
    <row r="1243" customFormat="1" x14ac:dyDescent="0.35"/>
    <row r="1244" customFormat="1" x14ac:dyDescent="0.35"/>
    <row r="1245" customFormat="1" x14ac:dyDescent="0.35"/>
    <row r="1246" customFormat="1" x14ac:dyDescent="0.35"/>
    <row r="1247" customFormat="1" x14ac:dyDescent="0.35"/>
    <row r="1248" customFormat="1" x14ac:dyDescent="0.35"/>
    <row r="1249" customFormat="1" x14ac:dyDescent="0.35"/>
    <row r="1250" customFormat="1" x14ac:dyDescent="0.35"/>
    <row r="1251" customFormat="1" x14ac:dyDescent="0.35"/>
    <row r="1252" customFormat="1" x14ac:dyDescent="0.35"/>
    <row r="1253" customFormat="1" x14ac:dyDescent="0.35"/>
    <row r="1254" customFormat="1" x14ac:dyDescent="0.35"/>
    <row r="1255" customFormat="1" x14ac:dyDescent="0.35"/>
    <row r="1256" customFormat="1" x14ac:dyDescent="0.35"/>
    <row r="1257" customFormat="1" x14ac:dyDescent="0.35"/>
    <row r="1258" customFormat="1" x14ac:dyDescent="0.35"/>
    <row r="1259" customFormat="1" x14ac:dyDescent="0.35"/>
    <row r="1260" customFormat="1" x14ac:dyDescent="0.35"/>
    <row r="1261" customFormat="1" x14ac:dyDescent="0.35"/>
    <row r="1262" customFormat="1" x14ac:dyDescent="0.35"/>
    <row r="1263" customFormat="1" x14ac:dyDescent="0.35"/>
    <row r="1264" customFormat="1" x14ac:dyDescent="0.35"/>
    <row r="1265" customFormat="1" x14ac:dyDescent="0.35"/>
    <row r="1266" customFormat="1" x14ac:dyDescent="0.35"/>
    <row r="1267" customFormat="1" x14ac:dyDescent="0.35"/>
    <row r="1268" customFormat="1" x14ac:dyDescent="0.35"/>
    <row r="1269" customFormat="1" x14ac:dyDescent="0.35"/>
    <row r="1270" customFormat="1" x14ac:dyDescent="0.35"/>
    <row r="1271" customFormat="1" x14ac:dyDescent="0.35"/>
    <row r="1272" customFormat="1" x14ac:dyDescent="0.35"/>
    <row r="1273" customFormat="1" x14ac:dyDescent="0.35"/>
    <row r="1274" customFormat="1" x14ac:dyDescent="0.35"/>
    <row r="1275" customFormat="1" x14ac:dyDescent="0.35"/>
    <row r="1276" customFormat="1" x14ac:dyDescent="0.35"/>
    <row r="1277" customFormat="1" x14ac:dyDescent="0.35"/>
    <row r="1278" customFormat="1" x14ac:dyDescent="0.35"/>
    <row r="1279" customFormat="1" x14ac:dyDescent="0.35"/>
    <row r="1280" customFormat="1" x14ac:dyDescent="0.35"/>
    <row r="1281" customFormat="1" x14ac:dyDescent="0.35"/>
    <row r="1282" customFormat="1" x14ac:dyDescent="0.35"/>
    <row r="1283" customFormat="1" x14ac:dyDescent="0.35"/>
    <row r="1284" customFormat="1" x14ac:dyDescent="0.35"/>
    <row r="1285" customFormat="1" x14ac:dyDescent="0.35"/>
    <row r="1286" customFormat="1" x14ac:dyDescent="0.35"/>
    <row r="1287" customFormat="1" x14ac:dyDescent="0.35"/>
    <row r="1288" customFormat="1" x14ac:dyDescent="0.35"/>
    <row r="1289" customFormat="1" x14ac:dyDescent="0.35"/>
    <row r="1290" customFormat="1" x14ac:dyDescent="0.35"/>
    <row r="1291" customFormat="1" x14ac:dyDescent="0.35"/>
    <row r="1292" customFormat="1" x14ac:dyDescent="0.35"/>
    <row r="1293" customFormat="1" x14ac:dyDescent="0.35"/>
    <row r="1294" customFormat="1" x14ac:dyDescent="0.35"/>
    <row r="1295" customFormat="1" x14ac:dyDescent="0.35"/>
    <row r="1296" customFormat="1" x14ac:dyDescent="0.35"/>
    <row r="1297" customFormat="1" x14ac:dyDescent="0.35"/>
    <row r="1298" customFormat="1" x14ac:dyDescent="0.35"/>
    <row r="1299" customFormat="1" x14ac:dyDescent="0.35"/>
    <row r="1300" customFormat="1" x14ac:dyDescent="0.35"/>
    <row r="1301" customFormat="1" x14ac:dyDescent="0.35"/>
    <row r="1302" customFormat="1" x14ac:dyDescent="0.35"/>
    <row r="1303" customFormat="1" x14ac:dyDescent="0.35"/>
    <row r="1304" customFormat="1" x14ac:dyDescent="0.35"/>
    <row r="1305" customFormat="1" x14ac:dyDescent="0.35"/>
    <row r="1306" customFormat="1" x14ac:dyDescent="0.35"/>
    <row r="1307" customFormat="1" x14ac:dyDescent="0.35"/>
    <row r="1308" customFormat="1" x14ac:dyDescent="0.35"/>
    <row r="1309" customFormat="1" x14ac:dyDescent="0.35"/>
    <row r="1310" customFormat="1" x14ac:dyDescent="0.35"/>
    <row r="1311" customFormat="1" x14ac:dyDescent="0.35"/>
    <row r="1312" customFormat="1" x14ac:dyDescent="0.35"/>
    <row r="1313" customFormat="1" x14ac:dyDescent="0.35"/>
    <row r="1314" customFormat="1" x14ac:dyDescent="0.35"/>
    <row r="1315" customFormat="1" x14ac:dyDescent="0.35"/>
    <row r="1316" customFormat="1" x14ac:dyDescent="0.35"/>
    <row r="1317" customFormat="1" x14ac:dyDescent="0.35"/>
    <row r="1318" customFormat="1" x14ac:dyDescent="0.35"/>
    <row r="1319" customFormat="1" x14ac:dyDescent="0.35"/>
    <row r="1320" customFormat="1" x14ac:dyDescent="0.35"/>
    <row r="1321" customFormat="1" x14ac:dyDescent="0.35"/>
    <row r="1322" customFormat="1" x14ac:dyDescent="0.35"/>
    <row r="1323" customFormat="1" x14ac:dyDescent="0.35"/>
    <row r="1324" customFormat="1" x14ac:dyDescent="0.35"/>
    <row r="1325" customFormat="1" x14ac:dyDescent="0.35"/>
    <row r="1326" customFormat="1" x14ac:dyDescent="0.35"/>
    <row r="1327" customFormat="1" x14ac:dyDescent="0.35"/>
    <row r="1328" customFormat="1" x14ac:dyDescent="0.35"/>
    <row r="1329" customFormat="1" x14ac:dyDescent="0.35"/>
    <row r="1330" customFormat="1" x14ac:dyDescent="0.35"/>
    <row r="1331" customFormat="1" x14ac:dyDescent="0.35"/>
    <row r="1332" customFormat="1" x14ac:dyDescent="0.35"/>
    <row r="1333" customFormat="1" x14ac:dyDescent="0.35"/>
    <row r="1334" customFormat="1" x14ac:dyDescent="0.35"/>
    <row r="1335" customFormat="1" x14ac:dyDescent="0.35"/>
    <row r="1336" customFormat="1" x14ac:dyDescent="0.35"/>
    <row r="1337" customFormat="1" x14ac:dyDescent="0.35"/>
    <row r="1338" customFormat="1" x14ac:dyDescent="0.35"/>
    <row r="1339" customFormat="1" x14ac:dyDescent="0.35"/>
    <row r="1340" customFormat="1" x14ac:dyDescent="0.35"/>
    <row r="1341" customFormat="1" x14ac:dyDescent="0.35"/>
    <row r="1342" customFormat="1" x14ac:dyDescent="0.35"/>
    <row r="1343" customFormat="1" x14ac:dyDescent="0.35"/>
    <row r="1344" customFormat="1" x14ac:dyDescent="0.35"/>
    <row r="1345" customFormat="1" x14ac:dyDescent="0.35"/>
    <row r="1346" customFormat="1" x14ac:dyDescent="0.35"/>
    <row r="1347" customFormat="1" x14ac:dyDescent="0.35"/>
    <row r="1348" customFormat="1" x14ac:dyDescent="0.35"/>
    <row r="1349" customFormat="1" x14ac:dyDescent="0.35"/>
    <row r="1350" customFormat="1" x14ac:dyDescent="0.35"/>
    <row r="1351" customFormat="1" x14ac:dyDescent="0.35"/>
    <row r="1352" customFormat="1" x14ac:dyDescent="0.35"/>
    <row r="1353" customFormat="1" x14ac:dyDescent="0.35"/>
    <row r="1354" customFormat="1" x14ac:dyDescent="0.35"/>
    <row r="1355" customFormat="1" x14ac:dyDescent="0.35"/>
    <row r="1356" customFormat="1" x14ac:dyDescent="0.35"/>
    <row r="1357" customFormat="1" x14ac:dyDescent="0.35"/>
    <row r="1358" customFormat="1" x14ac:dyDescent="0.35"/>
    <row r="1359" customFormat="1" x14ac:dyDescent="0.35"/>
    <row r="1360" customFormat="1" x14ac:dyDescent="0.35"/>
    <row r="1361" customFormat="1" x14ac:dyDescent="0.35"/>
    <row r="1362" customFormat="1" x14ac:dyDescent="0.35"/>
    <row r="1363" customFormat="1" x14ac:dyDescent="0.35"/>
    <row r="1364" customFormat="1" x14ac:dyDescent="0.35"/>
    <row r="1365" customFormat="1" x14ac:dyDescent="0.35"/>
    <row r="1366" customFormat="1" x14ac:dyDescent="0.35"/>
    <row r="1367" customFormat="1" x14ac:dyDescent="0.35"/>
    <row r="1368" customFormat="1" x14ac:dyDescent="0.35"/>
    <row r="1369" customFormat="1" x14ac:dyDescent="0.35"/>
    <row r="1370" customFormat="1" x14ac:dyDescent="0.35"/>
    <row r="1371" customFormat="1" x14ac:dyDescent="0.35"/>
    <row r="1372" customFormat="1" x14ac:dyDescent="0.35"/>
    <row r="1373" customFormat="1" x14ac:dyDescent="0.35"/>
    <row r="1374" customFormat="1" x14ac:dyDescent="0.35"/>
    <row r="1375" customFormat="1" x14ac:dyDescent="0.35"/>
    <row r="1376" customFormat="1" x14ac:dyDescent="0.35"/>
    <row r="1377" customFormat="1" x14ac:dyDescent="0.35"/>
    <row r="1378" customFormat="1" x14ac:dyDescent="0.35"/>
    <row r="1379" customFormat="1" x14ac:dyDescent="0.35"/>
    <row r="1380" customFormat="1" x14ac:dyDescent="0.35"/>
    <row r="1381" customFormat="1" x14ac:dyDescent="0.35"/>
    <row r="1382" customFormat="1" x14ac:dyDescent="0.35"/>
    <row r="1383" customFormat="1" x14ac:dyDescent="0.35"/>
    <row r="1384" customFormat="1" x14ac:dyDescent="0.35"/>
    <row r="1385" customFormat="1" x14ac:dyDescent="0.35"/>
    <row r="1386" customFormat="1" x14ac:dyDescent="0.35"/>
    <row r="1387" customFormat="1" x14ac:dyDescent="0.35"/>
    <row r="1388" customFormat="1" x14ac:dyDescent="0.35"/>
    <row r="1389" customFormat="1" x14ac:dyDescent="0.35"/>
    <row r="1390" customFormat="1" x14ac:dyDescent="0.35"/>
    <row r="1391" customFormat="1" x14ac:dyDescent="0.35"/>
    <row r="1392" customFormat="1" x14ac:dyDescent="0.35"/>
    <row r="1393" customFormat="1" x14ac:dyDescent="0.35"/>
    <row r="1394" customFormat="1" x14ac:dyDescent="0.35"/>
    <row r="1395" customFormat="1" x14ac:dyDescent="0.35"/>
    <row r="1396" customFormat="1" x14ac:dyDescent="0.35"/>
    <row r="1397" customFormat="1" x14ac:dyDescent="0.35"/>
    <row r="1398" customFormat="1" x14ac:dyDescent="0.35"/>
    <row r="1399" customFormat="1" x14ac:dyDescent="0.35"/>
    <row r="1400" customFormat="1" x14ac:dyDescent="0.35"/>
    <row r="1401" customFormat="1" x14ac:dyDescent="0.35"/>
    <row r="1402" customFormat="1" x14ac:dyDescent="0.35"/>
    <row r="1403" customFormat="1" x14ac:dyDescent="0.35"/>
    <row r="1404" customFormat="1" x14ac:dyDescent="0.35"/>
    <row r="1405" customFormat="1" x14ac:dyDescent="0.35"/>
    <row r="1406" customFormat="1" x14ac:dyDescent="0.35"/>
    <row r="1407" customFormat="1" x14ac:dyDescent="0.35"/>
    <row r="1408" customFormat="1" x14ac:dyDescent="0.35"/>
    <row r="1409" customFormat="1" x14ac:dyDescent="0.35"/>
    <row r="1410" customFormat="1" x14ac:dyDescent="0.35"/>
    <row r="1411" customFormat="1" x14ac:dyDescent="0.35"/>
    <row r="1412" customFormat="1" x14ac:dyDescent="0.35"/>
    <row r="1413" customFormat="1" x14ac:dyDescent="0.35"/>
    <row r="1414" customFormat="1" x14ac:dyDescent="0.35"/>
    <row r="1415" customFormat="1" x14ac:dyDescent="0.35"/>
    <row r="1416" customFormat="1" x14ac:dyDescent="0.35"/>
    <row r="1417" customFormat="1" x14ac:dyDescent="0.35"/>
    <row r="1418" customFormat="1" x14ac:dyDescent="0.35"/>
    <row r="1419" customFormat="1" x14ac:dyDescent="0.35"/>
    <row r="1420" customFormat="1" x14ac:dyDescent="0.35"/>
    <row r="1421" customFormat="1" x14ac:dyDescent="0.35"/>
    <row r="1422" customFormat="1" x14ac:dyDescent="0.35"/>
    <row r="1423" customFormat="1" x14ac:dyDescent="0.35"/>
    <row r="1424" customFormat="1" x14ac:dyDescent="0.35"/>
    <row r="1425" customFormat="1" x14ac:dyDescent="0.35"/>
    <row r="1426" customFormat="1" x14ac:dyDescent="0.35"/>
    <row r="1427" customFormat="1" x14ac:dyDescent="0.35"/>
    <row r="1428" customFormat="1" x14ac:dyDescent="0.35"/>
    <row r="1429" customFormat="1" x14ac:dyDescent="0.35"/>
    <row r="1430" customFormat="1" x14ac:dyDescent="0.35"/>
    <row r="1431" customFormat="1" x14ac:dyDescent="0.35"/>
    <row r="1432" customFormat="1" x14ac:dyDescent="0.35"/>
    <row r="1433" customFormat="1" x14ac:dyDescent="0.35"/>
    <row r="1434" customFormat="1" x14ac:dyDescent="0.35"/>
    <row r="1435" customFormat="1" x14ac:dyDescent="0.35"/>
    <row r="1436" customFormat="1" x14ac:dyDescent="0.35"/>
    <row r="1437" customFormat="1" x14ac:dyDescent="0.35"/>
    <row r="1438" customFormat="1" x14ac:dyDescent="0.35"/>
    <row r="1439" customFormat="1" x14ac:dyDescent="0.35"/>
    <row r="1440" customFormat="1" x14ac:dyDescent="0.35"/>
    <row r="1441" customFormat="1" x14ac:dyDescent="0.35"/>
    <row r="1442" customFormat="1" x14ac:dyDescent="0.35"/>
    <row r="1443" customFormat="1" x14ac:dyDescent="0.35"/>
    <row r="1444" customFormat="1" x14ac:dyDescent="0.35"/>
    <row r="1445" customFormat="1" x14ac:dyDescent="0.35"/>
    <row r="1446" customFormat="1" x14ac:dyDescent="0.35"/>
    <row r="1447" customFormat="1" x14ac:dyDescent="0.35"/>
    <row r="1448" customFormat="1" x14ac:dyDescent="0.35"/>
    <row r="1449" customFormat="1" x14ac:dyDescent="0.35"/>
    <row r="1450" customFormat="1" x14ac:dyDescent="0.35"/>
    <row r="1451" customFormat="1" x14ac:dyDescent="0.35"/>
    <row r="1452" customFormat="1" x14ac:dyDescent="0.35"/>
    <row r="1453" customFormat="1" x14ac:dyDescent="0.35"/>
    <row r="1454" customFormat="1" x14ac:dyDescent="0.35"/>
    <row r="1455" customFormat="1" x14ac:dyDescent="0.35"/>
    <row r="1456" customFormat="1" x14ac:dyDescent="0.35"/>
    <row r="1457" customFormat="1" x14ac:dyDescent="0.35"/>
    <row r="1458" customFormat="1" x14ac:dyDescent="0.35"/>
    <row r="1459" customFormat="1" x14ac:dyDescent="0.35"/>
    <row r="1460" customFormat="1" x14ac:dyDescent="0.35"/>
    <row r="1461" customFormat="1" x14ac:dyDescent="0.35"/>
    <row r="1462" customFormat="1" x14ac:dyDescent="0.35"/>
    <row r="1463" customFormat="1" x14ac:dyDescent="0.35"/>
    <row r="1464" customFormat="1" x14ac:dyDescent="0.35"/>
    <row r="1465" customFormat="1" x14ac:dyDescent="0.35"/>
    <row r="1466" customFormat="1" x14ac:dyDescent="0.35"/>
    <row r="1467" customFormat="1" x14ac:dyDescent="0.35"/>
    <row r="1468" customFormat="1" x14ac:dyDescent="0.35"/>
    <row r="1469" customFormat="1" x14ac:dyDescent="0.35"/>
    <row r="1470" customFormat="1" x14ac:dyDescent="0.35"/>
    <row r="1471" customFormat="1" x14ac:dyDescent="0.35"/>
    <row r="1472" customFormat="1" x14ac:dyDescent="0.35"/>
    <row r="1473" customFormat="1" x14ac:dyDescent="0.35"/>
    <row r="1474" customFormat="1" x14ac:dyDescent="0.35"/>
    <row r="1475" customFormat="1" x14ac:dyDescent="0.35"/>
    <row r="1476" customFormat="1" x14ac:dyDescent="0.35"/>
    <row r="1477" customFormat="1" x14ac:dyDescent="0.35"/>
    <row r="1478" customFormat="1" x14ac:dyDescent="0.35"/>
    <row r="1479" customFormat="1" x14ac:dyDescent="0.35"/>
    <row r="1480" customFormat="1" x14ac:dyDescent="0.35"/>
    <row r="1481" customFormat="1" x14ac:dyDescent="0.35"/>
    <row r="1482" customFormat="1" x14ac:dyDescent="0.35"/>
    <row r="1483" customFormat="1" x14ac:dyDescent="0.35"/>
    <row r="1484" customFormat="1" x14ac:dyDescent="0.35"/>
    <row r="1485" customFormat="1" x14ac:dyDescent="0.35"/>
    <row r="1486" customFormat="1" x14ac:dyDescent="0.35"/>
    <row r="1487" customFormat="1" x14ac:dyDescent="0.35"/>
    <row r="1488" customFormat="1" x14ac:dyDescent="0.35"/>
    <row r="1489" customFormat="1" x14ac:dyDescent="0.35"/>
    <row r="1490" customFormat="1" x14ac:dyDescent="0.35"/>
    <row r="1491" customFormat="1" x14ac:dyDescent="0.35"/>
    <row r="1492" customFormat="1" x14ac:dyDescent="0.35"/>
    <row r="1493" customFormat="1" x14ac:dyDescent="0.35"/>
    <row r="1494" customFormat="1" x14ac:dyDescent="0.35"/>
    <row r="1495" customFormat="1" x14ac:dyDescent="0.35"/>
    <row r="1496" customFormat="1" x14ac:dyDescent="0.35"/>
    <row r="1497" customFormat="1" x14ac:dyDescent="0.35"/>
    <row r="1498" customFormat="1" x14ac:dyDescent="0.35"/>
    <row r="1499" customFormat="1" x14ac:dyDescent="0.35"/>
    <row r="1500" customFormat="1" x14ac:dyDescent="0.35"/>
    <row r="1501" customFormat="1" x14ac:dyDescent="0.35"/>
    <row r="1502" customFormat="1" x14ac:dyDescent="0.35"/>
    <row r="1503" customFormat="1" x14ac:dyDescent="0.35"/>
    <row r="1504" customFormat="1" x14ac:dyDescent="0.35"/>
    <row r="1505" customFormat="1" x14ac:dyDescent="0.35"/>
    <row r="1506" customFormat="1" x14ac:dyDescent="0.35"/>
    <row r="1507" customFormat="1" x14ac:dyDescent="0.35"/>
    <row r="1508" customFormat="1" x14ac:dyDescent="0.35"/>
    <row r="1509" customFormat="1" x14ac:dyDescent="0.35"/>
    <row r="1510" customFormat="1" x14ac:dyDescent="0.35"/>
    <row r="1511" customFormat="1" x14ac:dyDescent="0.35"/>
    <row r="1512" customFormat="1" x14ac:dyDescent="0.35"/>
    <row r="1513" customFormat="1" x14ac:dyDescent="0.35"/>
    <row r="1514" customFormat="1" x14ac:dyDescent="0.35"/>
    <row r="1515" customFormat="1" x14ac:dyDescent="0.35"/>
    <row r="1516" customFormat="1" x14ac:dyDescent="0.35"/>
    <row r="1517" customFormat="1" x14ac:dyDescent="0.35"/>
    <row r="1518" customFormat="1" x14ac:dyDescent="0.35"/>
    <row r="1519" customFormat="1" x14ac:dyDescent="0.35"/>
    <row r="1520" customFormat="1" x14ac:dyDescent="0.35"/>
    <row r="1521" customFormat="1" x14ac:dyDescent="0.35"/>
    <row r="1522" customFormat="1" x14ac:dyDescent="0.35"/>
    <row r="1523" customFormat="1" x14ac:dyDescent="0.35"/>
    <row r="1524" customFormat="1" x14ac:dyDescent="0.35"/>
    <row r="1525" customFormat="1" x14ac:dyDescent="0.35"/>
    <row r="1526" customFormat="1" x14ac:dyDescent="0.35"/>
    <row r="1527" customFormat="1" x14ac:dyDescent="0.35"/>
    <row r="1528" customFormat="1" x14ac:dyDescent="0.35"/>
    <row r="1529" customFormat="1" x14ac:dyDescent="0.35"/>
    <row r="1530" customFormat="1" x14ac:dyDescent="0.35"/>
    <row r="1531" customFormat="1" x14ac:dyDescent="0.35"/>
    <row r="1532" customFormat="1" x14ac:dyDescent="0.35"/>
    <row r="1533" customFormat="1" x14ac:dyDescent="0.35"/>
    <row r="1534" customFormat="1" x14ac:dyDescent="0.35"/>
    <row r="1535" customFormat="1" x14ac:dyDescent="0.35"/>
    <row r="1536" customFormat="1" x14ac:dyDescent="0.35"/>
    <row r="1537" customFormat="1" x14ac:dyDescent="0.35"/>
    <row r="1538" customFormat="1" x14ac:dyDescent="0.35"/>
    <row r="1539" customFormat="1" x14ac:dyDescent="0.35"/>
    <row r="1540" customFormat="1" x14ac:dyDescent="0.35"/>
    <row r="1541" customFormat="1" x14ac:dyDescent="0.35"/>
    <row r="1542" customFormat="1" x14ac:dyDescent="0.35"/>
    <row r="1543" customFormat="1" x14ac:dyDescent="0.35"/>
    <row r="1544" customFormat="1" x14ac:dyDescent="0.35"/>
    <row r="1545" customFormat="1" x14ac:dyDescent="0.35"/>
    <row r="1546" customFormat="1" x14ac:dyDescent="0.35"/>
    <row r="1547" customFormat="1" x14ac:dyDescent="0.35"/>
    <row r="1548" customFormat="1" x14ac:dyDescent="0.35"/>
    <row r="1549" customFormat="1" x14ac:dyDescent="0.35"/>
    <row r="1550" customFormat="1" x14ac:dyDescent="0.35"/>
    <row r="1551" customFormat="1" x14ac:dyDescent="0.35"/>
    <row r="1552" customFormat="1" x14ac:dyDescent="0.35"/>
    <row r="1553" customFormat="1" x14ac:dyDescent="0.35"/>
    <row r="1554" customFormat="1" x14ac:dyDescent="0.35"/>
    <row r="1555" customFormat="1" x14ac:dyDescent="0.35"/>
    <row r="1556" customFormat="1" x14ac:dyDescent="0.35"/>
    <row r="1557" customFormat="1" x14ac:dyDescent="0.35"/>
    <row r="1558" customFormat="1" x14ac:dyDescent="0.35"/>
    <row r="1559" customFormat="1" x14ac:dyDescent="0.35"/>
    <row r="1560" customFormat="1" x14ac:dyDescent="0.35"/>
    <row r="1561" customFormat="1" x14ac:dyDescent="0.35"/>
    <row r="1562" customFormat="1" x14ac:dyDescent="0.35"/>
    <row r="1563" customFormat="1" x14ac:dyDescent="0.35"/>
    <row r="1564" customFormat="1" x14ac:dyDescent="0.35"/>
    <row r="1565" customFormat="1" x14ac:dyDescent="0.35"/>
    <row r="1566" customFormat="1" x14ac:dyDescent="0.35"/>
    <row r="1567" customFormat="1" x14ac:dyDescent="0.35"/>
    <row r="1568" customFormat="1" x14ac:dyDescent="0.35"/>
    <row r="1569" customFormat="1" x14ac:dyDescent="0.35"/>
    <row r="1570" customFormat="1" x14ac:dyDescent="0.35"/>
    <row r="1571" customFormat="1" x14ac:dyDescent="0.35"/>
    <row r="1572" customFormat="1" x14ac:dyDescent="0.35"/>
    <row r="1573" customFormat="1" x14ac:dyDescent="0.35"/>
    <row r="1574" customFormat="1" x14ac:dyDescent="0.35"/>
    <row r="1575" customFormat="1" x14ac:dyDescent="0.35"/>
    <row r="1576" customFormat="1" x14ac:dyDescent="0.35"/>
    <row r="1577" customFormat="1" x14ac:dyDescent="0.35"/>
    <row r="1578" customFormat="1" x14ac:dyDescent="0.35"/>
    <row r="1579" customFormat="1" x14ac:dyDescent="0.35"/>
    <row r="1580" customFormat="1" x14ac:dyDescent="0.35"/>
    <row r="1581" customFormat="1" x14ac:dyDescent="0.35"/>
    <row r="1582" customFormat="1" x14ac:dyDescent="0.35"/>
    <row r="1583" customFormat="1" x14ac:dyDescent="0.35"/>
    <row r="1584" customFormat="1" x14ac:dyDescent="0.35"/>
    <row r="1585" customFormat="1" x14ac:dyDescent="0.35"/>
    <row r="1586" customFormat="1" x14ac:dyDescent="0.35"/>
    <row r="1587" customFormat="1" x14ac:dyDescent="0.35"/>
    <row r="1588" customFormat="1" x14ac:dyDescent="0.35"/>
    <row r="1589" customFormat="1" x14ac:dyDescent="0.35"/>
    <row r="1590" customFormat="1" x14ac:dyDescent="0.35"/>
    <row r="1591" customFormat="1" x14ac:dyDescent="0.35"/>
    <row r="1592" customFormat="1" x14ac:dyDescent="0.35"/>
    <row r="1593" customFormat="1" x14ac:dyDescent="0.35"/>
    <row r="1594" customFormat="1" x14ac:dyDescent="0.35"/>
    <row r="1595" customFormat="1" x14ac:dyDescent="0.35"/>
    <row r="1596" customFormat="1" x14ac:dyDescent="0.35"/>
    <row r="1597" customFormat="1" x14ac:dyDescent="0.35"/>
    <row r="1598" customFormat="1" x14ac:dyDescent="0.35"/>
    <row r="1599" customFormat="1" x14ac:dyDescent="0.35"/>
    <row r="1600" customFormat="1" x14ac:dyDescent="0.35"/>
    <row r="1601" customFormat="1" x14ac:dyDescent="0.35"/>
    <row r="1602" customFormat="1" x14ac:dyDescent="0.35"/>
    <row r="1603" customFormat="1" x14ac:dyDescent="0.35"/>
    <row r="1604" customFormat="1" x14ac:dyDescent="0.35"/>
    <row r="1605" customFormat="1" x14ac:dyDescent="0.35"/>
    <row r="1606" customFormat="1" x14ac:dyDescent="0.35"/>
    <row r="1607" customFormat="1" x14ac:dyDescent="0.35"/>
    <row r="1608" customFormat="1" x14ac:dyDescent="0.35"/>
    <row r="1609" customFormat="1" x14ac:dyDescent="0.35"/>
    <row r="1610" customFormat="1" x14ac:dyDescent="0.35"/>
    <row r="1611" customFormat="1" x14ac:dyDescent="0.35"/>
    <row r="1612" customFormat="1" x14ac:dyDescent="0.35"/>
    <row r="1613" customFormat="1" x14ac:dyDescent="0.35"/>
    <row r="1614" customFormat="1" x14ac:dyDescent="0.35"/>
    <row r="1615" customFormat="1" x14ac:dyDescent="0.35"/>
    <row r="1616" customFormat="1" x14ac:dyDescent="0.35"/>
    <row r="1617" customFormat="1" x14ac:dyDescent="0.35"/>
    <row r="1618" customFormat="1" x14ac:dyDescent="0.35"/>
    <row r="1619" customFormat="1" x14ac:dyDescent="0.35"/>
    <row r="1620" customFormat="1" x14ac:dyDescent="0.35"/>
    <row r="1621" customFormat="1" x14ac:dyDescent="0.35"/>
    <row r="1622" customFormat="1" x14ac:dyDescent="0.35"/>
    <row r="1623" customFormat="1" x14ac:dyDescent="0.35"/>
    <row r="1624" customFormat="1" x14ac:dyDescent="0.35"/>
    <row r="1625" customFormat="1" x14ac:dyDescent="0.35"/>
    <row r="1626" customFormat="1" x14ac:dyDescent="0.35"/>
    <row r="1627" customFormat="1" x14ac:dyDescent="0.35"/>
    <row r="1628" customFormat="1" x14ac:dyDescent="0.35"/>
    <row r="1629" customFormat="1" x14ac:dyDescent="0.35"/>
    <row r="1630" customFormat="1" x14ac:dyDescent="0.35"/>
    <row r="1631" customFormat="1" x14ac:dyDescent="0.35"/>
    <row r="1632" customFormat="1" x14ac:dyDescent="0.35"/>
    <row r="1633" customFormat="1" x14ac:dyDescent="0.35"/>
    <row r="1634" customFormat="1" x14ac:dyDescent="0.35"/>
    <row r="1635" customFormat="1" x14ac:dyDescent="0.35"/>
    <row r="1636" customFormat="1" x14ac:dyDescent="0.35"/>
    <row r="1637" customFormat="1" x14ac:dyDescent="0.35"/>
    <row r="1638" customFormat="1" x14ac:dyDescent="0.35"/>
    <row r="1639" customFormat="1" x14ac:dyDescent="0.35"/>
    <row r="1640" customFormat="1" x14ac:dyDescent="0.35"/>
    <row r="1641" customFormat="1" x14ac:dyDescent="0.35"/>
    <row r="1642" customFormat="1" x14ac:dyDescent="0.35"/>
    <row r="1643" customFormat="1" x14ac:dyDescent="0.35"/>
    <row r="1644" customFormat="1" x14ac:dyDescent="0.35"/>
    <row r="1645" customFormat="1" x14ac:dyDescent="0.35"/>
    <row r="1646" customFormat="1" x14ac:dyDescent="0.35"/>
    <row r="1647" customFormat="1" x14ac:dyDescent="0.35"/>
    <row r="1648" customFormat="1" x14ac:dyDescent="0.35"/>
    <row r="1649" customFormat="1" x14ac:dyDescent="0.35"/>
    <row r="1650" customFormat="1" x14ac:dyDescent="0.35"/>
    <row r="1651" customFormat="1" x14ac:dyDescent="0.35"/>
    <row r="1652" customFormat="1" x14ac:dyDescent="0.35"/>
    <row r="1653" customFormat="1" x14ac:dyDescent="0.35"/>
    <row r="1654" customFormat="1" x14ac:dyDescent="0.35"/>
    <row r="1655" customFormat="1" x14ac:dyDescent="0.35"/>
    <row r="1656" customFormat="1" x14ac:dyDescent="0.35"/>
    <row r="1657" customFormat="1" x14ac:dyDescent="0.35"/>
    <row r="1658" customFormat="1" x14ac:dyDescent="0.35"/>
    <row r="1659" customFormat="1" x14ac:dyDescent="0.35"/>
    <row r="1660" customFormat="1" x14ac:dyDescent="0.35"/>
    <row r="1661" customFormat="1" x14ac:dyDescent="0.35"/>
    <row r="1662" customFormat="1" x14ac:dyDescent="0.35"/>
    <row r="1663" customFormat="1" x14ac:dyDescent="0.35"/>
    <row r="1664" customFormat="1" x14ac:dyDescent="0.35"/>
    <row r="1665" customFormat="1" x14ac:dyDescent="0.35"/>
    <row r="1666" customFormat="1" x14ac:dyDescent="0.35"/>
    <row r="1667" customFormat="1" x14ac:dyDescent="0.35"/>
    <row r="1668" customFormat="1" x14ac:dyDescent="0.35"/>
    <row r="1669" customFormat="1" x14ac:dyDescent="0.35"/>
    <row r="1670" customFormat="1" x14ac:dyDescent="0.35"/>
    <row r="1671" customFormat="1" x14ac:dyDescent="0.35"/>
    <row r="1672" customFormat="1" x14ac:dyDescent="0.35"/>
    <row r="1673" customFormat="1" x14ac:dyDescent="0.35"/>
    <row r="1674" customFormat="1" x14ac:dyDescent="0.35"/>
    <row r="1675" customFormat="1" x14ac:dyDescent="0.35"/>
    <row r="1676" customFormat="1" x14ac:dyDescent="0.35"/>
    <row r="1677" customFormat="1" x14ac:dyDescent="0.35"/>
    <row r="1678" customFormat="1" x14ac:dyDescent="0.35"/>
    <row r="1679" customFormat="1" x14ac:dyDescent="0.35"/>
    <row r="1680" customFormat="1" x14ac:dyDescent="0.35"/>
    <row r="1681" customFormat="1" x14ac:dyDescent="0.35"/>
    <row r="1682" customFormat="1" x14ac:dyDescent="0.35"/>
    <row r="1683" customFormat="1" x14ac:dyDescent="0.35"/>
    <row r="1684" customFormat="1" x14ac:dyDescent="0.35"/>
    <row r="1685" customFormat="1" x14ac:dyDescent="0.35"/>
    <row r="1686" customFormat="1" x14ac:dyDescent="0.35"/>
    <row r="1687" customFormat="1" x14ac:dyDescent="0.35"/>
    <row r="1688" customFormat="1" x14ac:dyDescent="0.35"/>
    <row r="1689" customFormat="1" x14ac:dyDescent="0.35"/>
    <row r="1690" customFormat="1" x14ac:dyDescent="0.35"/>
    <row r="1691" customFormat="1" x14ac:dyDescent="0.35"/>
    <row r="1692" customFormat="1" x14ac:dyDescent="0.35"/>
    <row r="1693" customFormat="1" x14ac:dyDescent="0.35"/>
  </sheetData>
  <sheetProtection algorithmName="SHA-512" hashValue="HvQ+KHd92mZbdOQuVVMAEBJ/M6ngWUXCYsyOfF7lf3PLbUEdk+QrmjTdi1aQlY1D5FK3z2eOT4veV/UFCv2idw==" saltValue="rUeMCJNIOVnoqFCuuRrA4Q==" spinCount="100000" sheet="1" objects="1" scenarios="1"/>
  <mergeCells count="6">
    <mergeCell ref="F2:G2"/>
    <mergeCell ref="I2:J2"/>
    <mergeCell ref="C1:J1"/>
    <mergeCell ref="L1:T1"/>
    <mergeCell ref="P2:Q2"/>
    <mergeCell ref="S2:T2"/>
  </mergeCells>
  <pageMargins left="0.7" right="0.7" top="0.75" bottom="0.75" header="0.3" footer="0.3"/>
  <pageSetup paperSize="8" scale="68" fitToWidth="0" orientation="landscape" r:id="rId1"/>
  <ignoredErrors>
    <ignoredError sqref="D10 D15:D20 D25:D30 D35:D40 D45:D5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A1717"/>
  <sheetViews>
    <sheetView zoomScale="40" zoomScaleNormal="40" workbookViewId="0">
      <pane xSplit="5" ySplit="4" topLeftCell="F5" activePane="bottomRight" state="frozen"/>
      <selection activeCell="G4" sqref="G4:I75"/>
      <selection pane="topRight" activeCell="G4" sqref="G4:I75"/>
      <selection pane="bottomLeft" activeCell="G4" sqref="G4:I75"/>
      <selection pane="bottomRight" sqref="A1:E1"/>
    </sheetView>
  </sheetViews>
  <sheetFormatPr defaultRowHeight="21" x14ac:dyDescent="0.5"/>
  <cols>
    <col min="3" max="3" width="20" customWidth="1"/>
    <col min="4" max="4" width="5.81640625" style="2" customWidth="1"/>
    <col min="5" max="5" width="22.453125" style="4" customWidth="1"/>
    <col min="6" max="6" width="5.81640625" style="2" customWidth="1"/>
    <col min="7" max="11" width="14.453125" customWidth="1"/>
    <col min="12" max="12" width="14.453125" hidden="1" customWidth="1"/>
    <col min="13" max="13" width="5.81640625" style="2" customWidth="1"/>
    <col min="14" max="15" width="13.81640625" style="4" customWidth="1"/>
    <col min="16" max="16" width="5.81640625" style="2" customWidth="1"/>
    <col min="17" max="17" width="15.1796875" customWidth="1"/>
    <col min="18" max="18" width="15" customWidth="1"/>
    <col min="19" max="19" width="13.81640625" customWidth="1"/>
    <col min="20" max="20" width="14" customWidth="1"/>
    <col min="21" max="21" width="5.81640625" style="2" customWidth="1"/>
    <col min="22" max="24" width="13.81640625" customWidth="1"/>
    <col min="25" max="25" width="13.7265625" hidden="1" customWidth="1"/>
    <col min="26" max="26" width="14.54296875" customWidth="1"/>
    <col min="27" max="27" width="5.81640625" style="2" customWidth="1"/>
    <col min="28" max="28" width="15.453125" customWidth="1"/>
    <col min="29" max="32" width="13.81640625" customWidth="1"/>
    <col min="33" max="35" width="13.81640625" style="387" customWidth="1"/>
    <col min="36" max="36" width="13.81640625" customWidth="1"/>
    <col min="37" max="37" width="5.81640625" style="2" customWidth="1"/>
    <col min="38" max="38" width="14" customWidth="1"/>
    <col min="39" max="39" width="13.81640625" customWidth="1"/>
    <col min="40" max="40" width="18.26953125" customWidth="1"/>
    <col min="41" max="41" width="13.81640625" hidden="1" customWidth="1"/>
    <col min="42" max="42" width="9.1796875" customWidth="1"/>
    <col min="43" max="44" width="14.81640625" customWidth="1"/>
    <col min="45" max="47" width="9.1796875" hidden="1" customWidth="1"/>
    <col min="48" max="48" width="10.81640625" hidden="1" customWidth="1"/>
    <col min="49" max="52" width="18" hidden="1" customWidth="1"/>
    <col min="53" max="64" width="10.81640625" hidden="1" customWidth="1"/>
    <col min="65" max="65" width="9.1796875" hidden="1" customWidth="1"/>
    <col min="66" max="67" width="9.1796875" style="3" hidden="1" customWidth="1"/>
    <col min="68" max="69" width="9.1796875" hidden="1" customWidth="1"/>
    <col min="70" max="76" width="14.26953125" hidden="1" customWidth="1"/>
    <col min="77" max="79" width="9.1796875" hidden="1" customWidth="1"/>
    <col min="80" max="80" width="0" hidden="1" customWidth="1"/>
  </cols>
  <sheetData>
    <row r="1" spans="1:79" ht="80.25" customHeight="1" thickBot="1" x14ac:dyDescent="0.55000000000000004">
      <c r="A1" s="631" t="s">
        <v>495</v>
      </c>
      <c r="B1" s="632"/>
      <c r="C1" s="632"/>
      <c r="D1" s="632"/>
      <c r="E1" s="633"/>
    </row>
    <row r="2" spans="1:79" ht="59.25" customHeight="1" thickBot="1" x14ac:dyDescent="0.4">
      <c r="A2" s="701"/>
      <c r="B2" s="702"/>
      <c r="C2" s="703"/>
      <c r="D2" s="9"/>
      <c r="E2" s="495" t="s">
        <v>373</v>
      </c>
      <c r="F2" s="9"/>
      <c r="G2" s="658" t="s">
        <v>374</v>
      </c>
      <c r="H2" s="659"/>
      <c r="I2" s="659"/>
      <c r="J2" s="659"/>
      <c r="K2" s="659"/>
      <c r="L2" s="660"/>
      <c r="M2" s="545"/>
      <c r="N2" s="658" t="s">
        <v>375</v>
      </c>
      <c r="O2" s="660"/>
      <c r="P2" s="9"/>
      <c r="Q2" s="658" t="s">
        <v>376</v>
      </c>
      <c r="R2" s="659"/>
      <c r="S2" s="659"/>
      <c r="T2" s="660"/>
      <c r="U2" s="9"/>
      <c r="V2" s="658" t="s">
        <v>377</v>
      </c>
      <c r="W2" s="659"/>
      <c r="X2" s="659"/>
      <c r="Y2" s="659"/>
      <c r="Z2" s="660"/>
      <c r="AA2" s="9"/>
      <c r="AB2" s="658" t="s">
        <v>378</v>
      </c>
      <c r="AC2" s="659"/>
      <c r="AD2" s="659"/>
      <c r="AE2" s="659"/>
      <c r="AF2" s="659"/>
      <c r="AG2" s="659"/>
      <c r="AH2" s="659"/>
      <c r="AI2" s="659"/>
      <c r="AJ2" s="660"/>
      <c r="AK2" s="11"/>
      <c r="AL2" s="658" t="s">
        <v>379</v>
      </c>
      <c r="AM2" s="659"/>
      <c r="AN2" s="659"/>
      <c r="AO2" s="660"/>
      <c r="AP2" s="495"/>
      <c r="AQ2" s="639" t="s">
        <v>459</v>
      </c>
      <c r="AR2" s="640"/>
    </row>
    <row r="3" spans="1:79" ht="45.25" customHeight="1" thickBot="1" x14ac:dyDescent="0.55000000000000004">
      <c r="A3" s="704" t="s">
        <v>437</v>
      </c>
      <c r="B3" s="705"/>
      <c r="C3" s="706"/>
      <c r="D3" s="13" t="s">
        <v>3</v>
      </c>
      <c r="E3" s="151" t="s">
        <v>11</v>
      </c>
      <c r="F3" s="13"/>
      <c r="G3" s="653" t="s">
        <v>11</v>
      </c>
      <c r="H3" s="654"/>
      <c r="I3" s="654"/>
      <c r="J3" s="654"/>
      <c r="K3" s="654"/>
      <c r="L3" s="655"/>
      <c r="M3" s="495" t="s">
        <v>2</v>
      </c>
      <c r="N3" s="653" t="s">
        <v>11</v>
      </c>
      <c r="O3" s="655"/>
      <c r="P3" s="13" t="s">
        <v>2</v>
      </c>
      <c r="Q3" s="679" t="s">
        <v>11</v>
      </c>
      <c r="R3" s="654"/>
      <c r="S3" s="654"/>
      <c r="T3" s="655"/>
      <c r="U3" s="13" t="s">
        <v>2</v>
      </c>
      <c r="V3" s="679" t="s">
        <v>215</v>
      </c>
      <c r="W3" s="680"/>
      <c r="X3" s="654"/>
      <c r="Y3" s="654"/>
      <c r="Z3" s="655"/>
      <c r="AA3" s="13" t="s">
        <v>2</v>
      </c>
      <c r="AB3" s="663" t="s">
        <v>11</v>
      </c>
      <c r="AC3" s="664"/>
      <c r="AD3" s="664"/>
      <c r="AE3" s="665"/>
      <c r="AF3" s="665"/>
      <c r="AG3" s="665"/>
      <c r="AH3" s="665"/>
      <c r="AI3" s="665"/>
      <c r="AJ3" s="666"/>
      <c r="AK3" s="13" t="s">
        <v>2</v>
      </c>
      <c r="AL3" s="641" t="s">
        <v>340</v>
      </c>
      <c r="AM3" s="661"/>
      <c r="AN3" s="661"/>
      <c r="AO3" s="662"/>
      <c r="AP3" s="495" t="s">
        <v>2</v>
      </c>
      <c r="AQ3" s="641" t="s">
        <v>11</v>
      </c>
      <c r="AR3" s="642"/>
      <c r="AS3" s="324"/>
      <c r="AT3" s="324"/>
      <c r="AU3" s="325"/>
      <c r="AV3" s="324" t="s">
        <v>7</v>
      </c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 t="s">
        <v>462</v>
      </c>
      <c r="BH3" s="324"/>
      <c r="BI3" s="324"/>
      <c r="BJ3" s="324" t="s">
        <v>376</v>
      </c>
      <c r="BK3" s="324"/>
      <c r="BL3" s="324"/>
      <c r="BM3" s="324"/>
      <c r="BN3" s="321"/>
      <c r="BO3" s="321"/>
      <c r="BP3" s="324"/>
      <c r="BQ3" s="324"/>
      <c r="BR3" s="324" t="s">
        <v>449</v>
      </c>
      <c r="BS3" s="324" t="s">
        <v>448</v>
      </c>
      <c r="BT3" s="324" t="s">
        <v>451</v>
      </c>
      <c r="BU3" s="324"/>
      <c r="BV3" s="324" t="s">
        <v>453</v>
      </c>
      <c r="BW3" s="324" t="s">
        <v>455</v>
      </c>
      <c r="BX3" s="324" t="s">
        <v>455</v>
      </c>
      <c r="BY3" t="s">
        <v>458</v>
      </c>
      <c r="BZ3" s="328" t="s">
        <v>480</v>
      </c>
      <c r="CA3" s="328" t="s">
        <v>483</v>
      </c>
    </row>
    <row r="4" spans="1:79" s="6" customFormat="1" ht="65.25" customHeight="1" thickBot="1" x14ac:dyDescent="0.55000000000000004">
      <c r="A4" s="683"/>
      <c r="B4" s="684"/>
      <c r="C4" s="685"/>
      <c r="D4" s="9"/>
      <c r="E4" s="145" t="s">
        <v>6</v>
      </c>
      <c r="F4" s="9"/>
      <c r="G4" s="278" t="s">
        <v>189</v>
      </c>
      <c r="H4" s="544" t="s">
        <v>188</v>
      </c>
      <c r="I4" s="544" t="s">
        <v>187</v>
      </c>
      <c r="J4" s="544" t="s">
        <v>186</v>
      </c>
      <c r="K4" s="544" t="s">
        <v>216</v>
      </c>
      <c r="L4" s="279" t="s">
        <v>217</v>
      </c>
      <c r="M4" s="545"/>
      <c r="N4" s="150" t="s">
        <v>7</v>
      </c>
      <c r="O4" s="141" t="s">
        <v>190</v>
      </c>
      <c r="P4" s="9"/>
      <c r="Q4" s="110" t="s">
        <v>218</v>
      </c>
      <c r="R4" s="167" t="s">
        <v>219</v>
      </c>
      <c r="S4" s="122" t="s">
        <v>192</v>
      </c>
      <c r="T4" s="141" t="s">
        <v>193</v>
      </c>
      <c r="U4" s="9"/>
      <c r="V4" s="146" t="s">
        <v>4</v>
      </c>
      <c r="W4" s="148" t="s">
        <v>194</v>
      </c>
      <c r="X4" s="148" t="s">
        <v>220</v>
      </c>
      <c r="Y4" s="148" t="s">
        <v>221</v>
      </c>
      <c r="Z4" s="149" t="s">
        <v>197</v>
      </c>
      <c r="AA4" s="11"/>
      <c r="AB4" s="121" t="s">
        <v>5</v>
      </c>
      <c r="AC4" s="122" t="s">
        <v>198</v>
      </c>
      <c r="AD4" s="142" t="s">
        <v>200</v>
      </c>
      <c r="AE4" s="160" t="s">
        <v>345</v>
      </c>
      <c r="AF4" s="161" t="s">
        <v>346</v>
      </c>
      <c r="AG4" s="386" t="s">
        <v>347</v>
      </c>
      <c r="AH4" s="386" t="s">
        <v>348</v>
      </c>
      <c r="AI4" s="386" t="s">
        <v>349</v>
      </c>
      <c r="AJ4" s="162" t="s">
        <v>350</v>
      </c>
      <c r="AK4" s="11"/>
      <c r="AL4" s="121" t="s">
        <v>222</v>
      </c>
      <c r="AM4" s="122" t="s">
        <v>203</v>
      </c>
      <c r="AN4" s="122" t="s">
        <v>341</v>
      </c>
      <c r="AO4" s="141" t="s">
        <v>199</v>
      </c>
      <c r="AP4" s="538"/>
      <c r="AQ4" s="122" t="s">
        <v>490</v>
      </c>
      <c r="AR4" s="464" t="s">
        <v>489</v>
      </c>
      <c r="AS4" s="324"/>
      <c r="AT4" s="324"/>
      <c r="AU4" s="327" t="s">
        <v>463</v>
      </c>
      <c r="AV4" s="328" t="s">
        <v>464</v>
      </c>
      <c r="AW4" s="328" t="s">
        <v>465</v>
      </c>
      <c r="AX4" s="328" t="s">
        <v>466</v>
      </c>
      <c r="AY4" s="328" t="s">
        <v>467</v>
      </c>
      <c r="AZ4" s="328" t="s">
        <v>468</v>
      </c>
      <c r="BA4" s="328" t="s">
        <v>469</v>
      </c>
      <c r="BB4" s="328" t="s">
        <v>13</v>
      </c>
      <c r="BC4" s="328" t="s">
        <v>470</v>
      </c>
      <c r="BD4" s="328" t="s">
        <v>471</v>
      </c>
      <c r="BE4" s="329" t="s">
        <v>472</v>
      </c>
      <c r="BF4" s="328" t="s">
        <v>473</v>
      </c>
      <c r="BG4" s="328" t="s">
        <v>474</v>
      </c>
      <c r="BH4" s="328" t="s">
        <v>475</v>
      </c>
      <c r="BI4" s="329" t="s">
        <v>476</v>
      </c>
      <c r="BJ4" s="328" t="s">
        <v>228</v>
      </c>
      <c r="BK4" s="328" t="s">
        <v>370</v>
      </c>
      <c r="BL4" s="328" t="s">
        <v>371</v>
      </c>
      <c r="BM4" s="324"/>
      <c r="BN4" s="320" t="s">
        <v>477</v>
      </c>
      <c r="BO4" s="321" t="s">
        <v>196</v>
      </c>
      <c r="BP4" s="328" t="s">
        <v>479</v>
      </c>
      <c r="BQ4" s="328" t="s">
        <v>478</v>
      </c>
      <c r="BR4" s="333" t="s">
        <v>444</v>
      </c>
      <c r="BS4" s="333" t="s">
        <v>447</v>
      </c>
      <c r="BT4" s="333" t="s">
        <v>450</v>
      </c>
      <c r="BU4" s="333"/>
      <c r="BV4" s="333" t="s">
        <v>452</v>
      </c>
      <c r="BW4" s="333" t="s">
        <v>454</v>
      </c>
      <c r="BX4" s="333" t="s">
        <v>456</v>
      </c>
      <c r="BY4" s="303" t="s">
        <v>457</v>
      </c>
      <c r="BZ4" s="328" t="s">
        <v>481</v>
      </c>
      <c r="CA4" s="390" t="s">
        <v>482</v>
      </c>
    </row>
    <row r="5" spans="1:79" s="7" customFormat="1" ht="28.5" customHeight="1" thickTop="1" thickBot="1" x14ac:dyDescent="0.35">
      <c r="A5" s="686"/>
      <c r="B5" s="687"/>
      <c r="C5" s="688"/>
      <c r="D5" s="9"/>
      <c r="E5" s="204" t="s">
        <v>14</v>
      </c>
      <c r="F5" s="9"/>
      <c r="G5" s="542">
        <v>0.85731840000000004</v>
      </c>
      <c r="H5" s="543">
        <f>G5+IF(AT5&gt;1800,AX5,AW5)</f>
        <v>1.3433184</v>
      </c>
      <c r="I5" s="543">
        <f t="shared" ref="I5:I36" si="0">IF(OR(AS5&gt;1200, AT5&gt;1200),BQ5,H5+IF(AT5&gt;1900,AX5,AW5))</f>
        <v>1.8293184</v>
      </c>
      <c r="J5" s="525">
        <f t="shared" ref="J5:J36" si="1">BQ5+IF(AT5&gt;1900,AZ5,AY5)</f>
        <v>2.8144974496000001</v>
      </c>
      <c r="K5" s="551">
        <f>AV5+BC5+BA5+BD5+BE5</f>
        <v>2.3220174496000001</v>
      </c>
      <c r="L5" s="548">
        <f>AV5+BC5+BB5+BD5+BE5</f>
        <v>5.1213774495999989</v>
      </c>
      <c r="M5" s="338"/>
      <c r="N5" s="339">
        <v>0</v>
      </c>
      <c r="O5" s="383" t="s">
        <v>0</v>
      </c>
      <c r="P5" s="338"/>
      <c r="Q5" s="339">
        <v>0</v>
      </c>
      <c r="R5" s="340" t="s">
        <v>0</v>
      </c>
      <c r="S5" s="332">
        <f>BK5</f>
        <v>5.2831999999999999</v>
      </c>
      <c r="T5" s="332">
        <f>BL5</f>
        <v>7.1120000000000001</v>
      </c>
      <c r="U5" s="338"/>
      <c r="V5" s="343">
        <v>0</v>
      </c>
      <c r="W5" s="341" t="s">
        <v>0</v>
      </c>
      <c r="X5" s="293" t="s">
        <v>0</v>
      </c>
      <c r="Y5" s="293" t="s">
        <v>0</v>
      </c>
      <c r="Z5" s="289" t="s">
        <v>0</v>
      </c>
      <c r="AA5" s="11"/>
      <c r="AB5" s="673">
        <v>0</v>
      </c>
      <c r="AC5" s="340" t="s">
        <v>0</v>
      </c>
      <c r="AD5" s="388" t="s">
        <v>0</v>
      </c>
      <c r="AE5" s="389" t="s">
        <v>0</v>
      </c>
      <c r="AF5" s="358" t="s">
        <v>0</v>
      </c>
      <c r="AG5" s="358" t="s">
        <v>0</v>
      </c>
      <c r="AH5" s="358" t="s">
        <v>0</v>
      </c>
      <c r="AI5" s="358" t="s">
        <v>0</v>
      </c>
      <c r="AJ5" s="156" t="s">
        <v>0</v>
      </c>
      <c r="AK5" s="11"/>
      <c r="AL5" s="130">
        <v>0</v>
      </c>
      <c r="AM5" s="644" t="s">
        <v>368</v>
      </c>
      <c r="AN5" s="385">
        <f>BZ5</f>
        <v>0.29653499999999999</v>
      </c>
      <c r="AO5" s="498">
        <f>CA5</f>
        <v>1.206</v>
      </c>
      <c r="AP5" s="539"/>
      <c r="AQ5" s="636">
        <v>0.9</v>
      </c>
      <c r="AR5" s="465">
        <v>3.9</v>
      </c>
      <c r="AS5" s="321">
        <v>450</v>
      </c>
      <c r="AT5" s="321">
        <v>450</v>
      </c>
      <c r="AU5" s="322">
        <v>2</v>
      </c>
      <c r="AV5" s="298">
        <v>0.85731840000000004</v>
      </c>
      <c r="AW5" s="298">
        <v>0.48599999999999999</v>
      </c>
      <c r="AX5" s="298">
        <v>0.72900000000000009</v>
      </c>
      <c r="AY5" s="298">
        <v>0.31103999999999998</v>
      </c>
      <c r="AZ5" s="298">
        <v>0.46655999999999997</v>
      </c>
      <c r="BA5" s="298">
        <v>0.44063999999999998</v>
      </c>
      <c r="BB5" s="298">
        <v>3.2399999999999998</v>
      </c>
      <c r="BC5" s="298">
        <v>0.84405904959999989</v>
      </c>
      <c r="BD5" s="323">
        <v>0.08</v>
      </c>
      <c r="BE5" s="323">
        <v>0.1</v>
      </c>
      <c r="BF5" s="298">
        <v>2.8260000000000001</v>
      </c>
      <c r="BG5" s="298">
        <v>2.0278428119999998</v>
      </c>
      <c r="BH5" s="298">
        <v>0.20700000000000002</v>
      </c>
      <c r="BI5" s="323">
        <v>7.3800000000000004E-2</v>
      </c>
      <c r="BJ5" s="298">
        <v>2.9120000000000004</v>
      </c>
      <c r="BK5" s="298">
        <v>5.2831999999999999</v>
      </c>
      <c r="BL5" s="298">
        <v>7.1120000000000001</v>
      </c>
      <c r="BM5" s="321"/>
      <c r="BN5" s="3"/>
      <c r="BO5" s="321"/>
      <c r="BP5" s="321"/>
      <c r="BQ5" s="298">
        <v>2.5034574495999999</v>
      </c>
      <c r="BZ5" s="298">
        <f>((((AS5-185)/1000)*0.373 +((AT5-185)/1000)*0.373)*0.75)*2</f>
        <v>0.29653499999999999</v>
      </c>
      <c r="CA5" s="391">
        <f>(AS5+AT5)*0.67*2/1000</f>
        <v>1.206</v>
      </c>
    </row>
    <row r="6" spans="1:79" s="7" customFormat="1" ht="28.5" customHeight="1" thickTop="1" thickBot="1" x14ac:dyDescent="0.35">
      <c r="A6" s="686"/>
      <c r="B6" s="687"/>
      <c r="C6" s="688"/>
      <c r="D6" s="9"/>
      <c r="E6" s="205" t="s">
        <v>15</v>
      </c>
      <c r="F6" s="9"/>
      <c r="G6" s="344">
        <v>1.4653584000000002</v>
      </c>
      <c r="H6" s="332">
        <f t="shared" ref="H6:H69" si="2">G6+IF(AT6&gt;1800,AX6,AW6)</f>
        <v>2.3293584000000003</v>
      </c>
      <c r="I6" s="332">
        <f t="shared" si="0"/>
        <v>3.1933584000000002</v>
      </c>
      <c r="J6" s="334">
        <f t="shared" si="1"/>
        <v>4.6871088496000004</v>
      </c>
      <c r="K6" s="290">
        <f t="shared" ref="K6:K69" si="3">AV6+BC6+BA6+BD6+BE6</f>
        <v>3.6987288496000001</v>
      </c>
      <c r="L6" s="319">
        <f t="shared" ref="L6:L59" si="4">AV6+BC6+BB6+BD6+BE6</f>
        <v>9.3168888495999997</v>
      </c>
      <c r="M6" s="338"/>
      <c r="N6" s="345">
        <v>0</v>
      </c>
      <c r="O6" s="319">
        <v>0</v>
      </c>
      <c r="P6" s="338"/>
      <c r="Q6" s="345">
        <v>0</v>
      </c>
      <c r="R6" s="332">
        <f>BJ6</f>
        <v>3.8719999999999999</v>
      </c>
      <c r="S6" s="332">
        <f>BK6</f>
        <v>6.8432000000000004</v>
      </c>
      <c r="T6" s="332">
        <f>BL6</f>
        <v>9.2119999999999997</v>
      </c>
      <c r="U6" s="338"/>
      <c r="V6" s="346">
        <v>0</v>
      </c>
      <c r="W6" s="332">
        <f>2*BR6+BG6+2*BT6+IF(AT6&gt;1300,BY$6,BX$6)+BS6</f>
        <v>5.0046960120000001</v>
      </c>
      <c r="X6" s="334">
        <f>2*BR6+BG6+2*BT6+BN6+BS6</f>
        <v>5.0046960120000001</v>
      </c>
      <c r="Y6" s="335">
        <f>2*BR6+BG6+2*BT6+BO6+BS6</f>
        <v>5.4046960120000005</v>
      </c>
      <c r="Z6" s="290" t="s">
        <v>0</v>
      </c>
      <c r="AA6" s="11"/>
      <c r="AB6" s="674"/>
      <c r="AC6" s="670">
        <v>0</v>
      </c>
      <c r="AD6" s="667">
        <v>1</v>
      </c>
      <c r="AE6" s="368" t="s">
        <v>0</v>
      </c>
      <c r="AF6" s="294" t="s">
        <v>0</v>
      </c>
      <c r="AG6" s="294" t="s">
        <v>0</v>
      </c>
      <c r="AH6" s="294" t="s">
        <v>0</v>
      </c>
      <c r="AI6" s="294" t="s">
        <v>0</v>
      </c>
      <c r="AJ6" s="138" t="s">
        <v>0</v>
      </c>
      <c r="AK6" s="11"/>
      <c r="AL6" s="129">
        <v>0</v>
      </c>
      <c r="AM6" s="645"/>
      <c r="AN6" s="385">
        <f t="shared" ref="AN6:AN69" si="5">BZ6</f>
        <v>0.46438499999999994</v>
      </c>
      <c r="AO6" s="498">
        <f t="shared" ref="AO6:AO69" si="6">CA6</f>
        <v>1.6080000000000001</v>
      </c>
      <c r="AP6" s="540"/>
      <c r="AQ6" s="636"/>
      <c r="AR6" s="466">
        <v>4.0999999999999996</v>
      </c>
      <c r="AS6" s="321">
        <v>600</v>
      </c>
      <c r="AT6" s="321">
        <v>600</v>
      </c>
      <c r="AU6" s="322">
        <v>2</v>
      </c>
      <c r="AV6" s="298">
        <v>1.4653584000000002</v>
      </c>
      <c r="AW6" s="298">
        <v>0.86399999999999999</v>
      </c>
      <c r="AX6" s="298">
        <v>1.296</v>
      </c>
      <c r="AY6" s="298">
        <v>0.62424000000000002</v>
      </c>
      <c r="AZ6" s="298">
        <v>0.93635999999999997</v>
      </c>
      <c r="BA6" s="298">
        <v>0.88434000000000001</v>
      </c>
      <c r="BB6" s="298">
        <v>6.5024999999999995</v>
      </c>
      <c r="BC6" s="298">
        <v>1.1690304495999999</v>
      </c>
      <c r="BD6" s="323">
        <v>0.08</v>
      </c>
      <c r="BE6" s="323">
        <v>0.1</v>
      </c>
      <c r="BF6" s="298">
        <v>3.7679999999999998</v>
      </c>
      <c r="BG6" s="298">
        <v>2.7246960119999999</v>
      </c>
      <c r="BH6" s="298">
        <v>0.27600000000000002</v>
      </c>
      <c r="BI6" s="323">
        <v>9.8400000000000001E-2</v>
      </c>
      <c r="BJ6" s="298">
        <v>3.8719999999999999</v>
      </c>
      <c r="BK6" s="298">
        <v>6.8432000000000004</v>
      </c>
      <c r="BL6" s="298">
        <v>9.2119999999999997</v>
      </c>
      <c r="BM6" s="321"/>
      <c r="BN6" s="321">
        <v>1</v>
      </c>
      <c r="BO6" s="321">
        <v>1.4</v>
      </c>
      <c r="BP6" s="321"/>
      <c r="BQ6" s="298">
        <v>4.0628688496000001</v>
      </c>
      <c r="BR6" s="298">
        <v>0.12</v>
      </c>
      <c r="BS6" s="298">
        <v>0.5</v>
      </c>
      <c r="BT6" s="298">
        <v>0.27</v>
      </c>
      <c r="BU6" s="298"/>
      <c r="BV6" s="298">
        <v>2.5</v>
      </c>
      <c r="BW6" s="298">
        <v>1</v>
      </c>
      <c r="BX6" s="298">
        <v>1</v>
      </c>
      <c r="BY6" s="298">
        <v>2</v>
      </c>
      <c r="BZ6" s="298">
        <f t="shared" ref="BZ6:BZ69" si="7">((((AS6-185)/1000)*0.373 +((AT6-185)/1000)*0.373)*0.75)*2</f>
        <v>0.46438499999999994</v>
      </c>
      <c r="CA6" s="391">
        <f t="shared" ref="CA6:CA69" si="8">(AS6+AT6)*0.67*2/1000</f>
        <v>1.6080000000000001</v>
      </c>
    </row>
    <row r="7" spans="1:79" s="7" customFormat="1" ht="28.5" customHeight="1" thickTop="1" thickBot="1" x14ac:dyDescent="0.35">
      <c r="A7" s="686"/>
      <c r="B7" s="687"/>
      <c r="C7" s="688"/>
      <c r="D7" s="9"/>
      <c r="E7" s="61" t="s">
        <v>16</v>
      </c>
      <c r="F7" s="9"/>
      <c r="G7" s="347">
        <v>1.8098784000000003</v>
      </c>
      <c r="H7" s="348">
        <f t="shared" si="2"/>
        <v>2.8898784000000002</v>
      </c>
      <c r="I7" s="348">
        <f t="shared" si="0"/>
        <v>3.9698783999999998</v>
      </c>
      <c r="J7" s="293">
        <f t="shared" si="1"/>
        <v>5.7449145495999998</v>
      </c>
      <c r="K7" s="289">
        <f t="shared" si="3"/>
        <v>4.4658345496000003</v>
      </c>
      <c r="L7" s="352">
        <f t="shared" si="4"/>
        <v>11.7363945496</v>
      </c>
      <c r="M7" s="338"/>
      <c r="N7" s="349">
        <v>0</v>
      </c>
      <c r="O7" s="289">
        <v>0</v>
      </c>
      <c r="P7" s="338"/>
      <c r="Q7" s="349">
        <v>0</v>
      </c>
      <c r="R7" s="348">
        <f t="shared" ref="R7:R70" si="9">BJ7</f>
        <v>4.3519999999999994</v>
      </c>
      <c r="S7" s="348">
        <f t="shared" ref="S7:S70" si="10">BK7</f>
        <v>7.6232000000000015</v>
      </c>
      <c r="T7" s="350">
        <f t="shared" ref="T7:T70" si="11">BL7</f>
        <v>10.262</v>
      </c>
      <c r="U7" s="338"/>
      <c r="V7" s="343">
        <v>0</v>
      </c>
      <c r="W7" s="348">
        <f t="shared" ref="W7:W46" si="12">2*BR7+BG7+2*BT7+IF(AT7&gt;1300,BY$6,BX$6)+BS7</f>
        <v>5.5481226119999993</v>
      </c>
      <c r="X7" s="293">
        <f t="shared" ref="X7:X50" si="13">2*BR7+BG7+2*BT7+BN7+BS7</f>
        <v>5.5481226119999993</v>
      </c>
      <c r="Y7" s="335">
        <f t="shared" ref="Y7:Y45" si="14">2*BR7+BG7+2*BT7+BO7+BS7</f>
        <v>5.9481226119999988</v>
      </c>
      <c r="Z7" s="289" t="s">
        <v>0</v>
      </c>
      <c r="AA7" s="11"/>
      <c r="AB7" s="674"/>
      <c r="AC7" s="671"/>
      <c r="AD7" s="668"/>
      <c r="AE7" s="676">
        <v>2.5</v>
      </c>
      <c r="AF7" s="647">
        <v>2.5</v>
      </c>
      <c r="AG7" s="293" t="s">
        <v>0</v>
      </c>
      <c r="AH7" s="293" t="s">
        <v>0</v>
      </c>
      <c r="AI7" s="293" t="s">
        <v>0</v>
      </c>
      <c r="AJ7" s="154" t="s">
        <v>0</v>
      </c>
      <c r="AK7" s="11"/>
      <c r="AL7" s="130">
        <v>0</v>
      </c>
      <c r="AM7" s="645"/>
      <c r="AN7" s="385">
        <f t="shared" si="5"/>
        <v>0.54830999999999996</v>
      </c>
      <c r="AO7" s="498">
        <f t="shared" si="6"/>
        <v>1.8089999999999999</v>
      </c>
      <c r="AP7" s="540"/>
      <c r="AQ7" s="636"/>
      <c r="AR7" s="465">
        <v>4.5285714285714285</v>
      </c>
      <c r="AS7" s="321">
        <v>600</v>
      </c>
      <c r="AT7" s="321">
        <v>750</v>
      </c>
      <c r="AU7" s="322">
        <v>2</v>
      </c>
      <c r="AV7" s="298">
        <v>1.8098784000000003</v>
      </c>
      <c r="AW7" s="298">
        <v>1.0799999999999998</v>
      </c>
      <c r="AX7" s="298">
        <v>1.6199999999999999</v>
      </c>
      <c r="AY7" s="298">
        <v>0.80784</v>
      </c>
      <c r="AZ7" s="298">
        <v>1.2117600000000002</v>
      </c>
      <c r="BA7" s="298">
        <v>1.1444399999999999</v>
      </c>
      <c r="BB7" s="298">
        <v>8.4150000000000009</v>
      </c>
      <c r="BC7" s="298">
        <v>1.3315161496000001</v>
      </c>
      <c r="BD7" s="323">
        <v>0.08</v>
      </c>
      <c r="BE7" s="323">
        <v>0.1</v>
      </c>
      <c r="BF7" s="298">
        <v>4.2390000000000008</v>
      </c>
      <c r="BG7" s="298">
        <v>3.0731226119999997</v>
      </c>
      <c r="BH7" s="298">
        <v>0.34500000000000003</v>
      </c>
      <c r="BI7" s="323">
        <v>0.123</v>
      </c>
      <c r="BJ7" s="298">
        <v>4.3519999999999994</v>
      </c>
      <c r="BK7" s="298">
        <v>7.6232000000000015</v>
      </c>
      <c r="BL7" s="298">
        <v>10.262</v>
      </c>
      <c r="BM7" s="321"/>
      <c r="BN7" s="321">
        <v>1</v>
      </c>
      <c r="BO7" s="321">
        <v>1.4</v>
      </c>
      <c r="BP7" s="321"/>
      <c r="BQ7" s="298">
        <v>4.9370745496000001</v>
      </c>
      <c r="BR7" s="298">
        <v>0.15000000000000002</v>
      </c>
      <c r="BS7" s="298">
        <v>0.5</v>
      </c>
      <c r="BT7" s="298">
        <v>0.33750000000000002</v>
      </c>
      <c r="BU7" s="298"/>
      <c r="BV7" s="298"/>
      <c r="BW7" s="298"/>
      <c r="BX7" s="298"/>
      <c r="BY7" s="298"/>
      <c r="BZ7" s="298">
        <f t="shared" si="7"/>
        <v>0.54830999999999996</v>
      </c>
      <c r="CA7" s="391">
        <f t="shared" si="8"/>
        <v>1.8089999999999999</v>
      </c>
    </row>
    <row r="8" spans="1:79" s="7" customFormat="1" ht="28.5" customHeight="1" thickTop="1" thickBot="1" x14ac:dyDescent="0.35">
      <c r="A8" s="686"/>
      <c r="B8" s="687"/>
      <c r="C8" s="688"/>
      <c r="D8" s="9"/>
      <c r="E8" s="204" t="s">
        <v>24</v>
      </c>
      <c r="F8" s="9"/>
      <c r="G8" s="337">
        <v>2.2353984000000002</v>
      </c>
      <c r="H8" s="330">
        <f t="shared" si="2"/>
        <v>3.5853983999999999</v>
      </c>
      <c r="I8" s="330">
        <f t="shared" si="0"/>
        <v>4.9353983999999995</v>
      </c>
      <c r="J8" s="331">
        <f t="shared" si="1"/>
        <v>7.0457202496000004</v>
      </c>
      <c r="K8" s="289">
        <f t="shared" si="3"/>
        <v>5.3904402496000001</v>
      </c>
      <c r="L8" s="352">
        <f t="shared" si="4"/>
        <v>14.799400249600001</v>
      </c>
      <c r="M8" s="338"/>
      <c r="N8" s="351">
        <v>0</v>
      </c>
      <c r="O8" s="352">
        <v>0</v>
      </c>
      <c r="P8" s="338"/>
      <c r="Q8" s="330">
        <v>0</v>
      </c>
      <c r="R8" s="330">
        <f t="shared" si="9"/>
        <v>4.8320000000000007</v>
      </c>
      <c r="S8" s="330">
        <f t="shared" si="10"/>
        <v>8.4032</v>
      </c>
      <c r="T8" s="330">
        <f t="shared" si="11"/>
        <v>11.312000000000001</v>
      </c>
      <c r="U8" s="338"/>
      <c r="V8" s="337">
        <v>0</v>
      </c>
      <c r="W8" s="330">
        <f t="shared" si="12"/>
        <v>5.896549212</v>
      </c>
      <c r="X8" s="331">
        <f t="shared" si="13"/>
        <v>5.896549212</v>
      </c>
      <c r="Y8" s="335">
        <f t="shared" si="14"/>
        <v>6.2965492120000004</v>
      </c>
      <c r="Z8" s="289" t="s">
        <v>0</v>
      </c>
      <c r="AA8" s="11"/>
      <c r="AB8" s="674"/>
      <c r="AC8" s="671"/>
      <c r="AD8" s="668"/>
      <c r="AE8" s="677"/>
      <c r="AF8" s="649"/>
      <c r="AG8" s="293" t="s">
        <v>0</v>
      </c>
      <c r="AH8" s="293" t="s">
        <v>0</v>
      </c>
      <c r="AI8" s="293" t="s">
        <v>0</v>
      </c>
      <c r="AJ8" s="154" t="s">
        <v>0</v>
      </c>
      <c r="AK8" s="11"/>
      <c r="AL8" s="130">
        <v>0</v>
      </c>
      <c r="AM8" s="645"/>
      <c r="AN8" s="385">
        <f t="shared" si="5"/>
        <v>0.63223499999999999</v>
      </c>
      <c r="AO8" s="498">
        <f t="shared" si="6"/>
        <v>2.0100000000000002</v>
      </c>
      <c r="AP8" s="540"/>
      <c r="AQ8" s="636"/>
      <c r="AR8" s="465">
        <v>5.02778649921507</v>
      </c>
      <c r="AS8" s="321">
        <v>750</v>
      </c>
      <c r="AT8" s="321">
        <v>750</v>
      </c>
      <c r="AU8" s="322">
        <v>2</v>
      </c>
      <c r="AV8" s="298">
        <v>2.2353984000000002</v>
      </c>
      <c r="AW8" s="298">
        <v>1.3499999999999999</v>
      </c>
      <c r="AX8" s="298">
        <v>2.0249999999999999</v>
      </c>
      <c r="AY8" s="298">
        <v>1.0454400000000001</v>
      </c>
      <c r="AZ8" s="298">
        <v>1.5681600000000002</v>
      </c>
      <c r="BA8" s="298">
        <v>1.4810400000000001</v>
      </c>
      <c r="BB8" s="298">
        <v>10.89</v>
      </c>
      <c r="BC8" s="298">
        <v>1.4940018495999998</v>
      </c>
      <c r="BD8" s="323">
        <v>0.08</v>
      </c>
      <c r="BE8" s="323">
        <v>0.1</v>
      </c>
      <c r="BF8" s="298">
        <v>4.71</v>
      </c>
      <c r="BG8" s="298">
        <v>3.421549212</v>
      </c>
      <c r="BH8" s="298">
        <v>0.34500000000000003</v>
      </c>
      <c r="BI8" s="323">
        <v>0.123</v>
      </c>
      <c r="BJ8" s="298">
        <v>4.8320000000000007</v>
      </c>
      <c r="BK8" s="298">
        <v>8.4032</v>
      </c>
      <c r="BL8" s="298">
        <v>11.312000000000001</v>
      </c>
      <c r="BM8" s="321"/>
      <c r="BN8" s="321">
        <v>1</v>
      </c>
      <c r="BO8" s="321">
        <v>1.4</v>
      </c>
      <c r="BP8" s="321"/>
      <c r="BQ8" s="298">
        <v>6.0002802496000003</v>
      </c>
      <c r="BR8" s="298">
        <v>0.15000000000000002</v>
      </c>
      <c r="BS8" s="298">
        <v>0.5</v>
      </c>
      <c r="BT8" s="298">
        <v>0.33750000000000002</v>
      </c>
      <c r="BU8" s="298"/>
      <c r="BV8" s="298"/>
      <c r="BW8" s="298"/>
      <c r="BX8" s="298"/>
      <c r="BY8" s="298"/>
      <c r="BZ8" s="298">
        <f t="shared" si="7"/>
        <v>0.63223499999999999</v>
      </c>
      <c r="CA8" s="391">
        <f t="shared" si="8"/>
        <v>2.0100000000000002</v>
      </c>
    </row>
    <row r="9" spans="1:79" s="7" customFormat="1" ht="28.5" customHeight="1" thickTop="1" thickBot="1" x14ac:dyDescent="0.35">
      <c r="A9" s="686"/>
      <c r="B9" s="687"/>
      <c r="C9" s="688"/>
      <c r="D9" s="9"/>
      <c r="E9" s="205" t="s">
        <v>17</v>
      </c>
      <c r="F9" s="9"/>
      <c r="G9" s="344">
        <v>2.1543983999999998</v>
      </c>
      <c r="H9" s="332">
        <f t="shared" si="2"/>
        <v>3.4503984000000001</v>
      </c>
      <c r="I9" s="332">
        <f t="shared" si="0"/>
        <v>4.7463984000000004</v>
      </c>
      <c r="J9" s="334">
        <f t="shared" si="1"/>
        <v>6.8027202495999992</v>
      </c>
      <c r="K9" s="290">
        <f t="shared" si="3"/>
        <v>5.2329402495999995</v>
      </c>
      <c r="L9" s="319">
        <f t="shared" si="4"/>
        <v>14.1559002496</v>
      </c>
      <c r="M9" s="338"/>
      <c r="N9" s="345">
        <v>0</v>
      </c>
      <c r="O9" s="319">
        <v>0</v>
      </c>
      <c r="P9" s="338"/>
      <c r="Q9" s="345">
        <v>0</v>
      </c>
      <c r="R9" s="332">
        <f t="shared" si="9"/>
        <v>4.8320000000000007</v>
      </c>
      <c r="S9" s="332">
        <f t="shared" si="10"/>
        <v>8.4032</v>
      </c>
      <c r="T9" s="332">
        <f t="shared" si="11"/>
        <v>11.312000000000001</v>
      </c>
      <c r="U9" s="338"/>
      <c r="V9" s="346">
        <v>0</v>
      </c>
      <c r="W9" s="332">
        <f t="shared" si="12"/>
        <v>6.0915492119999994</v>
      </c>
      <c r="X9" s="334">
        <f t="shared" si="13"/>
        <v>6.0915492119999994</v>
      </c>
      <c r="Y9" s="335">
        <f t="shared" si="14"/>
        <v>6.4915492119999989</v>
      </c>
      <c r="Z9" s="290" t="s">
        <v>0</v>
      </c>
      <c r="AA9" s="11"/>
      <c r="AB9" s="674"/>
      <c r="AC9" s="671"/>
      <c r="AD9" s="668"/>
      <c r="AE9" s="677"/>
      <c r="AF9" s="649"/>
      <c r="AG9" s="294" t="s">
        <v>0</v>
      </c>
      <c r="AH9" s="294" t="s">
        <v>0</v>
      </c>
      <c r="AI9" s="294" t="s">
        <v>0</v>
      </c>
      <c r="AJ9" s="138" t="s">
        <v>0</v>
      </c>
      <c r="AK9" s="11"/>
      <c r="AL9" s="129">
        <v>0</v>
      </c>
      <c r="AM9" s="645"/>
      <c r="AN9" s="385">
        <f t="shared" si="5"/>
        <v>0.63223499999999988</v>
      </c>
      <c r="AO9" s="498">
        <f t="shared" si="6"/>
        <v>2.0100000000000002</v>
      </c>
      <c r="AP9" s="540"/>
      <c r="AQ9" s="636">
        <v>2.1</v>
      </c>
      <c r="AR9" s="466">
        <v>4.9571428571428573</v>
      </c>
      <c r="AS9" s="321">
        <v>600</v>
      </c>
      <c r="AT9" s="321">
        <v>900</v>
      </c>
      <c r="AU9" s="322">
        <v>2</v>
      </c>
      <c r="AV9" s="298">
        <v>2.1543983999999998</v>
      </c>
      <c r="AW9" s="298">
        <v>1.296</v>
      </c>
      <c r="AX9" s="298">
        <v>1.9440000000000002</v>
      </c>
      <c r="AY9" s="298">
        <v>0.99143999999999999</v>
      </c>
      <c r="AZ9" s="298">
        <v>1.48716</v>
      </c>
      <c r="BA9" s="298">
        <v>1.4045400000000001</v>
      </c>
      <c r="BB9" s="298">
        <v>10.327500000000001</v>
      </c>
      <c r="BC9" s="298">
        <v>1.4940018495999998</v>
      </c>
      <c r="BD9" s="323">
        <v>0.08</v>
      </c>
      <c r="BE9" s="323">
        <v>0.1</v>
      </c>
      <c r="BF9" s="298">
        <v>4.71</v>
      </c>
      <c r="BG9" s="298">
        <v>3.4215492119999995</v>
      </c>
      <c r="BH9" s="298">
        <v>0.41400000000000003</v>
      </c>
      <c r="BI9" s="323">
        <v>0.14760000000000001</v>
      </c>
      <c r="BJ9" s="298">
        <v>4.8320000000000007</v>
      </c>
      <c r="BK9" s="298">
        <v>8.4032</v>
      </c>
      <c r="BL9" s="298">
        <v>11.312000000000001</v>
      </c>
      <c r="BM9" s="321"/>
      <c r="BN9" s="321">
        <v>1</v>
      </c>
      <c r="BO9" s="321">
        <v>1.4</v>
      </c>
      <c r="BP9" s="321"/>
      <c r="BQ9" s="298">
        <v>5.8112802495999993</v>
      </c>
      <c r="BR9" s="298">
        <v>0.18000000000000002</v>
      </c>
      <c r="BS9" s="298">
        <v>0.5</v>
      </c>
      <c r="BT9" s="298">
        <v>0.40500000000000003</v>
      </c>
      <c r="BU9" s="298"/>
      <c r="BV9" s="298"/>
      <c r="BW9" s="298"/>
      <c r="BX9" s="298"/>
      <c r="BY9" s="298"/>
      <c r="BZ9" s="298">
        <f t="shared" si="7"/>
        <v>0.63223499999999988</v>
      </c>
      <c r="CA9" s="391">
        <f t="shared" si="8"/>
        <v>2.0100000000000002</v>
      </c>
    </row>
    <row r="10" spans="1:79" s="7" customFormat="1" ht="28.5" customHeight="1" thickTop="1" thickBot="1" x14ac:dyDescent="0.35">
      <c r="A10" s="686"/>
      <c r="B10" s="687"/>
      <c r="C10" s="688"/>
      <c r="D10" s="9"/>
      <c r="E10" s="205" t="s">
        <v>25</v>
      </c>
      <c r="F10" s="9"/>
      <c r="G10" s="353">
        <v>2.6609184000000004</v>
      </c>
      <c r="H10" s="354">
        <f t="shared" si="2"/>
        <v>4.2809184000000009</v>
      </c>
      <c r="I10" s="354">
        <f t="shared" si="0"/>
        <v>5.900918400000001</v>
      </c>
      <c r="J10" s="355">
        <f t="shared" si="1"/>
        <v>8.3465259496000002</v>
      </c>
      <c r="K10" s="290">
        <f t="shared" si="3"/>
        <v>6.3150459496</v>
      </c>
      <c r="L10" s="319">
        <f t="shared" si="4"/>
        <v>17.862405949600003</v>
      </c>
      <c r="M10" s="338"/>
      <c r="N10" s="356">
        <v>0</v>
      </c>
      <c r="O10" s="357">
        <v>0</v>
      </c>
      <c r="P10" s="338"/>
      <c r="Q10" s="354">
        <v>0</v>
      </c>
      <c r="R10" s="354">
        <f t="shared" si="9"/>
        <v>5.3120000000000012</v>
      </c>
      <c r="S10" s="354">
        <f t="shared" si="10"/>
        <v>9.1832000000000011</v>
      </c>
      <c r="T10" s="332">
        <f t="shared" si="11"/>
        <v>12.362</v>
      </c>
      <c r="U10" s="338"/>
      <c r="V10" s="353">
        <v>0</v>
      </c>
      <c r="W10" s="354">
        <f t="shared" si="12"/>
        <v>6.4399758120000001</v>
      </c>
      <c r="X10" s="355">
        <f t="shared" si="13"/>
        <v>6.4399758120000001</v>
      </c>
      <c r="Y10" s="335">
        <f t="shared" si="14"/>
        <v>6.8399758120000005</v>
      </c>
      <c r="Z10" s="336">
        <f>2*BR10+BG10+2*BT10+BP10+BS10+2*BR10</f>
        <v>7.2999758120000005</v>
      </c>
      <c r="AA10" s="11"/>
      <c r="AB10" s="674"/>
      <c r="AC10" s="671"/>
      <c r="AD10" s="668"/>
      <c r="AE10" s="677"/>
      <c r="AF10" s="649"/>
      <c r="AG10" s="647">
        <v>5</v>
      </c>
      <c r="AH10" s="647">
        <v>5</v>
      </c>
      <c r="AI10" s="294" t="s">
        <v>0</v>
      </c>
      <c r="AJ10" s="138" t="s">
        <v>0</v>
      </c>
      <c r="AK10" s="11"/>
      <c r="AL10" s="116">
        <v>0</v>
      </c>
      <c r="AM10" s="645"/>
      <c r="AN10" s="385">
        <f t="shared" si="5"/>
        <v>0.71615999999999991</v>
      </c>
      <c r="AO10" s="498">
        <f t="shared" si="6"/>
        <v>2.2109999999999999</v>
      </c>
      <c r="AP10" s="540"/>
      <c r="AQ10" s="636"/>
      <c r="AR10" s="466">
        <v>5.5270015698587125</v>
      </c>
      <c r="AS10" s="321">
        <v>750</v>
      </c>
      <c r="AT10" s="321">
        <v>900</v>
      </c>
      <c r="AU10" s="322">
        <v>2</v>
      </c>
      <c r="AV10" s="298">
        <v>2.6609184000000004</v>
      </c>
      <c r="AW10" s="298">
        <v>1.62</v>
      </c>
      <c r="AX10" s="298">
        <v>2.4300000000000002</v>
      </c>
      <c r="AY10" s="298">
        <v>1.2830400000000002</v>
      </c>
      <c r="AZ10" s="298">
        <v>1.9245600000000003</v>
      </c>
      <c r="BA10" s="298">
        <v>1.8176400000000001</v>
      </c>
      <c r="BB10" s="298">
        <v>13.365000000000002</v>
      </c>
      <c r="BC10" s="298">
        <v>1.6564875495999998</v>
      </c>
      <c r="BD10" s="323">
        <v>0.08</v>
      </c>
      <c r="BE10" s="323">
        <v>0.1</v>
      </c>
      <c r="BF10" s="298">
        <v>5.181</v>
      </c>
      <c r="BG10" s="298">
        <v>3.7699758119999998</v>
      </c>
      <c r="BH10" s="298">
        <v>0.41400000000000003</v>
      </c>
      <c r="BI10" s="323">
        <v>0.14760000000000001</v>
      </c>
      <c r="BJ10" s="298">
        <v>5.3120000000000012</v>
      </c>
      <c r="BK10" s="298">
        <v>9.1832000000000011</v>
      </c>
      <c r="BL10" s="298">
        <v>12.362</v>
      </c>
      <c r="BM10" s="321"/>
      <c r="BN10" s="321">
        <v>1</v>
      </c>
      <c r="BO10" s="321">
        <v>1.4</v>
      </c>
      <c r="BP10" s="321">
        <v>1.5</v>
      </c>
      <c r="BQ10" s="298">
        <v>7.0634859496000004</v>
      </c>
      <c r="BR10" s="298">
        <v>0.18000000000000002</v>
      </c>
      <c r="BS10" s="298">
        <v>0.5</v>
      </c>
      <c r="BT10" s="298">
        <v>0.40500000000000003</v>
      </c>
      <c r="BU10" s="298"/>
      <c r="BV10" s="298"/>
      <c r="BW10" s="298"/>
      <c r="BX10" s="298"/>
      <c r="BY10" s="298"/>
      <c r="BZ10" s="298">
        <f t="shared" si="7"/>
        <v>0.71615999999999991</v>
      </c>
      <c r="CA10" s="391">
        <f t="shared" si="8"/>
        <v>2.2109999999999999</v>
      </c>
    </row>
    <row r="11" spans="1:79" s="6" customFormat="1" ht="28.5" customHeight="1" thickTop="1" thickBot="1" x14ac:dyDescent="0.55000000000000004">
      <c r="A11" s="686"/>
      <c r="B11" s="687"/>
      <c r="C11" s="688"/>
      <c r="D11" s="9"/>
      <c r="E11" s="205" t="s">
        <v>32</v>
      </c>
      <c r="F11" s="9"/>
      <c r="G11" s="344">
        <v>3.1674383999999995</v>
      </c>
      <c r="H11" s="332">
        <f t="shared" si="2"/>
        <v>5.111438399999999</v>
      </c>
      <c r="I11" s="332">
        <f t="shared" si="0"/>
        <v>7.055438399999999</v>
      </c>
      <c r="J11" s="334">
        <f t="shared" si="1"/>
        <v>9.9803316496000001</v>
      </c>
      <c r="K11" s="290">
        <f t="shared" si="3"/>
        <v>7.4871516496000003</v>
      </c>
      <c r="L11" s="319">
        <f t="shared" si="4"/>
        <v>21.658911649600004</v>
      </c>
      <c r="M11" s="338"/>
      <c r="N11" s="345">
        <v>0</v>
      </c>
      <c r="O11" s="319">
        <v>0</v>
      </c>
      <c r="P11" s="338"/>
      <c r="Q11" s="332">
        <v>0</v>
      </c>
      <c r="R11" s="332">
        <f t="shared" si="9"/>
        <v>5.7920000000000007</v>
      </c>
      <c r="S11" s="332">
        <f t="shared" si="10"/>
        <v>9.9632000000000005</v>
      </c>
      <c r="T11" s="332">
        <f t="shared" si="11"/>
        <v>13.411999999999999</v>
      </c>
      <c r="U11" s="338"/>
      <c r="V11" s="344">
        <v>0</v>
      </c>
      <c r="W11" s="332">
        <f t="shared" si="12"/>
        <v>6.7884024119999999</v>
      </c>
      <c r="X11" s="334">
        <f t="shared" si="13"/>
        <v>6.7884024119999999</v>
      </c>
      <c r="Y11" s="335">
        <f t="shared" si="14"/>
        <v>7.1884024120000003</v>
      </c>
      <c r="Z11" s="336">
        <f t="shared" ref="Z11:Z44" si="15">2*BR11+BG11+2*BT11+BP11+BS11+2*BR11</f>
        <v>7.6484024120000003</v>
      </c>
      <c r="AA11" s="11"/>
      <c r="AB11" s="674"/>
      <c r="AC11" s="671"/>
      <c r="AD11" s="668"/>
      <c r="AE11" s="677"/>
      <c r="AF11" s="649"/>
      <c r="AG11" s="648"/>
      <c r="AH11" s="648"/>
      <c r="AI11" s="294" t="s">
        <v>0</v>
      </c>
      <c r="AJ11" s="138" t="s">
        <v>0</v>
      </c>
      <c r="AK11" s="11"/>
      <c r="AL11" s="129">
        <v>0</v>
      </c>
      <c r="AM11" s="645"/>
      <c r="AN11" s="385">
        <f t="shared" si="5"/>
        <v>0.80008499999999994</v>
      </c>
      <c r="AO11" s="498">
        <f t="shared" si="6"/>
        <v>2.4119999999999999</v>
      </c>
      <c r="AP11" s="541"/>
      <c r="AQ11" s="636"/>
      <c r="AR11" s="466">
        <v>6.0968602825745677</v>
      </c>
      <c r="AS11" s="324">
        <v>900</v>
      </c>
      <c r="AT11" s="324">
        <v>900</v>
      </c>
      <c r="AU11" s="325">
        <v>3</v>
      </c>
      <c r="AV11" s="300">
        <v>3.1674383999999995</v>
      </c>
      <c r="AW11" s="300">
        <v>1.944</v>
      </c>
      <c r="AX11" s="300">
        <v>2.9160000000000004</v>
      </c>
      <c r="AY11" s="300">
        <v>1.5746400000000003</v>
      </c>
      <c r="AZ11" s="300">
        <v>2.3619600000000007</v>
      </c>
      <c r="BA11" s="300">
        <v>2.2307400000000004</v>
      </c>
      <c r="BB11" s="300">
        <v>16.402500000000003</v>
      </c>
      <c r="BC11" s="300">
        <v>1.8189732496</v>
      </c>
      <c r="BD11" s="326">
        <v>0.12</v>
      </c>
      <c r="BE11" s="326">
        <v>0.15000000000000002</v>
      </c>
      <c r="BF11" s="300">
        <v>5.6520000000000001</v>
      </c>
      <c r="BG11" s="300">
        <v>4.118402412</v>
      </c>
      <c r="BH11" s="300">
        <v>0.41400000000000003</v>
      </c>
      <c r="BI11" s="326">
        <v>0.14760000000000001</v>
      </c>
      <c r="BJ11" s="300">
        <v>5.7920000000000007</v>
      </c>
      <c r="BK11" s="300">
        <v>9.9632000000000005</v>
      </c>
      <c r="BL11" s="300">
        <v>13.411999999999999</v>
      </c>
      <c r="BM11" s="324"/>
      <c r="BN11" s="321">
        <v>1</v>
      </c>
      <c r="BO11" s="321">
        <v>1.4</v>
      </c>
      <c r="BP11" s="324">
        <v>1.5</v>
      </c>
      <c r="BQ11" s="300">
        <v>8.4056916495999996</v>
      </c>
      <c r="BR11" s="300">
        <v>0.18000000000000002</v>
      </c>
      <c r="BS11" s="300">
        <v>0.5</v>
      </c>
      <c r="BT11" s="300">
        <v>0.40500000000000003</v>
      </c>
      <c r="BU11" s="300"/>
      <c r="BV11" s="300"/>
      <c r="BW11" s="300"/>
      <c r="BX11" s="300"/>
      <c r="BY11" s="300"/>
      <c r="BZ11" s="298">
        <f t="shared" si="7"/>
        <v>0.80008499999999994</v>
      </c>
      <c r="CA11" s="391">
        <f t="shared" si="8"/>
        <v>2.4119999999999999</v>
      </c>
    </row>
    <row r="12" spans="1:79" s="7" customFormat="1" ht="28.5" customHeight="1" thickTop="1" x14ac:dyDescent="0.3">
      <c r="A12" s="686"/>
      <c r="B12" s="687"/>
      <c r="C12" s="688"/>
      <c r="D12" s="9"/>
      <c r="E12" s="58" t="s">
        <v>18</v>
      </c>
      <c r="F12" s="9"/>
      <c r="G12" s="347">
        <v>2.4989184000000004</v>
      </c>
      <c r="H12" s="358">
        <f t="shared" si="2"/>
        <v>4.0109184000000004</v>
      </c>
      <c r="I12" s="358">
        <f t="shared" si="0"/>
        <v>5.5229184</v>
      </c>
      <c r="J12" s="293">
        <f t="shared" si="1"/>
        <v>7.9505259496000003</v>
      </c>
      <c r="K12" s="289">
        <f t="shared" si="3"/>
        <v>6.0900459496000012</v>
      </c>
      <c r="L12" s="352">
        <f t="shared" si="4"/>
        <v>16.6654059496</v>
      </c>
      <c r="M12" s="338"/>
      <c r="N12" s="359">
        <v>0</v>
      </c>
      <c r="O12" s="289">
        <v>0</v>
      </c>
      <c r="P12" s="338"/>
      <c r="Q12" s="359">
        <v>0</v>
      </c>
      <c r="R12" s="358">
        <f t="shared" si="9"/>
        <v>5.3120000000000003</v>
      </c>
      <c r="S12" s="358">
        <f t="shared" si="10"/>
        <v>9.1832000000000011</v>
      </c>
      <c r="T12" s="360">
        <f t="shared" si="11"/>
        <v>12.362</v>
      </c>
      <c r="U12" s="338"/>
      <c r="V12" s="343">
        <v>0</v>
      </c>
      <c r="W12" s="358">
        <f t="shared" si="12"/>
        <v>6.6349758120000004</v>
      </c>
      <c r="X12" s="293">
        <f t="shared" si="13"/>
        <v>6.6349758120000004</v>
      </c>
      <c r="Y12" s="335">
        <f t="shared" si="14"/>
        <v>7.0349758120000008</v>
      </c>
      <c r="Z12" s="289">
        <f t="shared" si="15"/>
        <v>7.7549758120000005</v>
      </c>
      <c r="AA12" s="11"/>
      <c r="AB12" s="674"/>
      <c r="AC12" s="671"/>
      <c r="AD12" s="668"/>
      <c r="AE12" s="677"/>
      <c r="AF12" s="649"/>
      <c r="AG12" s="293" t="s">
        <v>0</v>
      </c>
      <c r="AH12" s="293" t="s">
        <v>0</v>
      </c>
      <c r="AI12" s="293" t="s">
        <v>0</v>
      </c>
      <c r="AJ12" s="154" t="s">
        <v>0</v>
      </c>
      <c r="AK12" s="11"/>
      <c r="AL12" s="130">
        <v>0</v>
      </c>
      <c r="AM12" s="645"/>
      <c r="AN12" s="385">
        <f t="shared" si="5"/>
        <v>0.71615999999999991</v>
      </c>
      <c r="AO12" s="498">
        <f t="shared" si="6"/>
        <v>2.2109999999999999</v>
      </c>
      <c r="AP12" s="540"/>
      <c r="AQ12" s="636"/>
      <c r="AR12" s="465">
        <v>5.3857142857142852</v>
      </c>
      <c r="AS12" s="321">
        <v>600</v>
      </c>
      <c r="AT12" s="321">
        <v>1050</v>
      </c>
      <c r="AU12" s="322">
        <v>3</v>
      </c>
      <c r="AV12" s="298">
        <v>2.4989184000000004</v>
      </c>
      <c r="AW12" s="298">
        <v>1.512</v>
      </c>
      <c r="AX12" s="298">
        <v>2.2680000000000002</v>
      </c>
      <c r="AY12" s="298">
        <v>1.1750399999999999</v>
      </c>
      <c r="AZ12" s="298">
        <v>1.7625599999999999</v>
      </c>
      <c r="BA12" s="298">
        <v>1.6646399999999999</v>
      </c>
      <c r="BB12" s="298">
        <v>12.24</v>
      </c>
      <c r="BC12" s="298">
        <v>1.6564875495999998</v>
      </c>
      <c r="BD12" s="323">
        <v>0.12</v>
      </c>
      <c r="BE12" s="323">
        <v>0.15000000000000002</v>
      </c>
      <c r="BF12" s="298">
        <v>5.181</v>
      </c>
      <c r="BG12" s="298">
        <v>3.7699758119999998</v>
      </c>
      <c r="BH12" s="298">
        <v>0.48300000000000004</v>
      </c>
      <c r="BI12" s="323">
        <v>0.17220000000000002</v>
      </c>
      <c r="BJ12" s="298">
        <v>5.3120000000000003</v>
      </c>
      <c r="BK12" s="298">
        <v>9.1832000000000011</v>
      </c>
      <c r="BL12" s="298">
        <v>12.362</v>
      </c>
      <c r="BM12" s="321"/>
      <c r="BN12" s="321">
        <v>1</v>
      </c>
      <c r="BO12" s="321">
        <v>1.4</v>
      </c>
      <c r="BP12" s="321">
        <v>1.7</v>
      </c>
      <c r="BQ12" s="298">
        <v>6.7754859496000002</v>
      </c>
      <c r="BR12" s="298">
        <v>0.21000000000000002</v>
      </c>
      <c r="BS12" s="298">
        <v>0.5</v>
      </c>
      <c r="BT12" s="298">
        <v>0.47250000000000003</v>
      </c>
      <c r="BU12" s="298"/>
      <c r="BV12" s="298"/>
      <c r="BW12" s="298"/>
      <c r="BX12" s="298"/>
      <c r="BY12" s="298"/>
      <c r="BZ12" s="298">
        <f t="shared" si="7"/>
        <v>0.71615999999999991</v>
      </c>
      <c r="CA12" s="391">
        <f t="shared" si="8"/>
        <v>2.2109999999999999</v>
      </c>
    </row>
    <row r="13" spans="1:79" s="7" customFormat="1" ht="28.5" customHeight="1" x14ac:dyDescent="0.3">
      <c r="A13" s="686"/>
      <c r="B13" s="687"/>
      <c r="C13" s="688"/>
      <c r="D13" s="9"/>
      <c r="E13" s="18" t="s">
        <v>26</v>
      </c>
      <c r="F13" s="9"/>
      <c r="G13" s="347">
        <v>3.0864384000000005</v>
      </c>
      <c r="H13" s="293">
        <f t="shared" si="2"/>
        <v>4.976438400000001</v>
      </c>
      <c r="I13" s="293">
        <f t="shared" si="0"/>
        <v>6.8664384000000016</v>
      </c>
      <c r="J13" s="293">
        <f t="shared" si="1"/>
        <v>9.7373316496000015</v>
      </c>
      <c r="K13" s="289">
        <f t="shared" si="3"/>
        <v>7.3296516496000015</v>
      </c>
      <c r="L13" s="352">
        <f t="shared" si="4"/>
        <v>21.015411649600001</v>
      </c>
      <c r="M13" s="338"/>
      <c r="N13" s="343">
        <v>0</v>
      </c>
      <c r="O13" s="289">
        <v>0</v>
      </c>
      <c r="P13" s="338"/>
      <c r="Q13" s="347">
        <v>0</v>
      </c>
      <c r="R13" s="293">
        <f t="shared" si="9"/>
        <v>5.7920000000000007</v>
      </c>
      <c r="S13" s="293">
        <f t="shared" si="10"/>
        <v>9.9632000000000005</v>
      </c>
      <c r="T13" s="289">
        <f t="shared" si="11"/>
        <v>13.412000000000001</v>
      </c>
      <c r="U13" s="338"/>
      <c r="V13" s="347">
        <v>0</v>
      </c>
      <c r="W13" s="293">
        <f t="shared" si="12"/>
        <v>6.9834024120000002</v>
      </c>
      <c r="X13" s="293">
        <f t="shared" si="13"/>
        <v>6.9834024120000002</v>
      </c>
      <c r="Y13" s="335">
        <f t="shared" si="14"/>
        <v>7.3834024120000006</v>
      </c>
      <c r="Z13" s="336">
        <f t="shared" si="15"/>
        <v>8.1034024120000012</v>
      </c>
      <c r="AA13" s="11"/>
      <c r="AB13" s="674"/>
      <c r="AC13" s="671"/>
      <c r="AD13" s="668"/>
      <c r="AE13" s="677"/>
      <c r="AF13" s="649"/>
      <c r="AG13" s="647">
        <v>5</v>
      </c>
      <c r="AH13" s="647">
        <v>5</v>
      </c>
      <c r="AI13" s="293" t="s">
        <v>0</v>
      </c>
      <c r="AJ13" s="154" t="s">
        <v>0</v>
      </c>
      <c r="AK13" s="11"/>
      <c r="AL13" s="130">
        <v>0</v>
      </c>
      <c r="AM13" s="645"/>
      <c r="AN13" s="385">
        <f t="shared" si="5"/>
        <v>0.80008500000000005</v>
      </c>
      <c r="AO13" s="498">
        <f t="shared" si="6"/>
        <v>2.4119999999999999</v>
      </c>
      <c r="AP13" s="540"/>
      <c r="AQ13" s="636"/>
      <c r="AR13" s="465">
        <v>6.0262166405023541</v>
      </c>
      <c r="AS13" s="321">
        <v>750</v>
      </c>
      <c r="AT13" s="321">
        <v>1050</v>
      </c>
      <c r="AU13" s="322">
        <v>3</v>
      </c>
      <c r="AV13" s="298">
        <v>3.0864384000000005</v>
      </c>
      <c r="AW13" s="298">
        <v>1.8900000000000001</v>
      </c>
      <c r="AX13" s="298">
        <v>2.8350000000000004</v>
      </c>
      <c r="AY13" s="298">
        <v>1.52064</v>
      </c>
      <c r="AZ13" s="298">
        <v>2.2809600000000003</v>
      </c>
      <c r="BA13" s="298">
        <v>2.1542400000000002</v>
      </c>
      <c r="BB13" s="298">
        <v>15.840000000000002</v>
      </c>
      <c r="BC13" s="298">
        <v>1.8189732496</v>
      </c>
      <c r="BD13" s="323">
        <v>0.12</v>
      </c>
      <c r="BE13" s="323">
        <v>0.15000000000000002</v>
      </c>
      <c r="BF13" s="298">
        <v>5.6520000000000001</v>
      </c>
      <c r="BG13" s="298">
        <v>4.118402412</v>
      </c>
      <c r="BH13" s="298">
        <v>0.48300000000000004</v>
      </c>
      <c r="BI13" s="323">
        <v>0.17220000000000002</v>
      </c>
      <c r="BJ13" s="298">
        <v>5.7920000000000007</v>
      </c>
      <c r="BK13" s="298">
        <v>9.9632000000000005</v>
      </c>
      <c r="BL13" s="298">
        <v>13.412000000000001</v>
      </c>
      <c r="BM13" s="321"/>
      <c r="BN13" s="321">
        <v>1</v>
      </c>
      <c r="BO13" s="321">
        <v>1.4</v>
      </c>
      <c r="BP13" s="321">
        <v>1.7</v>
      </c>
      <c r="BQ13" s="298">
        <v>8.2166916496000013</v>
      </c>
      <c r="BR13" s="298">
        <v>0.21000000000000002</v>
      </c>
      <c r="BS13" s="298">
        <v>0.5</v>
      </c>
      <c r="BT13" s="298">
        <v>0.47250000000000003</v>
      </c>
      <c r="BU13" s="298"/>
      <c r="BV13" s="298"/>
      <c r="BW13" s="298"/>
      <c r="BX13" s="298"/>
      <c r="BY13" s="298"/>
      <c r="BZ13" s="298">
        <f t="shared" si="7"/>
        <v>0.80008500000000005</v>
      </c>
      <c r="CA13" s="391">
        <f t="shared" si="8"/>
        <v>2.4119999999999999</v>
      </c>
    </row>
    <row r="14" spans="1:79" s="6" customFormat="1" ht="28.5" customHeight="1" thickBot="1" x14ac:dyDescent="0.55000000000000004">
      <c r="A14" s="686"/>
      <c r="B14" s="687"/>
      <c r="C14" s="688"/>
      <c r="D14" s="9"/>
      <c r="E14" s="57" t="s">
        <v>33</v>
      </c>
      <c r="F14" s="9"/>
      <c r="G14" s="347">
        <v>3.6739584000000005</v>
      </c>
      <c r="H14" s="341">
        <f t="shared" si="2"/>
        <v>5.9419584000000008</v>
      </c>
      <c r="I14" s="341">
        <f t="shared" si="0"/>
        <v>8.2099584000000014</v>
      </c>
      <c r="J14" s="293">
        <f t="shared" si="1"/>
        <v>11.5241373496</v>
      </c>
      <c r="K14" s="289">
        <f t="shared" si="3"/>
        <v>8.5692573496000009</v>
      </c>
      <c r="L14" s="352">
        <f t="shared" si="4"/>
        <v>25.365417349600001</v>
      </c>
      <c r="M14" s="338"/>
      <c r="N14" s="339">
        <v>0</v>
      </c>
      <c r="O14" s="289">
        <v>0</v>
      </c>
      <c r="P14" s="338"/>
      <c r="Q14" s="361">
        <v>0</v>
      </c>
      <c r="R14" s="341">
        <f t="shared" si="9"/>
        <v>6.2720000000000002</v>
      </c>
      <c r="S14" s="341">
        <f t="shared" si="10"/>
        <v>10.7432</v>
      </c>
      <c r="T14" s="342">
        <f t="shared" si="11"/>
        <v>14.462</v>
      </c>
      <c r="U14" s="338"/>
      <c r="V14" s="347">
        <v>0</v>
      </c>
      <c r="W14" s="341">
        <f t="shared" si="12"/>
        <v>7.331829012</v>
      </c>
      <c r="X14" s="293">
        <f t="shared" si="13"/>
        <v>7.331829012</v>
      </c>
      <c r="Y14" s="335">
        <f t="shared" si="14"/>
        <v>7.7318290120000004</v>
      </c>
      <c r="Z14" s="336">
        <f t="shared" si="15"/>
        <v>8.4518290119999993</v>
      </c>
      <c r="AA14" s="11"/>
      <c r="AB14" s="674"/>
      <c r="AC14" s="671"/>
      <c r="AD14" s="668"/>
      <c r="AE14" s="677"/>
      <c r="AF14" s="649"/>
      <c r="AG14" s="649"/>
      <c r="AH14" s="649"/>
      <c r="AI14" s="293" t="s">
        <v>0</v>
      </c>
      <c r="AJ14" s="154" t="s">
        <v>0</v>
      </c>
      <c r="AK14" s="11"/>
      <c r="AL14" s="130">
        <v>0</v>
      </c>
      <c r="AM14" s="645"/>
      <c r="AN14" s="385">
        <f t="shared" si="5"/>
        <v>0.88400999999999996</v>
      </c>
      <c r="AO14" s="498">
        <f t="shared" si="6"/>
        <v>2.613</v>
      </c>
      <c r="AP14" s="541"/>
      <c r="AQ14" s="636"/>
      <c r="AR14" s="465">
        <v>6.6667189952904229</v>
      </c>
      <c r="AS14" s="324">
        <v>900</v>
      </c>
      <c r="AT14" s="324">
        <v>1050</v>
      </c>
      <c r="AU14" s="325">
        <v>3</v>
      </c>
      <c r="AV14" s="300">
        <v>3.6739584000000005</v>
      </c>
      <c r="AW14" s="300">
        <v>2.2680000000000002</v>
      </c>
      <c r="AX14" s="300">
        <v>3.4020000000000001</v>
      </c>
      <c r="AY14" s="300">
        <v>1.8662400000000001</v>
      </c>
      <c r="AZ14" s="300">
        <v>2.7993600000000005</v>
      </c>
      <c r="BA14" s="300">
        <v>2.64384</v>
      </c>
      <c r="BB14" s="300">
        <v>19.440000000000001</v>
      </c>
      <c r="BC14" s="300">
        <v>1.9814589496000001</v>
      </c>
      <c r="BD14" s="326">
        <v>0.12</v>
      </c>
      <c r="BE14" s="326">
        <v>0.15000000000000002</v>
      </c>
      <c r="BF14" s="300">
        <v>6.1230000000000011</v>
      </c>
      <c r="BG14" s="300">
        <v>4.4668290119999998</v>
      </c>
      <c r="BH14" s="300">
        <v>0.48300000000000004</v>
      </c>
      <c r="BI14" s="326">
        <v>0.17220000000000002</v>
      </c>
      <c r="BJ14" s="300">
        <v>6.2720000000000002</v>
      </c>
      <c r="BK14" s="300">
        <v>10.7432</v>
      </c>
      <c r="BL14" s="300">
        <v>14.462</v>
      </c>
      <c r="BM14" s="324"/>
      <c r="BN14" s="321">
        <v>1</v>
      </c>
      <c r="BO14" s="321">
        <v>1.4</v>
      </c>
      <c r="BP14" s="321">
        <v>1.7</v>
      </c>
      <c r="BQ14" s="300">
        <v>9.6578973496000007</v>
      </c>
      <c r="BR14" s="300">
        <v>0.21000000000000002</v>
      </c>
      <c r="BS14" s="300">
        <v>0.5</v>
      </c>
      <c r="BT14" s="300">
        <v>0.47250000000000003</v>
      </c>
      <c r="BU14" s="300"/>
      <c r="BV14" s="300"/>
      <c r="BW14" s="300"/>
      <c r="BX14" s="300"/>
      <c r="BY14" s="300"/>
      <c r="BZ14" s="298">
        <f t="shared" si="7"/>
        <v>0.88400999999999996</v>
      </c>
      <c r="CA14" s="391">
        <f t="shared" si="8"/>
        <v>2.613</v>
      </c>
    </row>
    <row r="15" spans="1:79" s="6" customFormat="1" ht="28.5" customHeight="1" thickTop="1" thickBot="1" x14ac:dyDescent="0.55000000000000004">
      <c r="A15" s="686"/>
      <c r="B15" s="687"/>
      <c r="C15" s="688"/>
      <c r="D15" s="9"/>
      <c r="E15" s="282" t="s">
        <v>39</v>
      </c>
      <c r="F15" s="9"/>
      <c r="G15" s="337">
        <v>4.2614784000000006</v>
      </c>
      <c r="H15" s="362">
        <f t="shared" si="2"/>
        <v>6.9074784000000005</v>
      </c>
      <c r="I15" s="362">
        <f t="shared" si="0"/>
        <v>9.5534783999999995</v>
      </c>
      <c r="J15" s="331">
        <f t="shared" si="1"/>
        <v>13.220943049600001</v>
      </c>
      <c r="K15" s="289">
        <f t="shared" si="3"/>
        <v>9.7188630495999995</v>
      </c>
      <c r="L15" s="352">
        <f t="shared" si="4"/>
        <v>29.625423049599998</v>
      </c>
      <c r="M15" s="338"/>
      <c r="N15" s="363">
        <v>0</v>
      </c>
      <c r="O15" s="352">
        <v>0</v>
      </c>
      <c r="P15" s="338"/>
      <c r="Q15" s="362">
        <v>0</v>
      </c>
      <c r="R15" s="362">
        <f t="shared" si="9"/>
        <v>6.7519999999999998</v>
      </c>
      <c r="S15" s="362">
        <f t="shared" si="10"/>
        <v>11.523200000000001</v>
      </c>
      <c r="T15" s="362">
        <f t="shared" si="11"/>
        <v>15.512</v>
      </c>
      <c r="U15" s="338"/>
      <c r="V15" s="337">
        <v>0</v>
      </c>
      <c r="W15" s="362">
        <f t="shared" si="12"/>
        <v>7.6802556119999998</v>
      </c>
      <c r="X15" s="331">
        <f t="shared" si="13"/>
        <v>7.6802556119999998</v>
      </c>
      <c r="Y15" s="335">
        <f t="shared" si="14"/>
        <v>8.0802556120000002</v>
      </c>
      <c r="Z15" s="336">
        <f t="shared" si="15"/>
        <v>8.8002556119999991</v>
      </c>
      <c r="AA15" s="11"/>
      <c r="AB15" s="674"/>
      <c r="AC15" s="671"/>
      <c r="AD15" s="668"/>
      <c r="AE15" s="677"/>
      <c r="AF15" s="649"/>
      <c r="AG15" s="648"/>
      <c r="AH15" s="648"/>
      <c r="AI15" s="317">
        <v>7.5</v>
      </c>
      <c r="AJ15" s="154" t="s">
        <v>0</v>
      </c>
      <c r="AK15" s="11"/>
      <c r="AL15" s="130">
        <v>0</v>
      </c>
      <c r="AM15" s="645"/>
      <c r="AN15" s="385">
        <f t="shared" si="5"/>
        <v>0.96793499999999999</v>
      </c>
      <c r="AO15" s="498">
        <f t="shared" si="6"/>
        <v>2.8140000000000001</v>
      </c>
      <c r="AP15" s="541"/>
      <c r="AQ15" s="636"/>
      <c r="AR15" s="465">
        <v>7.3072213500784917</v>
      </c>
      <c r="AS15" s="324">
        <v>1050</v>
      </c>
      <c r="AT15" s="324">
        <v>1050</v>
      </c>
      <c r="AU15" s="325">
        <v>2</v>
      </c>
      <c r="AV15" s="300">
        <v>4.2614784000000006</v>
      </c>
      <c r="AW15" s="300">
        <v>2.6459999999999999</v>
      </c>
      <c r="AX15" s="300">
        <v>3.9690000000000003</v>
      </c>
      <c r="AY15" s="300">
        <v>2.21184</v>
      </c>
      <c r="AZ15" s="300">
        <v>3.3177599999999998</v>
      </c>
      <c r="BA15" s="300">
        <v>3.1334399999999998</v>
      </c>
      <c r="BB15" s="300">
        <v>23.04</v>
      </c>
      <c r="BC15" s="300">
        <v>2.1439446495999999</v>
      </c>
      <c r="BD15" s="326">
        <v>0.08</v>
      </c>
      <c r="BE15" s="326">
        <v>0.1</v>
      </c>
      <c r="BF15" s="300">
        <v>6.5940000000000003</v>
      </c>
      <c r="BG15" s="300">
        <v>4.8152556119999996</v>
      </c>
      <c r="BH15" s="300">
        <v>0.48300000000000004</v>
      </c>
      <c r="BI15" s="326">
        <v>0.17220000000000002</v>
      </c>
      <c r="BJ15" s="300">
        <v>6.7519999999999998</v>
      </c>
      <c r="BK15" s="300">
        <v>11.523200000000001</v>
      </c>
      <c r="BL15" s="300">
        <v>15.512</v>
      </c>
      <c r="BM15" s="324"/>
      <c r="BN15" s="321">
        <v>1</v>
      </c>
      <c r="BO15" s="321">
        <v>1.4</v>
      </c>
      <c r="BP15" s="321">
        <v>1.7</v>
      </c>
      <c r="BQ15" s="300">
        <v>11.0091030496</v>
      </c>
      <c r="BR15" s="300">
        <v>0.21000000000000002</v>
      </c>
      <c r="BS15" s="300">
        <v>0.5</v>
      </c>
      <c r="BT15" s="300">
        <v>0.47250000000000003</v>
      </c>
      <c r="BU15" s="300"/>
      <c r="BV15" s="300"/>
      <c r="BW15" s="300"/>
      <c r="BX15" s="300"/>
      <c r="BY15" s="300"/>
      <c r="BZ15" s="298">
        <f t="shared" si="7"/>
        <v>0.96793499999999999</v>
      </c>
      <c r="CA15" s="391">
        <f t="shared" si="8"/>
        <v>2.8140000000000001</v>
      </c>
    </row>
    <row r="16" spans="1:79" s="7" customFormat="1" ht="27.75" customHeight="1" thickTop="1" thickBot="1" x14ac:dyDescent="0.35">
      <c r="A16" s="686"/>
      <c r="B16" s="687"/>
      <c r="C16" s="688"/>
      <c r="D16" s="9"/>
      <c r="E16" s="205" t="s">
        <v>19</v>
      </c>
      <c r="F16" s="9"/>
      <c r="G16" s="344">
        <v>2.8434384000000001</v>
      </c>
      <c r="H16" s="332">
        <f t="shared" si="2"/>
        <v>4.5714383999999999</v>
      </c>
      <c r="I16" s="332">
        <f t="shared" si="0"/>
        <v>6.2994383999999997</v>
      </c>
      <c r="J16" s="334">
        <f t="shared" si="1"/>
        <v>8.9183316496000007</v>
      </c>
      <c r="K16" s="290">
        <f t="shared" si="3"/>
        <v>6.7671516495999997</v>
      </c>
      <c r="L16" s="319">
        <f t="shared" si="4"/>
        <v>18.994911649600002</v>
      </c>
      <c r="M16" s="338"/>
      <c r="N16" s="345">
        <v>0</v>
      </c>
      <c r="O16" s="692">
        <v>0</v>
      </c>
      <c r="P16" s="338"/>
      <c r="Q16" s="345">
        <v>0</v>
      </c>
      <c r="R16" s="332">
        <f t="shared" si="9"/>
        <v>5.7920000000000007</v>
      </c>
      <c r="S16" s="332">
        <f t="shared" si="10"/>
        <v>9.9632000000000005</v>
      </c>
      <c r="T16" s="332">
        <f t="shared" si="11"/>
        <v>13.411999999999999</v>
      </c>
      <c r="U16" s="338"/>
      <c r="V16" s="346">
        <v>0</v>
      </c>
      <c r="W16" s="332">
        <f t="shared" si="12"/>
        <v>7.1784024120000005</v>
      </c>
      <c r="X16" s="334">
        <f t="shared" si="13"/>
        <v>7.1784024120000005</v>
      </c>
      <c r="Y16" s="335">
        <f t="shared" si="14"/>
        <v>7.5784024120000009</v>
      </c>
      <c r="Z16" s="290">
        <f t="shared" si="15"/>
        <v>8.3584024120000002</v>
      </c>
      <c r="AA16" s="11"/>
      <c r="AB16" s="674"/>
      <c r="AC16" s="671"/>
      <c r="AD16" s="668"/>
      <c r="AE16" s="677"/>
      <c r="AF16" s="649"/>
      <c r="AG16" s="294" t="s">
        <v>0</v>
      </c>
      <c r="AH16" s="294" t="s">
        <v>0</v>
      </c>
      <c r="AI16" s="294" t="s">
        <v>0</v>
      </c>
      <c r="AJ16" s="138" t="s">
        <v>0</v>
      </c>
      <c r="AK16" s="11"/>
      <c r="AL16" s="129">
        <v>0</v>
      </c>
      <c r="AM16" s="645"/>
      <c r="AN16" s="385">
        <f t="shared" si="5"/>
        <v>0.80008499999999994</v>
      </c>
      <c r="AO16" s="498">
        <f t="shared" si="6"/>
        <v>2.4119999999999999</v>
      </c>
      <c r="AP16" s="540"/>
      <c r="AQ16" s="636">
        <v>3.7</v>
      </c>
      <c r="AR16" s="466">
        <v>5.8142857142857141</v>
      </c>
      <c r="AS16" s="321">
        <v>600</v>
      </c>
      <c r="AT16" s="321">
        <v>1200</v>
      </c>
      <c r="AU16" s="322">
        <v>2</v>
      </c>
      <c r="AV16" s="298">
        <v>2.8434384000000001</v>
      </c>
      <c r="AW16" s="298">
        <v>1.728</v>
      </c>
      <c r="AX16" s="298">
        <v>2.5920000000000001</v>
      </c>
      <c r="AY16" s="298">
        <v>1.3586400000000001</v>
      </c>
      <c r="AZ16" s="298">
        <v>2.0379600000000004</v>
      </c>
      <c r="BA16" s="298">
        <v>1.9247400000000001</v>
      </c>
      <c r="BB16" s="298">
        <v>14.152500000000002</v>
      </c>
      <c r="BC16" s="298">
        <v>1.8189732495999997</v>
      </c>
      <c r="BD16" s="323">
        <v>0.08</v>
      </c>
      <c r="BE16" s="323">
        <v>0.1</v>
      </c>
      <c r="BF16" s="298">
        <v>5.6519999999999992</v>
      </c>
      <c r="BG16" s="298">
        <v>4.118402412</v>
      </c>
      <c r="BH16" s="298">
        <v>0.55200000000000005</v>
      </c>
      <c r="BI16" s="323">
        <v>0.1968</v>
      </c>
      <c r="BJ16" s="298">
        <v>5.7920000000000007</v>
      </c>
      <c r="BK16" s="298">
        <v>9.9632000000000005</v>
      </c>
      <c r="BL16" s="298">
        <v>13.411999999999999</v>
      </c>
      <c r="BM16" s="321"/>
      <c r="BN16" s="321">
        <v>1</v>
      </c>
      <c r="BO16" s="321">
        <v>1.4</v>
      </c>
      <c r="BP16" s="321">
        <v>1.7</v>
      </c>
      <c r="BQ16" s="298">
        <v>7.5596916496000004</v>
      </c>
      <c r="BR16" s="298">
        <v>0.24</v>
      </c>
      <c r="BS16" s="298">
        <v>0.5</v>
      </c>
      <c r="BT16" s="298">
        <v>0.54</v>
      </c>
      <c r="BU16" s="298"/>
      <c r="BV16" s="298"/>
      <c r="BW16" s="298"/>
      <c r="BX16" s="298"/>
      <c r="BY16" s="298"/>
      <c r="BZ16" s="298">
        <f t="shared" si="7"/>
        <v>0.80008499999999994</v>
      </c>
      <c r="CA16" s="391">
        <f t="shared" si="8"/>
        <v>2.4119999999999999</v>
      </c>
    </row>
    <row r="17" spans="1:79" s="6" customFormat="1" ht="28.5" customHeight="1" thickTop="1" thickBot="1" x14ac:dyDescent="0.55000000000000004">
      <c r="A17" s="686"/>
      <c r="B17" s="687"/>
      <c r="C17" s="688"/>
      <c r="D17" s="9"/>
      <c r="E17" s="283" t="s">
        <v>27</v>
      </c>
      <c r="F17" s="9"/>
      <c r="G17" s="353">
        <v>3.5119584000000001</v>
      </c>
      <c r="H17" s="364">
        <f t="shared" si="2"/>
        <v>5.6719583999999994</v>
      </c>
      <c r="I17" s="365">
        <f t="shared" si="0"/>
        <v>7.8319583999999995</v>
      </c>
      <c r="J17" s="355">
        <f t="shared" si="1"/>
        <v>10.948137349600001</v>
      </c>
      <c r="K17" s="290">
        <f t="shared" si="3"/>
        <v>8.1642573495999997</v>
      </c>
      <c r="L17" s="319">
        <f t="shared" si="4"/>
        <v>23.988417349600006</v>
      </c>
      <c r="M17" s="338"/>
      <c r="N17" s="366">
        <v>0</v>
      </c>
      <c r="O17" s="693">
        <v>0</v>
      </c>
      <c r="P17" s="338"/>
      <c r="Q17" s="365">
        <v>0</v>
      </c>
      <c r="R17" s="365">
        <f t="shared" si="9"/>
        <v>6.2720000000000002</v>
      </c>
      <c r="S17" s="365">
        <f t="shared" si="10"/>
        <v>10.7432</v>
      </c>
      <c r="T17" s="365">
        <f t="shared" si="11"/>
        <v>14.462</v>
      </c>
      <c r="U17" s="338"/>
      <c r="V17" s="353">
        <v>0</v>
      </c>
      <c r="W17" s="365">
        <f t="shared" si="12"/>
        <v>7.5268290120000003</v>
      </c>
      <c r="X17" s="355">
        <f t="shared" si="13"/>
        <v>7.5268290120000003</v>
      </c>
      <c r="Y17" s="335">
        <f t="shared" si="14"/>
        <v>7.9268290120000007</v>
      </c>
      <c r="Z17" s="367">
        <f t="shared" si="15"/>
        <v>8.706829012</v>
      </c>
      <c r="AA17" s="11"/>
      <c r="AB17" s="674"/>
      <c r="AC17" s="671"/>
      <c r="AD17" s="668"/>
      <c r="AE17" s="677"/>
      <c r="AF17" s="649"/>
      <c r="AG17" s="647">
        <v>5</v>
      </c>
      <c r="AH17" s="647">
        <v>5</v>
      </c>
      <c r="AI17" s="294" t="s">
        <v>0</v>
      </c>
      <c r="AJ17" s="138" t="s">
        <v>0</v>
      </c>
      <c r="AK17" s="11"/>
      <c r="AL17" s="116">
        <v>0</v>
      </c>
      <c r="AM17" s="645"/>
      <c r="AN17" s="385">
        <f t="shared" si="5"/>
        <v>0.88400999999999996</v>
      </c>
      <c r="AO17" s="498">
        <f t="shared" si="6"/>
        <v>2.613</v>
      </c>
      <c r="AP17" s="541"/>
      <c r="AQ17" s="636"/>
      <c r="AR17" s="467">
        <v>6.5254317111459965</v>
      </c>
      <c r="AS17" s="324">
        <v>750</v>
      </c>
      <c r="AT17" s="324">
        <v>1200</v>
      </c>
      <c r="AU17" s="325">
        <v>2</v>
      </c>
      <c r="AV17" s="300">
        <v>3.5119584000000001</v>
      </c>
      <c r="AW17" s="300">
        <v>2.1599999999999997</v>
      </c>
      <c r="AX17" s="300">
        <v>3.2399999999999998</v>
      </c>
      <c r="AY17" s="300">
        <v>1.7582400000000002</v>
      </c>
      <c r="AZ17" s="300">
        <v>2.6373600000000006</v>
      </c>
      <c r="BA17" s="300">
        <v>2.4908400000000004</v>
      </c>
      <c r="BB17" s="300">
        <v>18.315000000000005</v>
      </c>
      <c r="BC17" s="300">
        <v>1.9814589495999997</v>
      </c>
      <c r="BD17" s="326">
        <v>0.08</v>
      </c>
      <c r="BE17" s="326">
        <v>0.1</v>
      </c>
      <c r="BF17" s="300">
        <v>6.1230000000000002</v>
      </c>
      <c r="BG17" s="300">
        <v>4.4668290119999998</v>
      </c>
      <c r="BH17" s="300">
        <v>0.55200000000000005</v>
      </c>
      <c r="BI17" s="326">
        <v>0.1968</v>
      </c>
      <c r="BJ17" s="300">
        <v>6.2720000000000002</v>
      </c>
      <c r="BK17" s="300">
        <v>10.7432</v>
      </c>
      <c r="BL17" s="300">
        <v>14.462</v>
      </c>
      <c r="BM17" s="324"/>
      <c r="BN17" s="321">
        <v>1</v>
      </c>
      <c r="BO17" s="321">
        <v>1.4</v>
      </c>
      <c r="BP17" s="321">
        <v>1.7</v>
      </c>
      <c r="BQ17" s="300">
        <v>9.1898973496000007</v>
      </c>
      <c r="BR17" s="300">
        <v>0.24</v>
      </c>
      <c r="BS17" s="300">
        <v>0.5</v>
      </c>
      <c r="BT17" s="300">
        <v>0.54</v>
      </c>
      <c r="BU17" s="300"/>
      <c r="BV17" s="300"/>
      <c r="BW17" s="300"/>
      <c r="BX17" s="300"/>
      <c r="BY17" s="300"/>
      <c r="BZ17" s="298">
        <f t="shared" si="7"/>
        <v>0.88400999999999996</v>
      </c>
      <c r="CA17" s="391">
        <f t="shared" si="8"/>
        <v>2.613</v>
      </c>
    </row>
    <row r="18" spans="1:79" s="6" customFormat="1" ht="28.5" customHeight="1" thickTop="1" thickBot="1" x14ac:dyDescent="0.55000000000000004">
      <c r="A18" s="686"/>
      <c r="B18" s="687"/>
      <c r="C18" s="688"/>
      <c r="D18" s="9"/>
      <c r="E18" s="205" t="s">
        <v>34</v>
      </c>
      <c r="F18" s="9"/>
      <c r="G18" s="344">
        <v>4.1804784000000001</v>
      </c>
      <c r="H18" s="332">
        <f t="shared" si="2"/>
        <v>6.7724784000000007</v>
      </c>
      <c r="I18" s="332">
        <f t="shared" si="0"/>
        <v>9.3644784000000012</v>
      </c>
      <c r="J18" s="334">
        <f t="shared" si="1"/>
        <v>12.9779430496</v>
      </c>
      <c r="K18" s="290">
        <f t="shared" si="3"/>
        <v>9.5613630496000006</v>
      </c>
      <c r="L18" s="319">
        <f t="shared" si="4"/>
        <v>28.981923049600002</v>
      </c>
      <c r="M18" s="338"/>
      <c r="N18" s="345">
        <v>0</v>
      </c>
      <c r="O18" s="693">
        <v>0</v>
      </c>
      <c r="P18" s="338"/>
      <c r="Q18" s="332">
        <v>0</v>
      </c>
      <c r="R18" s="332">
        <f t="shared" si="9"/>
        <v>6.7520000000000016</v>
      </c>
      <c r="S18" s="332">
        <f t="shared" si="10"/>
        <v>11.523200000000001</v>
      </c>
      <c r="T18" s="332">
        <f t="shared" si="11"/>
        <v>15.512</v>
      </c>
      <c r="U18" s="338"/>
      <c r="V18" s="344">
        <v>0</v>
      </c>
      <c r="W18" s="332">
        <f t="shared" si="12"/>
        <v>7.8752556120000001</v>
      </c>
      <c r="X18" s="334">
        <f t="shared" si="13"/>
        <v>7.8752556120000001</v>
      </c>
      <c r="Y18" s="335">
        <f t="shared" si="14"/>
        <v>8.2752556120000005</v>
      </c>
      <c r="Z18" s="367">
        <f t="shared" si="15"/>
        <v>9.0552556119999998</v>
      </c>
      <c r="AA18" s="11"/>
      <c r="AB18" s="674"/>
      <c r="AC18" s="671"/>
      <c r="AD18" s="668"/>
      <c r="AE18" s="677"/>
      <c r="AF18" s="649"/>
      <c r="AG18" s="649"/>
      <c r="AH18" s="649"/>
      <c r="AI18" s="647">
        <v>7.5</v>
      </c>
      <c r="AJ18" s="138" t="s">
        <v>0</v>
      </c>
      <c r="AK18" s="11"/>
      <c r="AL18" s="129">
        <v>0</v>
      </c>
      <c r="AM18" s="645"/>
      <c r="AN18" s="385">
        <f t="shared" si="5"/>
        <v>0.96793499999999988</v>
      </c>
      <c r="AO18" s="498">
        <f t="shared" si="6"/>
        <v>2.8140000000000001</v>
      </c>
      <c r="AP18" s="541"/>
      <c r="AQ18" s="636"/>
      <c r="AR18" s="466">
        <v>7.236577708006279</v>
      </c>
      <c r="AS18" s="324">
        <v>900</v>
      </c>
      <c r="AT18" s="324">
        <v>1200</v>
      </c>
      <c r="AU18" s="325">
        <v>2</v>
      </c>
      <c r="AV18" s="300">
        <v>4.1804784000000001</v>
      </c>
      <c r="AW18" s="300">
        <v>2.5920000000000001</v>
      </c>
      <c r="AX18" s="300">
        <v>3.8880000000000003</v>
      </c>
      <c r="AY18" s="300">
        <v>2.1578400000000002</v>
      </c>
      <c r="AZ18" s="300">
        <v>3.2367600000000003</v>
      </c>
      <c r="BA18" s="300">
        <v>3.0569400000000004</v>
      </c>
      <c r="BB18" s="300">
        <v>22.477500000000003</v>
      </c>
      <c r="BC18" s="300">
        <v>2.1439446495999999</v>
      </c>
      <c r="BD18" s="326">
        <v>0.08</v>
      </c>
      <c r="BE18" s="326">
        <v>0.1</v>
      </c>
      <c r="BF18" s="300">
        <v>6.5940000000000003</v>
      </c>
      <c r="BG18" s="300">
        <v>4.8152556119999996</v>
      </c>
      <c r="BH18" s="300">
        <v>0.55200000000000005</v>
      </c>
      <c r="BI18" s="326">
        <v>0.1968</v>
      </c>
      <c r="BJ18" s="300">
        <v>6.7520000000000016</v>
      </c>
      <c r="BK18" s="300">
        <v>11.523200000000001</v>
      </c>
      <c r="BL18" s="300">
        <v>15.512</v>
      </c>
      <c r="BM18" s="324"/>
      <c r="BN18" s="321">
        <v>1</v>
      </c>
      <c r="BO18" s="321">
        <v>1.4</v>
      </c>
      <c r="BP18" s="321">
        <v>1.7</v>
      </c>
      <c r="BQ18" s="300">
        <v>10.8201030496</v>
      </c>
      <c r="BR18" s="300">
        <v>0.24</v>
      </c>
      <c r="BS18" s="300">
        <v>0.5</v>
      </c>
      <c r="BT18" s="300">
        <v>0.54</v>
      </c>
      <c r="BU18" s="300"/>
      <c r="BV18" s="300"/>
      <c r="BW18" s="300"/>
      <c r="BX18" s="300"/>
      <c r="BY18" s="300"/>
      <c r="BZ18" s="298">
        <f t="shared" si="7"/>
        <v>0.96793499999999988</v>
      </c>
      <c r="CA18" s="391">
        <f t="shared" si="8"/>
        <v>2.8140000000000001</v>
      </c>
    </row>
    <row r="19" spans="1:79" s="6" customFormat="1" ht="28.5" customHeight="1" thickTop="1" thickBot="1" x14ac:dyDescent="0.55000000000000004">
      <c r="A19" s="686"/>
      <c r="B19" s="687"/>
      <c r="C19" s="688"/>
      <c r="D19" s="9"/>
      <c r="E19" s="197" t="s">
        <v>40</v>
      </c>
      <c r="F19" s="9"/>
      <c r="G19" s="368">
        <v>4.848998400000001</v>
      </c>
      <c r="H19" s="365">
        <f t="shared" si="2"/>
        <v>7.8729984000000011</v>
      </c>
      <c r="I19" s="365">
        <f t="shared" si="0"/>
        <v>10.896998400000001</v>
      </c>
      <c r="J19" s="294">
        <f t="shared" si="1"/>
        <v>15.097748749600001</v>
      </c>
      <c r="K19" s="290">
        <f t="shared" si="3"/>
        <v>11.0484687496</v>
      </c>
      <c r="L19" s="319">
        <f t="shared" si="4"/>
        <v>34.065428749600002</v>
      </c>
      <c r="M19" s="338"/>
      <c r="N19" s="369">
        <v>0</v>
      </c>
      <c r="O19" s="693">
        <v>0</v>
      </c>
      <c r="P19" s="338"/>
      <c r="Q19" s="370">
        <v>0</v>
      </c>
      <c r="R19" s="365">
        <f t="shared" si="9"/>
        <v>7.2319999999999993</v>
      </c>
      <c r="S19" s="365">
        <f t="shared" si="10"/>
        <v>12.3032</v>
      </c>
      <c r="T19" s="371">
        <f t="shared" si="11"/>
        <v>16.562000000000001</v>
      </c>
      <c r="U19" s="338"/>
      <c r="V19" s="368">
        <v>0</v>
      </c>
      <c r="W19" s="365">
        <f t="shared" si="12"/>
        <v>8.2236822119999999</v>
      </c>
      <c r="X19" s="294">
        <f t="shared" si="13"/>
        <v>8.2236822119999999</v>
      </c>
      <c r="Y19" s="335">
        <f t="shared" si="14"/>
        <v>8.6236822120000003</v>
      </c>
      <c r="Z19" s="367">
        <f t="shared" si="15"/>
        <v>9.4036822119999997</v>
      </c>
      <c r="AA19" s="11"/>
      <c r="AB19" s="674"/>
      <c r="AC19" s="671"/>
      <c r="AD19" s="668"/>
      <c r="AE19" s="677"/>
      <c r="AF19" s="649"/>
      <c r="AG19" s="649"/>
      <c r="AH19" s="649"/>
      <c r="AI19" s="649"/>
      <c r="AJ19" s="138" t="s">
        <v>0</v>
      </c>
      <c r="AK19" s="11"/>
      <c r="AL19" s="116">
        <v>0</v>
      </c>
      <c r="AM19" s="645"/>
      <c r="AN19" s="385">
        <f t="shared" si="5"/>
        <v>1.05186</v>
      </c>
      <c r="AO19" s="498">
        <f t="shared" si="6"/>
        <v>3.0150000000000001</v>
      </c>
      <c r="AP19" s="541"/>
      <c r="AQ19" s="636"/>
      <c r="AR19" s="466">
        <v>7.9477237048665605</v>
      </c>
      <c r="AS19" s="324">
        <v>1050</v>
      </c>
      <c r="AT19" s="324">
        <v>1200</v>
      </c>
      <c r="AU19" s="325">
        <v>3</v>
      </c>
      <c r="AV19" s="300">
        <v>4.848998400000001</v>
      </c>
      <c r="AW19" s="300">
        <v>3.024</v>
      </c>
      <c r="AX19" s="300">
        <v>4.5360000000000005</v>
      </c>
      <c r="AY19" s="300">
        <v>2.5574400000000002</v>
      </c>
      <c r="AZ19" s="300">
        <v>3.8361600000000005</v>
      </c>
      <c r="BA19" s="300">
        <v>3.62304</v>
      </c>
      <c r="BB19" s="300">
        <v>26.640000000000004</v>
      </c>
      <c r="BC19" s="300">
        <v>2.3064303495999998</v>
      </c>
      <c r="BD19" s="326">
        <v>0.12</v>
      </c>
      <c r="BE19" s="326">
        <v>0.15000000000000002</v>
      </c>
      <c r="BF19" s="300">
        <v>7.0650000000000004</v>
      </c>
      <c r="BG19" s="300">
        <v>5.1636822119999994</v>
      </c>
      <c r="BH19" s="300">
        <v>0.55200000000000005</v>
      </c>
      <c r="BI19" s="326">
        <v>0.1968</v>
      </c>
      <c r="BJ19" s="300">
        <v>7.2319999999999993</v>
      </c>
      <c r="BK19" s="300">
        <v>12.3032</v>
      </c>
      <c r="BL19" s="300">
        <v>16.562000000000001</v>
      </c>
      <c r="BM19" s="324"/>
      <c r="BN19" s="321">
        <v>1</v>
      </c>
      <c r="BO19" s="321">
        <v>1.4</v>
      </c>
      <c r="BP19" s="321">
        <v>1.7</v>
      </c>
      <c r="BQ19" s="300">
        <v>12.540308749600001</v>
      </c>
      <c r="BR19" s="300">
        <v>0.24</v>
      </c>
      <c r="BS19" s="300">
        <v>0.5</v>
      </c>
      <c r="BT19" s="300">
        <v>0.54</v>
      </c>
      <c r="BU19" s="300"/>
      <c r="BV19" s="300"/>
      <c r="BW19" s="300"/>
      <c r="BX19" s="300"/>
      <c r="BY19" s="300"/>
      <c r="BZ19" s="298">
        <f t="shared" si="7"/>
        <v>1.05186</v>
      </c>
      <c r="CA19" s="391">
        <f t="shared" si="8"/>
        <v>3.0150000000000001</v>
      </c>
    </row>
    <row r="20" spans="1:79" s="6" customFormat="1" ht="28.5" customHeight="1" thickTop="1" thickBot="1" x14ac:dyDescent="0.55000000000000004">
      <c r="A20" s="686"/>
      <c r="B20" s="687"/>
      <c r="C20" s="688"/>
      <c r="D20" s="9"/>
      <c r="E20" s="205" t="s">
        <v>50</v>
      </c>
      <c r="F20" s="9"/>
      <c r="G20" s="344">
        <v>5.5175184000000002</v>
      </c>
      <c r="H20" s="332">
        <f t="shared" si="2"/>
        <v>8.9735183999999997</v>
      </c>
      <c r="I20" s="332">
        <f t="shared" si="0"/>
        <v>12.429518399999999</v>
      </c>
      <c r="J20" s="334">
        <f t="shared" si="1"/>
        <v>17.127554449600002</v>
      </c>
      <c r="K20" s="290">
        <f t="shared" si="3"/>
        <v>12.4455744496</v>
      </c>
      <c r="L20" s="319">
        <f t="shared" si="4"/>
        <v>39.058934449600002</v>
      </c>
      <c r="M20" s="338"/>
      <c r="N20" s="345">
        <v>0</v>
      </c>
      <c r="O20" s="694">
        <v>0</v>
      </c>
      <c r="P20" s="338"/>
      <c r="Q20" s="332">
        <v>0</v>
      </c>
      <c r="R20" s="332">
        <f t="shared" si="9"/>
        <v>7.7120000000000006</v>
      </c>
      <c r="S20" s="332">
        <f t="shared" si="10"/>
        <v>13.0832</v>
      </c>
      <c r="T20" s="332">
        <f t="shared" si="11"/>
        <v>17.612000000000002</v>
      </c>
      <c r="U20" s="338"/>
      <c r="V20" s="344">
        <v>0</v>
      </c>
      <c r="W20" s="332">
        <f t="shared" si="12"/>
        <v>8.5721088119999997</v>
      </c>
      <c r="X20" s="334">
        <f t="shared" si="13"/>
        <v>8.5721088119999997</v>
      </c>
      <c r="Y20" s="335">
        <f t="shared" si="14"/>
        <v>8.9721088120000001</v>
      </c>
      <c r="Z20" s="367">
        <f t="shared" si="15"/>
        <v>9.7521088119999995</v>
      </c>
      <c r="AA20" s="11"/>
      <c r="AB20" s="674"/>
      <c r="AC20" s="671"/>
      <c r="AD20" s="668"/>
      <c r="AE20" s="677"/>
      <c r="AF20" s="649"/>
      <c r="AG20" s="648"/>
      <c r="AH20" s="648"/>
      <c r="AI20" s="648"/>
      <c r="AJ20" s="138" t="s">
        <v>0</v>
      </c>
      <c r="AK20" s="11"/>
      <c r="AL20" s="129">
        <v>0</v>
      </c>
      <c r="AM20" s="645"/>
      <c r="AN20" s="385">
        <f t="shared" si="5"/>
        <v>1.1357849999999998</v>
      </c>
      <c r="AO20" s="498">
        <f t="shared" si="6"/>
        <v>3.2160000000000002</v>
      </c>
      <c r="AP20" s="541"/>
      <c r="AQ20" s="636"/>
      <c r="AR20" s="466">
        <v>8.658869701726843</v>
      </c>
      <c r="AS20" s="324">
        <v>1200</v>
      </c>
      <c r="AT20" s="324">
        <v>1200</v>
      </c>
      <c r="AU20" s="325">
        <v>3</v>
      </c>
      <c r="AV20" s="300">
        <v>5.5175184000000002</v>
      </c>
      <c r="AW20" s="300">
        <v>3.456</v>
      </c>
      <c r="AX20" s="300">
        <v>5.1840000000000002</v>
      </c>
      <c r="AY20" s="300">
        <v>2.9570400000000006</v>
      </c>
      <c r="AZ20" s="300">
        <v>4.4355600000000006</v>
      </c>
      <c r="BA20" s="300">
        <v>4.189140000000001</v>
      </c>
      <c r="BB20" s="300">
        <v>30.802500000000006</v>
      </c>
      <c r="BC20" s="300">
        <v>2.4689160495999998</v>
      </c>
      <c r="BD20" s="326">
        <v>0.12</v>
      </c>
      <c r="BE20" s="326">
        <v>0.15000000000000002</v>
      </c>
      <c r="BF20" s="300">
        <v>7.5359999999999996</v>
      </c>
      <c r="BG20" s="300">
        <v>5.5121088120000001</v>
      </c>
      <c r="BH20" s="300">
        <v>0.55200000000000005</v>
      </c>
      <c r="BI20" s="326">
        <v>0.1968</v>
      </c>
      <c r="BJ20" s="300">
        <v>7.7120000000000006</v>
      </c>
      <c r="BK20" s="300">
        <v>13.0832</v>
      </c>
      <c r="BL20" s="300">
        <v>17.612000000000002</v>
      </c>
      <c r="BM20" s="324"/>
      <c r="BN20" s="321">
        <v>1</v>
      </c>
      <c r="BO20" s="321">
        <v>1.4</v>
      </c>
      <c r="BP20" s="321">
        <v>1.7</v>
      </c>
      <c r="BQ20" s="300">
        <v>14.170514449600002</v>
      </c>
      <c r="BR20" s="300">
        <v>0.24</v>
      </c>
      <c r="BS20" s="300">
        <v>0.5</v>
      </c>
      <c r="BT20" s="300">
        <v>0.54</v>
      </c>
      <c r="BU20" s="300"/>
      <c r="BV20" s="300"/>
      <c r="BW20" s="300"/>
      <c r="BX20" s="300"/>
      <c r="BY20" s="300"/>
      <c r="BZ20" s="298">
        <f t="shared" si="7"/>
        <v>1.1357849999999998</v>
      </c>
      <c r="CA20" s="391">
        <f t="shared" si="8"/>
        <v>3.2160000000000002</v>
      </c>
    </row>
    <row r="21" spans="1:79" s="7" customFormat="1" ht="28.5" customHeight="1" thickTop="1" x14ac:dyDescent="0.3">
      <c r="A21" s="686"/>
      <c r="B21" s="687"/>
      <c r="C21" s="688"/>
      <c r="D21" s="9"/>
      <c r="E21" s="58" t="s">
        <v>20</v>
      </c>
      <c r="F21" s="9"/>
      <c r="G21" s="347">
        <v>3.1879583999999999</v>
      </c>
      <c r="H21" s="358">
        <f t="shared" si="2"/>
        <v>5.1319584000000003</v>
      </c>
      <c r="I21" s="358">
        <f t="shared" si="0"/>
        <v>8.5238973495999986</v>
      </c>
      <c r="J21" s="293">
        <f t="shared" si="1"/>
        <v>10.066137349599998</v>
      </c>
      <c r="K21" s="289">
        <f t="shared" si="3"/>
        <v>7.6242573496000006</v>
      </c>
      <c r="L21" s="352">
        <f t="shared" si="4"/>
        <v>21.504417349600001</v>
      </c>
      <c r="M21" s="338"/>
      <c r="N21" s="359">
        <v>0</v>
      </c>
      <c r="O21" s="695">
        <v>0</v>
      </c>
      <c r="P21" s="338"/>
      <c r="Q21" s="359">
        <v>0</v>
      </c>
      <c r="R21" s="358">
        <f t="shared" si="9"/>
        <v>6.2720000000000002</v>
      </c>
      <c r="S21" s="358">
        <f t="shared" si="10"/>
        <v>10.7432</v>
      </c>
      <c r="T21" s="360">
        <f t="shared" si="11"/>
        <v>14.462</v>
      </c>
      <c r="U21" s="338"/>
      <c r="V21" s="343">
        <v>0</v>
      </c>
      <c r="W21" s="497">
        <f t="shared" si="12"/>
        <v>8.7218290120000006</v>
      </c>
      <c r="X21" s="293">
        <f t="shared" si="13"/>
        <v>8.7218290120000006</v>
      </c>
      <c r="Y21" s="335">
        <f t="shared" si="14"/>
        <v>9.5218290119999995</v>
      </c>
      <c r="Z21" s="289" t="s">
        <v>0</v>
      </c>
      <c r="AA21" s="11"/>
      <c r="AB21" s="674"/>
      <c r="AC21" s="671"/>
      <c r="AD21" s="668"/>
      <c r="AE21" s="677"/>
      <c r="AF21" s="649"/>
      <c r="AG21" s="293" t="s">
        <v>0</v>
      </c>
      <c r="AH21" s="293" t="s">
        <v>0</v>
      </c>
      <c r="AI21" s="293" t="s">
        <v>0</v>
      </c>
      <c r="AJ21" s="154" t="s">
        <v>0</v>
      </c>
      <c r="AK21" s="11"/>
      <c r="AL21" s="130">
        <v>0</v>
      </c>
      <c r="AM21" s="645"/>
      <c r="AN21" s="385">
        <f t="shared" si="5"/>
        <v>0.88400999999999996</v>
      </c>
      <c r="AO21" s="498">
        <f t="shared" si="6"/>
        <v>2.613</v>
      </c>
      <c r="AP21" s="539"/>
      <c r="AQ21" s="637">
        <v>8.8290000000000006</v>
      </c>
      <c r="AR21" s="643"/>
      <c r="AS21" s="321">
        <v>600</v>
      </c>
      <c r="AT21" s="321">
        <v>1350</v>
      </c>
      <c r="AU21" s="322">
        <v>3</v>
      </c>
      <c r="AV21" s="298">
        <v>3.1879583999999999</v>
      </c>
      <c r="AW21" s="298">
        <v>1.944</v>
      </c>
      <c r="AX21" s="298">
        <v>2.9160000000000004</v>
      </c>
      <c r="AY21" s="298">
        <v>1.5422400000000001</v>
      </c>
      <c r="AZ21" s="298">
        <v>2.3133600000000003</v>
      </c>
      <c r="BA21" s="298">
        <v>2.1848400000000003</v>
      </c>
      <c r="BB21" s="298">
        <v>16.065000000000001</v>
      </c>
      <c r="BC21" s="298">
        <v>1.9814589495999995</v>
      </c>
      <c r="BD21" s="323">
        <v>0.12</v>
      </c>
      <c r="BE21" s="323">
        <v>0.15000000000000002</v>
      </c>
      <c r="BF21" s="298">
        <v>6.1230000000000011</v>
      </c>
      <c r="BG21" s="298">
        <v>4.4668290119999998</v>
      </c>
      <c r="BH21" s="298">
        <v>0.62100000000000011</v>
      </c>
      <c r="BI21" s="323">
        <v>0.22140000000000001</v>
      </c>
      <c r="BJ21" s="298">
        <v>6.2720000000000002</v>
      </c>
      <c r="BK21" s="298">
        <v>10.7432</v>
      </c>
      <c r="BL21" s="298">
        <v>14.462</v>
      </c>
      <c r="BM21" s="321"/>
      <c r="BN21" s="321">
        <v>2</v>
      </c>
      <c r="BO21" s="321">
        <v>2.8</v>
      </c>
      <c r="BP21" s="321">
        <v>1.7</v>
      </c>
      <c r="BQ21" s="298">
        <v>8.5238973495999986</v>
      </c>
      <c r="BR21" s="298">
        <v>0.27</v>
      </c>
      <c r="BS21" s="298">
        <v>0.5</v>
      </c>
      <c r="BT21" s="298">
        <v>0.60750000000000004</v>
      </c>
      <c r="BU21" s="298"/>
      <c r="BV21" s="298"/>
      <c r="BW21" s="298"/>
      <c r="BX21" s="298"/>
      <c r="BY21" s="298"/>
      <c r="BZ21" s="298">
        <f t="shared" si="7"/>
        <v>0.88400999999999996</v>
      </c>
      <c r="CA21" s="391">
        <f t="shared" si="8"/>
        <v>2.613</v>
      </c>
    </row>
    <row r="22" spans="1:79" s="6" customFormat="1" ht="28.5" customHeight="1" x14ac:dyDescent="0.5">
      <c r="A22" s="686"/>
      <c r="B22" s="687"/>
      <c r="C22" s="688"/>
      <c r="D22" s="9"/>
      <c r="E22" s="18" t="s">
        <v>28</v>
      </c>
      <c r="F22" s="9"/>
      <c r="G22" s="347">
        <v>3.9374784000000003</v>
      </c>
      <c r="H22" s="293">
        <f t="shared" si="2"/>
        <v>6.3674784000000004</v>
      </c>
      <c r="I22" s="293">
        <f t="shared" si="0"/>
        <v>10.3431030496</v>
      </c>
      <c r="J22" s="293">
        <f t="shared" si="1"/>
        <v>12.338943049599999</v>
      </c>
      <c r="K22" s="289">
        <f t="shared" si="3"/>
        <v>9.1788630495999985</v>
      </c>
      <c r="L22" s="352">
        <f t="shared" si="4"/>
        <v>27.141423049599997</v>
      </c>
      <c r="M22" s="338"/>
      <c r="N22" s="343">
        <v>0</v>
      </c>
      <c r="O22" s="696">
        <v>0</v>
      </c>
      <c r="P22" s="338"/>
      <c r="Q22" s="347">
        <v>0</v>
      </c>
      <c r="R22" s="293">
        <f t="shared" si="9"/>
        <v>6.7519999999999998</v>
      </c>
      <c r="S22" s="293">
        <f t="shared" si="10"/>
        <v>11.523200000000001</v>
      </c>
      <c r="T22" s="289">
        <f t="shared" si="11"/>
        <v>15.512</v>
      </c>
      <c r="U22" s="338"/>
      <c r="V22" s="347">
        <v>0</v>
      </c>
      <c r="W22" s="372">
        <f t="shared" si="12"/>
        <v>9.0702556120000004</v>
      </c>
      <c r="X22" s="293">
        <f t="shared" si="13"/>
        <v>9.0702556120000004</v>
      </c>
      <c r="Y22" s="335">
        <f t="shared" si="14"/>
        <v>9.8702556119999993</v>
      </c>
      <c r="Z22" s="367">
        <f t="shared" si="15"/>
        <v>9.3102556119999988</v>
      </c>
      <c r="AA22" s="11"/>
      <c r="AB22" s="674"/>
      <c r="AC22" s="671"/>
      <c r="AD22" s="668"/>
      <c r="AE22" s="677"/>
      <c r="AF22" s="649"/>
      <c r="AG22" s="647">
        <v>5</v>
      </c>
      <c r="AH22" s="647">
        <v>5</v>
      </c>
      <c r="AI22" s="293" t="s">
        <v>0</v>
      </c>
      <c r="AJ22" s="154" t="s">
        <v>0</v>
      </c>
      <c r="AK22" s="11"/>
      <c r="AL22" s="130">
        <v>0</v>
      </c>
      <c r="AM22" s="645"/>
      <c r="AN22" s="385">
        <f t="shared" si="5"/>
        <v>0.96793499999999999</v>
      </c>
      <c r="AO22" s="498">
        <f t="shared" si="6"/>
        <v>2.8140000000000001</v>
      </c>
      <c r="AP22" s="539"/>
      <c r="AQ22" s="637">
        <v>11.036249999999999</v>
      </c>
      <c r="AR22" s="638"/>
      <c r="AS22" s="324">
        <v>750</v>
      </c>
      <c r="AT22" s="324">
        <v>1350</v>
      </c>
      <c r="AU22" s="325">
        <v>3</v>
      </c>
      <c r="AV22" s="300">
        <v>3.9374784000000003</v>
      </c>
      <c r="AW22" s="300">
        <v>2.4300000000000002</v>
      </c>
      <c r="AX22" s="300">
        <v>3.6450000000000009</v>
      </c>
      <c r="AY22" s="300">
        <v>1.9958399999999998</v>
      </c>
      <c r="AZ22" s="300">
        <v>2.99376</v>
      </c>
      <c r="BA22" s="300">
        <v>2.8274399999999997</v>
      </c>
      <c r="BB22" s="300">
        <v>20.79</v>
      </c>
      <c r="BC22" s="300">
        <v>2.1439446495999999</v>
      </c>
      <c r="BD22" s="326">
        <v>0.12</v>
      </c>
      <c r="BE22" s="326">
        <v>0.15000000000000002</v>
      </c>
      <c r="BF22" s="300">
        <v>6.5940000000000003</v>
      </c>
      <c r="BG22" s="300">
        <v>4.8152556119999996</v>
      </c>
      <c r="BH22" s="300">
        <v>0.62100000000000011</v>
      </c>
      <c r="BI22" s="326">
        <v>0.22140000000000001</v>
      </c>
      <c r="BJ22" s="300">
        <v>6.7519999999999998</v>
      </c>
      <c r="BK22" s="300">
        <v>11.523200000000001</v>
      </c>
      <c r="BL22" s="300">
        <v>15.512</v>
      </c>
      <c r="BM22" s="324"/>
      <c r="BN22" s="321">
        <v>2</v>
      </c>
      <c r="BO22" s="321">
        <v>2.8</v>
      </c>
      <c r="BP22" s="321">
        <v>1.7</v>
      </c>
      <c r="BQ22" s="300">
        <v>10.3431030496</v>
      </c>
      <c r="BR22" s="300">
        <v>0.27</v>
      </c>
      <c r="BS22" s="300">
        <v>0.5</v>
      </c>
      <c r="BT22" s="300">
        <v>0.60750000000000004</v>
      </c>
      <c r="BU22" s="300"/>
      <c r="BV22" s="300"/>
      <c r="BW22" s="300"/>
      <c r="BX22" s="300"/>
      <c r="BY22" s="300"/>
      <c r="BZ22" s="298">
        <f t="shared" si="7"/>
        <v>0.96793499999999999</v>
      </c>
      <c r="CA22" s="391">
        <f t="shared" si="8"/>
        <v>2.8140000000000001</v>
      </c>
    </row>
    <row r="23" spans="1:79" s="6" customFormat="1" ht="28.5" customHeight="1" x14ac:dyDescent="0.5">
      <c r="A23" s="686"/>
      <c r="B23" s="687"/>
      <c r="C23" s="688"/>
      <c r="D23" s="9"/>
      <c r="E23" s="18" t="s">
        <v>35</v>
      </c>
      <c r="F23" s="9"/>
      <c r="G23" s="347">
        <v>4.6869983999999993</v>
      </c>
      <c r="H23" s="293">
        <f t="shared" si="2"/>
        <v>7.6029983999999988</v>
      </c>
      <c r="I23" s="293">
        <f t="shared" si="0"/>
        <v>12.162308749599999</v>
      </c>
      <c r="J23" s="293">
        <f t="shared" si="1"/>
        <v>14.6117487496</v>
      </c>
      <c r="K23" s="289">
        <f t="shared" si="3"/>
        <v>10.7334687496</v>
      </c>
      <c r="L23" s="352">
        <f t="shared" si="4"/>
        <v>32.778428749599996</v>
      </c>
      <c r="M23" s="338"/>
      <c r="N23" s="343">
        <v>0</v>
      </c>
      <c r="O23" s="696">
        <v>0</v>
      </c>
      <c r="P23" s="338"/>
      <c r="Q23" s="347">
        <v>0</v>
      </c>
      <c r="R23" s="293">
        <f t="shared" si="9"/>
        <v>7.2319999999999993</v>
      </c>
      <c r="S23" s="293">
        <f t="shared" si="10"/>
        <v>12.303199999999999</v>
      </c>
      <c r="T23" s="289">
        <f t="shared" si="11"/>
        <v>16.561999999999998</v>
      </c>
      <c r="U23" s="338"/>
      <c r="V23" s="347">
        <v>0</v>
      </c>
      <c r="W23" s="372">
        <f t="shared" si="12"/>
        <v>9.4186822120000002</v>
      </c>
      <c r="X23" s="293">
        <f t="shared" si="13"/>
        <v>9.4186822120000002</v>
      </c>
      <c r="Y23" s="335">
        <f t="shared" si="14"/>
        <v>10.218682211999999</v>
      </c>
      <c r="Z23" s="367">
        <f t="shared" si="15"/>
        <v>9.6586822119999987</v>
      </c>
      <c r="AA23" s="11"/>
      <c r="AB23" s="674"/>
      <c r="AC23" s="671"/>
      <c r="AD23" s="668"/>
      <c r="AE23" s="677"/>
      <c r="AF23" s="649"/>
      <c r="AG23" s="649"/>
      <c r="AH23" s="649"/>
      <c r="AI23" s="647">
        <v>7.5</v>
      </c>
      <c r="AJ23" s="154" t="s">
        <v>0</v>
      </c>
      <c r="AK23" s="11"/>
      <c r="AL23" s="130">
        <v>0</v>
      </c>
      <c r="AM23" s="645"/>
      <c r="AN23" s="385">
        <f t="shared" si="5"/>
        <v>1.05186</v>
      </c>
      <c r="AO23" s="498">
        <f t="shared" si="6"/>
        <v>3.0150000000000001</v>
      </c>
      <c r="AP23" s="539"/>
      <c r="AQ23" s="637">
        <v>13.243500000000001</v>
      </c>
      <c r="AR23" s="638"/>
      <c r="AS23" s="324">
        <v>900</v>
      </c>
      <c r="AT23" s="324">
        <v>1350</v>
      </c>
      <c r="AU23" s="325">
        <v>3</v>
      </c>
      <c r="AV23" s="300">
        <v>4.6869983999999993</v>
      </c>
      <c r="AW23" s="300">
        <v>2.9159999999999999</v>
      </c>
      <c r="AX23" s="300">
        <v>4.3740000000000006</v>
      </c>
      <c r="AY23" s="300">
        <v>2.4494400000000005</v>
      </c>
      <c r="AZ23" s="300">
        <v>3.6741600000000005</v>
      </c>
      <c r="BA23" s="300">
        <v>3.4700400000000005</v>
      </c>
      <c r="BB23" s="300">
        <v>25.515000000000004</v>
      </c>
      <c r="BC23" s="300">
        <v>2.3064303495999998</v>
      </c>
      <c r="BD23" s="326">
        <v>0.12</v>
      </c>
      <c r="BE23" s="326">
        <v>0.15000000000000002</v>
      </c>
      <c r="BF23" s="300">
        <v>7.0650000000000004</v>
      </c>
      <c r="BG23" s="300">
        <v>5.1636822119999994</v>
      </c>
      <c r="BH23" s="300">
        <v>0.62100000000000011</v>
      </c>
      <c r="BI23" s="326">
        <v>0.22140000000000001</v>
      </c>
      <c r="BJ23" s="300">
        <v>7.2319999999999993</v>
      </c>
      <c r="BK23" s="300">
        <v>12.303199999999999</v>
      </c>
      <c r="BL23" s="300">
        <v>16.561999999999998</v>
      </c>
      <c r="BM23" s="324"/>
      <c r="BN23" s="321">
        <v>2</v>
      </c>
      <c r="BO23" s="321">
        <v>2.8</v>
      </c>
      <c r="BP23" s="321">
        <v>1.7</v>
      </c>
      <c r="BQ23" s="300">
        <v>12.162308749599999</v>
      </c>
      <c r="BR23" s="300">
        <v>0.27</v>
      </c>
      <c r="BS23" s="300">
        <v>0.5</v>
      </c>
      <c r="BT23" s="300">
        <v>0.60750000000000004</v>
      </c>
      <c r="BU23" s="300"/>
      <c r="BV23" s="300"/>
      <c r="BW23" s="300"/>
      <c r="BX23" s="300"/>
      <c r="BY23" s="300"/>
      <c r="BZ23" s="298">
        <f t="shared" si="7"/>
        <v>1.05186</v>
      </c>
      <c r="CA23" s="391">
        <f t="shared" si="8"/>
        <v>3.0150000000000001</v>
      </c>
    </row>
    <row r="24" spans="1:79" s="6" customFormat="1" ht="28.5" customHeight="1" x14ac:dyDescent="0.5">
      <c r="A24" s="686"/>
      <c r="B24" s="687"/>
      <c r="C24" s="688"/>
      <c r="D24" s="9"/>
      <c r="E24" s="18" t="s">
        <v>41</v>
      </c>
      <c r="F24" s="9"/>
      <c r="G24" s="347">
        <v>5.4365183999999998</v>
      </c>
      <c r="H24" s="293">
        <f t="shared" si="2"/>
        <v>8.8385183999999999</v>
      </c>
      <c r="I24" s="293">
        <f t="shared" si="0"/>
        <v>13.981514449599999</v>
      </c>
      <c r="J24" s="293">
        <f t="shared" si="1"/>
        <v>16.8845544496</v>
      </c>
      <c r="K24" s="289">
        <f t="shared" si="3"/>
        <v>12.2880744496</v>
      </c>
      <c r="L24" s="352">
        <f t="shared" si="4"/>
        <v>38.415434449599999</v>
      </c>
      <c r="M24" s="338"/>
      <c r="N24" s="343">
        <v>0</v>
      </c>
      <c r="O24" s="696">
        <v>0</v>
      </c>
      <c r="P24" s="338"/>
      <c r="Q24" s="347">
        <v>0</v>
      </c>
      <c r="R24" s="293">
        <f t="shared" si="9"/>
        <v>7.7120000000000006</v>
      </c>
      <c r="S24" s="293">
        <f t="shared" si="10"/>
        <v>13.0832</v>
      </c>
      <c r="T24" s="289">
        <f t="shared" si="11"/>
        <v>17.612000000000002</v>
      </c>
      <c r="U24" s="338"/>
      <c r="V24" s="347">
        <v>0</v>
      </c>
      <c r="W24" s="372">
        <f t="shared" si="12"/>
        <v>9.767108812</v>
      </c>
      <c r="X24" s="293">
        <f t="shared" si="13"/>
        <v>9.767108812</v>
      </c>
      <c r="Y24" s="335">
        <f t="shared" si="14"/>
        <v>10.567108812000001</v>
      </c>
      <c r="Z24" s="367">
        <f t="shared" si="15"/>
        <v>10.007108811999998</v>
      </c>
      <c r="AA24" s="11"/>
      <c r="AB24" s="674"/>
      <c r="AC24" s="671"/>
      <c r="AD24" s="668"/>
      <c r="AE24" s="677"/>
      <c r="AF24" s="649"/>
      <c r="AG24" s="649"/>
      <c r="AH24" s="649"/>
      <c r="AI24" s="649"/>
      <c r="AJ24" s="650">
        <v>10</v>
      </c>
      <c r="AK24" s="11"/>
      <c r="AL24" s="130">
        <v>0</v>
      </c>
      <c r="AM24" s="645"/>
      <c r="AN24" s="385">
        <f t="shared" si="5"/>
        <v>1.135785</v>
      </c>
      <c r="AO24" s="498">
        <f t="shared" si="6"/>
        <v>3.2160000000000002</v>
      </c>
      <c r="AP24" s="539"/>
      <c r="AQ24" s="637">
        <v>15.450750000000001</v>
      </c>
      <c r="AR24" s="638"/>
      <c r="AS24" s="324">
        <v>1050</v>
      </c>
      <c r="AT24" s="324">
        <v>1350</v>
      </c>
      <c r="AU24" s="325">
        <v>3</v>
      </c>
      <c r="AV24" s="300">
        <v>5.4365183999999998</v>
      </c>
      <c r="AW24" s="300">
        <v>3.4020000000000006</v>
      </c>
      <c r="AX24" s="300">
        <v>5.1030000000000006</v>
      </c>
      <c r="AY24" s="300">
        <v>2.9030399999999998</v>
      </c>
      <c r="AZ24" s="300">
        <v>4.3545600000000002</v>
      </c>
      <c r="BA24" s="300">
        <v>4.1126399999999999</v>
      </c>
      <c r="BB24" s="300">
        <v>30.240000000000002</v>
      </c>
      <c r="BC24" s="300">
        <v>2.4689160495999998</v>
      </c>
      <c r="BD24" s="326">
        <v>0.12</v>
      </c>
      <c r="BE24" s="326">
        <v>0.15000000000000002</v>
      </c>
      <c r="BF24" s="300">
        <v>7.5360000000000014</v>
      </c>
      <c r="BG24" s="300">
        <v>5.5121088120000001</v>
      </c>
      <c r="BH24" s="300">
        <v>0.62100000000000011</v>
      </c>
      <c r="BI24" s="326">
        <v>0.22140000000000001</v>
      </c>
      <c r="BJ24" s="300">
        <v>7.7120000000000006</v>
      </c>
      <c r="BK24" s="300">
        <v>13.0832</v>
      </c>
      <c r="BL24" s="300">
        <v>17.612000000000002</v>
      </c>
      <c r="BM24" s="324"/>
      <c r="BN24" s="321">
        <v>2</v>
      </c>
      <c r="BO24" s="321">
        <v>2.8</v>
      </c>
      <c r="BP24" s="321">
        <v>1.7</v>
      </c>
      <c r="BQ24" s="300">
        <v>13.981514449599999</v>
      </c>
      <c r="BR24" s="300">
        <v>0.27</v>
      </c>
      <c r="BS24" s="300">
        <v>0.5</v>
      </c>
      <c r="BT24" s="300">
        <v>0.60750000000000004</v>
      </c>
      <c r="BU24" s="300"/>
      <c r="BV24" s="300"/>
      <c r="BW24" s="300"/>
      <c r="BX24" s="300"/>
      <c r="BY24" s="300"/>
      <c r="BZ24" s="298">
        <f t="shared" si="7"/>
        <v>1.135785</v>
      </c>
      <c r="CA24" s="391">
        <f t="shared" si="8"/>
        <v>3.2160000000000002</v>
      </c>
    </row>
    <row r="25" spans="1:79" s="6" customFormat="1" ht="28.5" customHeight="1" x14ac:dyDescent="0.5">
      <c r="A25" s="686"/>
      <c r="B25" s="687"/>
      <c r="C25" s="688"/>
      <c r="D25" s="9"/>
      <c r="E25" s="18" t="s">
        <v>51</v>
      </c>
      <c r="F25" s="9"/>
      <c r="G25" s="347">
        <v>6.1860383999999993</v>
      </c>
      <c r="H25" s="293">
        <f t="shared" si="2"/>
        <v>10.074038399999999</v>
      </c>
      <c r="I25" s="293">
        <f t="shared" si="0"/>
        <v>15.800720149599998</v>
      </c>
      <c r="J25" s="293">
        <f t="shared" si="1"/>
        <v>19.157360149599999</v>
      </c>
      <c r="K25" s="289">
        <f t="shared" si="3"/>
        <v>13.8426801496</v>
      </c>
      <c r="L25" s="352">
        <f t="shared" si="4"/>
        <v>44.052440149600002</v>
      </c>
      <c r="M25" s="338"/>
      <c r="N25" s="343">
        <v>0</v>
      </c>
      <c r="O25" s="696">
        <v>0</v>
      </c>
      <c r="P25" s="338"/>
      <c r="Q25" s="347">
        <v>0</v>
      </c>
      <c r="R25" s="293">
        <f t="shared" si="9"/>
        <v>8.1920000000000002</v>
      </c>
      <c r="S25" s="293">
        <f t="shared" si="10"/>
        <v>13.863200000000001</v>
      </c>
      <c r="T25" s="289">
        <f t="shared" si="11"/>
        <v>18.661999999999999</v>
      </c>
      <c r="U25" s="338"/>
      <c r="V25" s="347">
        <v>0</v>
      </c>
      <c r="W25" s="372">
        <f t="shared" si="12"/>
        <v>10.115535412</v>
      </c>
      <c r="X25" s="293">
        <f t="shared" si="13"/>
        <v>10.115535412</v>
      </c>
      <c r="Y25" s="335">
        <f t="shared" si="14"/>
        <v>10.915535412000001</v>
      </c>
      <c r="Z25" s="289" t="s">
        <v>0</v>
      </c>
      <c r="AA25" s="11"/>
      <c r="AB25" s="674"/>
      <c r="AC25" s="671"/>
      <c r="AD25" s="668"/>
      <c r="AE25" s="677"/>
      <c r="AF25" s="649"/>
      <c r="AG25" s="649"/>
      <c r="AH25" s="649"/>
      <c r="AI25" s="649"/>
      <c r="AJ25" s="651"/>
      <c r="AK25" s="11"/>
      <c r="AL25" s="130">
        <v>0</v>
      </c>
      <c r="AM25" s="645"/>
      <c r="AN25" s="385">
        <f t="shared" si="5"/>
        <v>1.2197100000000001</v>
      </c>
      <c r="AO25" s="498">
        <f t="shared" si="6"/>
        <v>3.4169999999999998</v>
      </c>
      <c r="AP25" s="539"/>
      <c r="AQ25" s="637">
        <v>17.658000000000001</v>
      </c>
      <c r="AR25" s="638"/>
      <c r="AS25" s="324">
        <v>1200</v>
      </c>
      <c r="AT25" s="324">
        <v>1350</v>
      </c>
      <c r="AU25" s="325">
        <v>3</v>
      </c>
      <c r="AV25" s="300">
        <v>6.1860383999999993</v>
      </c>
      <c r="AW25" s="300">
        <v>3.8879999999999999</v>
      </c>
      <c r="AX25" s="300">
        <v>5.8320000000000007</v>
      </c>
      <c r="AY25" s="300">
        <v>3.3566400000000001</v>
      </c>
      <c r="AZ25" s="300">
        <v>5.0349600000000008</v>
      </c>
      <c r="BA25" s="300">
        <v>4.7552399999999997</v>
      </c>
      <c r="BB25" s="300">
        <v>34.965000000000003</v>
      </c>
      <c r="BC25" s="300">
        <v>2.6314017495999997</v>
      </c>
      <c r="BD25" s="326">
        <v>0.12</v>
      </c>
      <c r="BE25" s="326">
        <v>0.15000000000000002</v>
      </c>
      <c r="BF25" s="300">
        <v>8.0069999999999997</v>
      </c>
      <c r="BG25" s="300">
        <v>5.8605354119999999</v>
      </c>
      <c r="BH25" s="300">
        <v>0.62100000000000011</v>
      </c>
      <c r="BI25" s="326">
        <v>0.22140000000000001</v>
      </c>
      <c r="BJ25" s="300">
        <v>8.1920000000000002</v>
      </c>
      <c r="BK25" s="300">
        <v>13.863200000000001</v>
      </c>
      <c r="BL25" s="300">
        <v>18.661999999999999</v>
      </c>
      <c r="BM25" s="324"/>
      <c r="BN25" s="321">
        <v>2</v>
      </c>
      <c r="BO25" s="321">
        <v>2.8</v>
      </c>
      <c r="BP25" s="321">
        <v>1.7</v>
      </c>
      <c r="BQ25" s="300">
        <v>15.800720149599998</v>
      </c>
      <c r="BR25" s="300">
        <v>0.27</v>
      </c>
      <c r="BS25" s="300">
        <v>0.5</v>
      </c>
      <c r="BT25" s="300">
        <v>0.60750000000000004</v>
      </c>
      <c r="BU25" s="300"/>
      <c r="BV25" s="300"/>
      <c r="BW25" s="300"/>
      <c r="BX25" s="300"/>
      <c r="BY25" s="300"/>
      <c r="BZ25" s="298">
        <f t="shared" si="7"/>
        <v>1.2197100000000001</v>
      </c>
      <c r="CA25" s="391">
        <f t="shared" si="8"/>
        <v>3.4169999999999998</v>
      </c>
    </row>
    <row r="26" spans="1:79" s="6" customFormat="1" ht="28.5" customHeight="1" x14ac:dyDescent="0.5">
      <c r="A26" s="686"/>
      <c r="B26" s="687"/>
      <c r="C26" s="688"/>
      <c r="D26" s="9"/>
      <c r="E26" s="18" t="s">
        <v>59</v>
      </c>
      <c r="F26" s="9"/>
      <c r="G26" s="347">
        <v>6.9355583999999997</v>
      </c>
      <c r="H26" s="293">
        <f t="shared" si="2"/>
        <v>11.3095584</v>
      </c>
      <c r="I26" s="293">
        <f t="shared" si="0"/>
        <v>17.619925849599998</v>
      </c>
      <c r="J26" s="293">
        <f t="shared" si="1"/>
        <v>21.430165849599998</v>
      </c>
      <c r="K26" s="289">
        <f t="shared" si="3"/>
        <v>15.397285849599999</v>
      </c>
      <c r="L26" s="352">
        <f t="shared" si="4"/>
        <v>49.689445849599998</v>
      </c>
      <c r="M26" s="338"/>
      <c r="N26" s="343">
        <v>0</v>
      </c>
      <c r="O26" s="697">
        <v>0</v>
      </c>
      <c r="P26" s="338"/>
      <c r="Q26" s="347">
        <v>0</v>
      </c>
      <c r="R26" s="293">
        <f t="shared" si="9"/>
        <v>8.6720000000000006</v>
      </c>
      <c r="S26" s="293">
        <f t="shared" si="10"/>
        <v>14.6432</v>
      </c>
      <c r="T26" s="289">
        <f t="shared" si="11"/>
        <v>19.712</v>
      </c>
      <c r="U26" s="338"/>
      <c r="V26" s="347">
        <v>0</v>
      </c>
      <c r="W26" s="372">
        <f t="shared" si="12"/>
        <v>10.463962012</v>
      </c>
      <c r="X26" s="293">
        <f t="shared" si="13"/>
        <v>10.463962012</v>
      </c>
      <c r="Y26" s="335">
        <f t="shared" si="14"/>
        <v>11.263962012</v>
      </c>
      <c r="Z26" s="289" t="s">
        <v>0</v>
      </c>
      <c r="AA26" s="11"/>
      <c r="AB26" s="674"/>
      <c r="AC26" s="671"/>
      <c r="AD26" s="668"/>
      <c r="AE26" s="677"/>
      <c r="AF26" s="649"/>
      <c r="AG26" s="648"/>
      <c r="AH26" s="648"/>
      <c r="AI26" s="648"/>
      <c r="AJ26" s="652"/>
      <c r="AK26" s="11"/>
      <c r="AL26" s="130">
        <v>0</v>
      </c>
      <c r="AM26" s="645"/>
      <c r="AN26" s="385">
        <f t="shared" si="5"/>
        <v>1.3036350000000001</v>
      </c>
      <c r="AO26" s="498">
        <f t="shared" si="6"/>
        <v>3.6179999999999999</v>
      </c>
      <c r="AP26" s="539"/>
      <c r="AQ26" s="637">
        <v>19.86525</v>
      </c>
      <c r="AR26" s="638"/>
      <c r="AS26" s="324">
        <v>1350</v>
      </c>
      <c r="AT26" s="324">
        <v>1350</v>
      </c>
      <c r="AU26" s="325">
        <v>3</v>
      </c>
      <c r="AV26" s="300">
        <v>6.9355583999999997</v>
      </c>
      <c r="AW26" s="300">
        <v>4.3740000000000006</v>
      </c>
      <c r="AX26" s="300">
        <v>6.5610000000000008</v>
      </c>
      <c r="AY26" s="300">
        <v>3.8102400000000003</v>
      </c>
      <c r="AZ26" s="300">
        <v>5.7153600000000004</v>
      </c>
      <c r="BA26" s="300">
        <v>5.3978400000000004</v>
      </c>
      <c r="BB26" s="300">
        <v>39.690000000000005</v>
      </c>
      <c r="BC26" s="300">
        <v>2.7938874495999997</v>
      </c>
      <c r="BD26" s="326">
        <v>0.12</v>
      </c>
      <c r="BE26" s="326">
        <v>0.15000000000000002</v>
      </c>
      <c r="BF26" s="300">
        <v>8.4780000000000015</v>
      </c>
      <c r="BG26" s="300">
        <v>6.2089620119999998</v>
      </c>
      <c r="BH26" s="300">
        <v>0.62100000000000011</v>
      </c>
      <c r="BI26" s="326">
        <v>0.22140000000000001</v>
      </c>
      <c r="BJ26" s="300">
        <v>8.6720000000000006</v>
      </c>
      <c r="BK26" s="300">
        <v>14.6432</v>
      </c>
      <c r="BL26" s="300">
        <v>19.712</v>
      </c>
      <c r="BM26" s="324"/>
      <c r="BN26" s="321">
        <v>2</v>
      </c>
      <c r="BO26" s="321">
        <v>2.8</v>
      </c>
      <c r="BP26" s="321">
        <v>1.7</v>
      </c>
      <c r="BQ26" s="300">
        <v>17.619925849599998</v>
      </c>
      <c r="BR26" s="300">
        <v>0.27</v>
      </c>
      <c r="BS26" s="300">
        <v>0.5</v>
      </c>
      <c r="BT26" s="300">
        <v>0.60750000000000004</v>
      </c>
      <c r="BU26" s="300"/>
      <c r="BV26" s="300"/>
      <c r="BW26" s="300"/>
      <c r="BX26" s="300"/>
      <c r="BY26" s="300"/>
      <c r="BZ26" s="298">
        <f t="shared" si="7"/>
        <v>1.3036350000000001</v>
      </c>
      <c r="CA26" s="391">
        <f t="shared" si="8"/>
        <v>3.6179999999999999</v>
      </c>
    </row>
    <row r="27" spans="1:79" s="7" customFormat="1" ht="28.5" customHeight="1" x14ac:dyDescent="0.3">
      <c r="A27" s="686"/>
      <c r="B27" s="687"/>
      <c r="C27" s="688"/>
      <c r="D27" s="9"/>
      <c r="E27" s="20" t="s">
        <v>21</v>
      </c>
      <c r="F27" s="9"/>
      <c r="G27" s="373">
        <v>3.5324784</v>
      </c>
      <c r="H27" s="292">
        <f t="shared" si="2"/>
        <v>5.6924783999999997</v>
      </c>
      <c r="I27" s="292">
        <f t="shared" si="0"/>
        <v>9.3981030495999995</v>
      </c>
      <c r="J27" s="292">
        <f t="shared" si="1"/>
        <v>11.123943049599999</v>
      </c>
      <c r="K27" s="290">
        <f t="shared" si="3"/>
        <v>8.3913630495999989</v>
      </c>
      <c r="L27" s="319">
        <f t="shared" si="4"/>
        <v>23.923923049599999</v>
      </c>
      <c r="M27" s="338"/>
      <c r="N27" s="374">
        <v>0</v>
      </c>
      <c r="O27" s="698">
        <v>0</v>
      </c>
      <c r="P27" s="338"/>
      <c r="Q27" s="374">
        <v>0</v>
      </c>
      <c r="R27" s="292">
        <f t="shared" si="9"/>
        <v>6.7519999999999998</v>
      </c>
      <c r="S27" s="292">
        <f t="shared" si="10"/>
        <v>11.523200000000001</v>
      </c>
      <c r="T27" s="290">
        <f t="shared" si="11"/>
        <v>15.512</v>
      </c>
      <c r="U27" s="338"/>
      <c r="V27" s="374">
        <v>0</v>
      </c>
      <c r="W27" s="372">
        <f t="shared" si="12"/>
        <v>9.2652556119999989</v>
      </c>
      <c r="X27" s="292">
        <f t="shared" si="13"/>
        <v>9.2652556119999989</v>
      </c>
      <c r="Y27" s="335">
        <f t="shared" si="14"/>
        <v>10.065255611999998</v>
      </c>
      <c r="Z27" s="290" t="s">
        <v>0</v>
      </c>
      <c r="AA27" s="11"/>
      <c r="AB27" s="674"/>
      <c r="AC27" s="671"/>
      <c r="AD27" s="668"/>
      <c r="AE27" s="677"/>
      <c r="AF27" s="649"/>
      <c r="AG27" s="294" t="s">
        <v>0</v>
      </c>
      <c r="AH27" s="294" t="s">
        <v>0</v>
      </c>
      <c r="AI27" s="294" t="s">
        <v>0</v>
      </c>
      <c r="AJ27" s="138" t="s">
        <v>0</v>
      </c>
      <c r="AK27" s="11"/>
      <c r="AL27" s="129">
        <v>0</v>
      </c>
      <c r="AM27" s="645"/>
      <c r="AN27" s="385">
        <f t="shared" si="5"/>
        <v>0.96793499999999988</v>
      </c>
      <c r="AO27" s="498">
        <f t="shared" si="6"/>
        <v>2.8140000000000001</v>
      </c>
      <c r="AP27" s="539"/>
      <c r="AQ27" s="634">
        <v>9.81</v>
      </c>
      <c r="AR27" s="635"/>
      <c r="AS27" s="321">
        <v>600</v>
      </c>
      <c r="AT27" s="321">
        <v>1500</v>
      </c>
      <c r="AU27" s="322">
        <v>3</v>
      </c>
      <c r="AV27" s="298">
        <v>3.5324784</v>
      </c>
      <c r="AW27" s="298">
        <v>2.1599999999999997</v>
      </c>
      <c r="AX27" s="298">
        <v>3.2399999999999998</v>
      </c>
      <c r="AY27" s="298">
        <v>1.7258399999999998</v>
      </c>
      <c r="AZ27" s="298">
        <v>2.5887599999999997</v>
      </c>
      <c r="BA27" s="298">
        <v>2.4449399999999999</v>
      </c>
      <c r="BB27" s="298">
        <v>17.977499999999999</v>
      </c>
      <c r="BC27" s="298">
        <v>2.1439446495999999</v>
      </c>
      <c r="BD27" s="323">
        <v>0.12</v>
      </c>
      <c r="BE27" s="323">
        <v>0.15000000000000002</v>
      </c>
      <c r="BF27" s="298">
        <v>6.5940000000000003</v>
      </c>
      <c r="BG27" s="298">
        <v>4.8152556119999996</v>
      </c>
      <c r="BH27" s="298">
        <v>0.69000000000000006</v>
      </c>
      <c r="BI27" s="323">
        <v>0.246</v>
      </c>
      <c r="BJ27" s="298">
        <v>6.7519999999999998</v>
      </c>
      <c r="BK27" s="298">
        <v>11.523200000000001</v>
      </c>
      <c r="BL27" s="298">
        <v>15.512</v>
      </c>
      <c r="BM27" s="321"/>
      <c r="BN27" s="321">
        <v>2</v>
      </c>
      <c r="BO27" s="321">
        <v>2.8</v>
      </c>
      <c r="BP27" s="321">
        <v>1.7</v>
      </c>
      <c r="BQ27" s="298">
        <v>9.3981030495999995</v>
      </c>
      <c r="BR27" s="298">
        <v>0.30000000000000004</v>
      </c>
      <c r="BS27" s="298">
        <v>0.5</v>
      </c>
      <c r="BT27" s="298">
        <v>0.67500000000000004</v>
      </c>
      <c r="BU27" s="298"/>
      <c r="BV27" s="298"/>
      <c r="BW27" s="298"/>
      <c r="BX27" s="298"/>
      <c r="BY27" s="298"/>
      <c r="BZ27" s="298">
        <f t="shared" si="7"/>
        <v>0.96793499999999988</v>
      </c>
      <c r="CA27" s="391">
        <f t="shared" si="8"/>
        <v>2.8140000000000001</v>
      </c>
    </row>
    <row r="28" spans="1:79" s="6" customFormat="1" ht="28.5" customHeight="1" x14ac:dyDescent="0.5">
      <c r="A28" s="686"/>
      <c r="B28" s="687"/>
      <c r="C28" s="688"/>
      <c r="D28" s="9"/>
      <c r="E28" s="22" t="s">
        <v>29</v>
      </c>
      <c r="F28" s="9"/>
      <c r="G28" s="368">
        <v>4.3629984000000004</v>
      </c>
      <c r="H28" s="294">
        <f t="shared" si="2"/>
        <v>7.0629983999999997</v>
      </c>
      <c r="I28" s="294">
        <f t="shared" si="0"/>
        <v>11.406308749599999</v>
      </c>
      <c r="J28" s="294">
        <f t="shared" si="1"/>
        <v>13.639748749599999</v>
      </c>
      <c r="K28" s="290">
        <f t="shared" si="3"/>
        <v>10.103468749599999</v>
      </c>
      <c r="L28" s="319">
        <f t="shared" si="4"/>
        <v>30.204428749600002</v>
      </c>
      <c r="M28" s="338"/>
      <c r="N28" s="375">
        <v>0</v>
      </c>
      <c r="O28" s="699">
        <v>0</v>
      </c>
      <c r="P28" s="338"/>
      <c r="Q28" s="368">
        <v>0</v>
      </c>
      <c r="R28" s="294">
        <f t="shared" si="9"/>
        <v>7.2319999999999993</v>
      </c>
      <c r="S28" s="294">
        <f t="shared" si="10"/>
        <v>12.3032</v>
      </c>
      <c r="T28" s="295">
        <f t="shared" si="11"/>
        <v>16.562000000000001</v>
      </c>
      <c r="U28" s="338"/>
      <c r="V28" s="368">
        <v>0</v>
      </c>
      <c r="W28" s="372">
        <f t="shared" si="12"/>
        <v>9.6136822119999987</v>
      </c>
      <c r="X28" s="294">
        <f t="shared" si="13"/>
        <v>9.6136822119999987</v>
      </c>
      <c r="Y28" s="335">
        <f t="shared" si="14"/>
        <v>10.413682211999998</v>
      </c>
      <c r="Z28" s="367">
        <f t="shared" si="15"/>
        <v>9.9136822119999977</v>
      </c>
      <c r="AA28" s="11"/>
      <c r="AB28" s="674"/>
      <c r="AC28" s="671"/>
      <c r="AD28" s="668"/>
      <c r="AE28" s="677"/>
      <c r="AF28" s="649"/>
      <c r="AG28" s="647">
        <v>5</v>
      </c>
      <c r="AH28" s="647">
        <v>5</v>
      </c>
      <c r="AI28" s="294" t="s">
        <v>0</v>
      </c>
      <c r="AJ28" s="138" t="s">
        <v>0</v>
      </c>
      <c r="AK28" s="11"/>
      <c r="AL28" s="116">
        <v>0</v>
      </c>
      <c r="AM28" s="645"/>
      <c r="AN28" s="385">
        <f t="shared" si="5"/>
        <v>1.05186</v>
      </c>
      <c r="AO28" s="498">
        <f t="shared" si="6"/>
        <v>3.0150000000000001</v>
      </c>
      <c r="AP28" s="539"/>
      <c r="AQ28" s="634">
        <v>12.262500000000001</v>
      </c>
      <c r="AR28" s="635"/>
      <c r="AS28" s="324">
        <v>750</v>
      </c>
      <c r="AT28" s="324">
        <v>1500</v>
      </c>
      <c r="AU28" s="325">
        <v>3</v>
      </c>
      <c r="AV28" s="300">
        <v>4.3629984000000004</v>
      </c>
      <c r="AW28" s="300">
        <v>2.6999999999999997</v>
      </c>
      <c r="AX28" s="300">
        <v>4.05</v>
      </c>
      <c r="AY28" s="300">
        <v>2.2334399999999999</v>
      </c>
      <c r="AZ28" s="300">
        <v>3.3501599999999998</v>
      </c>
      <c r="BA28" s="300">
        <v>3.16404</v>
      </c>
      <c r="BB28" s="300">
        <v>23.265000000000001</v>
      </c>
      <c r="BC28" s="300">
        <v>2.3064303495999998</v>
      </c>
      <c r="BD28" s="326">
        <v>0.12</v>
      </c>
      <c r="BE28" s="326">
        <v>0.15000000000000002</v>
      </c>
      <c r="BF28" s="300">
        <v>7.0650000000000004</v>
      </c>
      <c r="BG28" s="300">
        <v>5.1636822119999994</v>
      </c>
      <c r="BH28" s="300">
        <v>0.69000000000000006</v>
      </c>
      <c r="BI28" s="326">
        <v>0.246</v>
      </c>
      <c r="BJ28" s="300">
        <v>7.2319999999999993</v>
      </c>
      <c r="BK28" s="300">
        <v>12.3032</v>
      </c>
      <c r="BL28" s="300">
        <v>16.562000000000001</v>
      </c>
      <c r="BM28" s="324"/>
      <c r="BN28" s="321">
        <v>2</v>
      </c>
      <c r="BO28" s="321">
        <v>2.8</v>
      </c>
      <c r="BP28" s="321">
        <v>1.7</v>
      </c>
      <c r="BQ28" s="300">
        <v>11.406308749599999</v>
      </c>
      <c r="BR28" s="300">
        <v>0.30000000000000004</v>
      </c>
      <c r="BS28" s="300">
        <v>0.5</v>
      </c>
      <c r="BT28" s="300">
        <v>0.67500000000000004</v>
      </c>
      <c r="BU28" s="300"/>
      <c r="BV28" s="300"/>
      <c r="BW28" s="300"/>
      <c r="BX28" s="300"/>
      <c r="BY28" s="300"/>
      <c r="BZ28" s="298">
        <f t="shared" si="7"/>
        <v>1.05186</v>
      </c>
      <c r="CA28" s="391">
        <f t="shared" si="8"/>
        <v>3.0150000000000001</v>
      </c>
    </row>
    <row r="29" spans="1:79" s="6" customFormat="1" ht="28.5" customHeight="1" x14ac:dyDescent="0.5">
      <c r="A29" s="686"/>
      <c r="B29" s="687"/>
      <c r="C29" s="688"/>
      <c r="D29" s="9"/>
      <c r="E29" s="20" t="s">
        <v>36</v>
      </c>
      <c r="F29" s="9"/>
      <c r="G29" s="373">
        <v>5.1935184000000003</v>
      </c>
      <c r="H29" s="292">
        <f t="shared" si="2"/>
        <v>8.4335184000000005</v>
      </c>
      <c r="I29" s="292">
        <f t="shared" si="0"/>
        <v>13.414514449600002</v>
      </c>
      <c r="J29" s="292">
        <f t="shared" si="1"/>
        <v>16.155554449600004</v>
      </c>
      <c r="K29" s="290">
        <f t="shared" si="3"/>
        <v>11.8155744496</v>
      </c>
      <c r="L29" s="319">
        <f t="shared" si="4"/>
        <v>36.484934449599997</v>
      </c>
      <c r="M29" s="338"/>
      <c r="N29" s="374">
        <v>0</v>
      </c>
      <c r="O29" s="699">
        <v>0</v>
      </c>
      <c r="P29" s="338"/>
      <c r="Q29" s="373">
        <v>0</v>
      </c>
      <c r="R29" s="292">
        <f t="shared" si="9"/>
        <v>7.7120000000000006</v>
      </c>
      <c r="S29" s="292">
        <f t="shared" si="10"/>
        <v>13.0832</v>
      </c>
      <c r="T29" s="290">
        <f t="shared" si="11"/>
        <v>17.612000000000002</v>
      </c>
      <c r="U29" s="338"/>
      <c r="V29" s="373">
        <v>0</v>
      </c>
      <c r="W29" s="372">
        <f t="shared" si="12"/>
        <v>9.9621088119999985</v>
      </c>
      <c r="X29" s="292">
        <f t="shared" si="13"/>
        <v>9.9621088119999985</v>
      </c>
      <c r="Y29" s="335">
        <f t="shared" si="14"/>
        <v>10.762108811999997</v>
      </c>
      <c r="Z29" s="367">
        <f t="shared" si="15"/>
        <v>10.262108811999997</v>
      </c>
      <c r="AA29" s="11"/>
      <c r="AB29" s="674"/>
      <c r="AC29" s="671"/>
      <c r="AD29" s="668"/>
      <c r="AE29" s="677"/>
      <c r="AF29" s="649"/>
      <c r="AG29" s="649"/>
      <c r="AH29" s="649"/>
      <c r="AI29" s="647">
        <v>7.5</v>
      </c>
      <c r="AJ29" s="650">
        <v>10</v>
      </c>
      <c r="AK29" s="11"/>
      <c r="AL29" s="129">
        <v>0</v>
      </c>
      <c r="AM29" s="645"/>
      <c r="AN29" s="385">
        <f t="shared" si="5"/>
        <v>1.1357849999999998</v>
      </c>
      <c r="AO29" s="498">
        <f t="shared" si="6"/>
        <v>3.2160000000000002</v>
      </c>
      <c r="AP29" s="539"/>
      <c r="AQ29" s="634">
        <v>14.715000000000002</v>
      </c>
      <c r="AR29" s="635"/>
      <c r="AS29" s="324">
        <v>900</v>
      </c>
      <c r="AT29" s="324">
        <v>1500</v>
      </c>
      <c r="AU29" s="325">
        <v>3</v>
      </c>
      <c r="AV29" s="300">
        <v>5.1935184000000003</v>
      </c>
      <c r="AW29" s="300">
        <v>3.24</v>
      </c>
      <c r="AX29" s="300">
        <v>4.8600000000000003</v>
      </c>
      <c r="AY29" s="300">
        <v>2.7410400000000004</v>
      </c>
      <c r="AZ29" s="300">
        <v>4.1115600000000008</v>
      </c>
      <c r="BA29" s="300">
        <v>3.8831400000000005</v>
      </c>
      <c r="BB29" s="300">
        <v>28.552500000000002</v>
      </c>
      <c r="BC29" s="300">
        <v>2.4689160495999998</v>
      </c>
      <c r="BD29" s="326">
        <v>0.12</v>
      </c>
      <c r="BE29" s="326">
        <v>0.15000000000000002</v>
      </c>
      <c r="BF29" s="300">
        <v>7.5359999999999996</v>
      </c>
      <c r="BG29" s="300">
        <v>5.5121088119999992</v>
      </c>
      <c r="BH29" s="300">
        <v>0.69000000000000006</v>
      </c>
      <c r="BI29" s="326">
        <v>0.246</v>
      </c>
      <c r="BJ29" s="300">
        <v>7.7120000000000006</v>
      </c>
      <c r="BK29" s="300">
        <v>13.0832</v>
      </c>
      <c r="BL29" s="300">
        <v>17.612000000000002</v>
      </c>
      <c r="BM29" s="324"/>
      <c r="BN29" s="321">
        <v>2</v>
      </c>
      <c r="BO29" s="321">
        <v>2.8</v>
      </c>
      <c r="BP29" s="321">
        <v>1.7</v>
      </c>
      <c r="BQ29" s="300">
        <v>13.414514449600002</v>
      </c>
      <c r="BR29" s="300">
        <v>0.30000000000000004</v>
      </c>
      <c r="BS29" s="300">
        <v>0.5</v>
      </c>
      <c r="BT29" s="300">
        <v>0.67500000000000004</v>
      </c>
      <c r="BU29" s="300"/>
      <c r="BV29" s="300"/>
      <c r="BW29" s="300"/>
      <c r="BX29" s="300"/>
      <c r="BY29" s="300"/>
      <c r="BZ29" s="298">
        <f t="shared" si="7"/>
        <v>1.1357849999999998</v>
      </c>
      <c r="CA29" s="391">
        <f t="shared" si="8"/>
        <v>3.2160000000000002</v>
      </c>
    </row>
    <row r="30" spans="1:79" s="6" customFormat="1" ht="28.5" customHeight="1" x14ac:dyDescent="0.5">
      <c r="A30" s="686"/>
      <c r="B30" s="687"/>
      <c r="C30" s="688"/>
      <c r="D30" s="9"/>
      <c r="E30" s="20" t="s">
        <v>42</v>
      </c>
      <c r="F30" s="9"/>
      <c r="G30" s="368">
        <v>6.0240384000000011</v>
      </c>
      <c r="H30" s="294">
        <f t="shared" si="2"/>
        <v>9.8040384000000014</v>
      </c>
      <c r="I30" s="294">
        <f t="shared" si="0"/>
        <v>15.5127201496</v>
      </c>
      <c r="J30" s="294">
        <f t="shared" si="1"/>
        <v>18.761360149599998</v>
      </c>
      <c r="K30" s="290">
        <f t="shared" si="3"/>
        <v>13.617680149599998</v>
      </c>
      <c r="L30" s="319">
        <f t="shared" si="4"/>
        <v>42.8554401496</v>
      </c>
      <c r="M30" s="338"/>
      <c r="N30" s="375">
        <v>0</v>
      </c>
      <c r="O30" s="699">
        <v>0</v>
      </c>
      <c r="P30" s="338"/>
      <c r="Q30" s="368">
        <v>0</v>
      </c>
      <c r="R30" s="294">
        <f t="shared" si="9"/>
        <v>8.1919999999999984</v>
      </c>
      <c r="S30" s="294">
        <f t="shared" si="10"/>
        <v>13.863200000000003</v>
      </c>
      <c r="T30" s="295">
        <f t="shared" si="11"/>
        <v>18.662000000000003</v>
      </c>
      <c r="U30" s="338"/>
      <c r="V30" s="368">
        <v>0</v>
      </c>
      <c r="W30" s="372">
        <f t="shared" si="12"/>
        <v>10.310535411999998</v>
      </c>
      <c r="X30" s="294">
        <f t="shared" si="13"/>
        <v>10.310535411999998</v>
      </c>
      <c r="Y30" s="335">
        <f t="shared" si="14"/>
        <v>11.110535411999997</v>
      </c>
      <c r="Z30" s="367">
        <f t="shared" si="15"/>
        <v>10.610535411999997</v>
      </c>
      <c r="AA30" s="11"/>
      <c r="AB30" s="674"/>
      <c r="AC30" s="671"/>
      <c r="AD30" s="668"/>
      <c r="AE30" s="677"/>
      <c r="AF30" s="649"/>
      <c r="AG30" s="649"/>
      <c r="AH30" s="649"/>
      <c r="AI30" s="649"/>
      <c r="AJ30" s="651"/>
      <c r="AK30" s="11"/>
      <c r="AL30" s="116">
        <v>0</v>
      </c>
      <c r="AM30" s="645"/>
      <c r="AN30" s="385">
        <f t="shared" si="5"/>
        <v>1.2197100000000001</v>
      </c>
      <c r="AO30" s="498">
        <f t="shared" si="6"/>
        <v>3.4169999999999998</v>
      </c>
      <c r="AP30" s="539"/>
      <c r="AQ30" s="634">
        <v>17.1675</v>
      </c>
      <c r="AR30" s="635"/>
      <c r="AS30" s="324">
        <v>1050</v>
      </c>
      <c r="AT30" s="324">
        <v>1500</v>
      </c>
      <c r="AU30" s="325">
        <v>4</v>
      </c>
      <c r="AV30" s="300">
        <v>6.0240384000000011</v>
      </c>
      <c r="AW30" s="300">
        <v>3.7800000000000002</v>
      </c>
      <c r="AX30" s="300">
        <v>5.6700000000000008</v>
      </c>
      <c r="AY30" s="300">
        <v>3.2486399999999995</v>
      </c>
      <c r="AZ30" s="300">
        <v>4.87296</v>
      </c>
      <c r="BA30" s="300">
        <v>4.6022399999999992</v>
      </c>
      <c r="BB30" s="300">
        <v>33.839999999999996</v>
      </c>
      <c r="BC30" s="300">
        <v>2.6314017495999997</v>
      </c>
      <c r="BD30" s="326">
        <v>0.16</v>
      </c>
      <c r="BE30" s="326">
        <v>0.2</v>
      </c>
      <c r="BF30" s="300">
        <v>8.0069999999999997</v>
      </c>
      <c r="BG30" s="300">
        <v>5.8605354119999991</v>
      </c>
      <c r="BH30" s="300">
        <v>0.69000000000000006</v>
      </c>
      <c r="BI30" s="326">
        <v>0.246</v>
      </c>
      <c r="BJ30" s="300">
        <v>8.1919999999999984</v>
      </c>
      <c r="BK30" s="300">
        <v>13.863200000000003</v>
      </c>
      <c r="BL30" s="300">
        <v>18.662000000000003</v>
      </c>
      <c r="BM30" s="324"/>
      <c r="BN30" s="321">
        <v>2</v>
      </c>
      <c r="BO30" s="321">
        <v>2.8</v>
      </c>
      <c r="BP30" s="321">
        <v>1.7</v>
      </c>
      <c r="BQ30" s="300">
        <v>15.5127201496</v>
      </c>
      <c r="BR30" s="300">
        <v>0.30000000000000004</v>
      </c>
      <c r="BS30" s="300">
        <v>0.5</v>
      </c>
      <c r="BT30" s="300">
        <v>0.67500000000000004</v>
      </c>
      <c r="BU30" s="300"/>
      <c r="BV30" s="300"/>
      <c r="BW30" s="300"/>
      <c r="BX30" s="300"/>
      <c r="BY30" s="300"/>
      <c r="BZ30" s="298">
        <f t="shared" si="7"/>
        <v>1.2197100000000001</v>
      </c>
      <c r="CA30" s="391">
        <f t="shared" si="8"/>
        <v>3.4169999999999998</v>
      </c>
    </row>
    <row r="31" spans="1:79" s="6" customFormat="1" ht="28.5" customHeight="1" x14ac:dyDescent="0.5">
      <c r="A31" s="686"/>
      <c r="B31" s="687"/>
      <c r="C31" s="688"/>
      <c r="D31" s="9"/>
      <c r="E31" s="20" t="s">
        <v>52</v>
      </c>
      <c r="F31" s="9"/>
      <c r="G31" s="373">
        <v>6.8545584000000002</v>
      </c>
      <c r="H31" s="292">
        <f t="shared" si="2"/>
        <v>11.174558399999999</v>
      </c>
      <c r="I31" s="292">
        <f t="shared" si="0"/>
        <v>17.520925849600001</v>
      </c>
      <c r="J31" s="292">
        <f t="shared" si="1"/>
        <v>21.277165849600003</v>
      </c>
      <c r="K31" s="290">
        <f t="shared" si="3"/>
        <v>15.3297858496</v>
      </c>
      <c r="L31" s="319">
        <f t="shared" si="4"/>
        <v>49.135945849600006</v>
      </c>
      <c r="M31" s="338"/>
      <c r="N31" s="374">
        <v>0</v>
      </c>
      <c r="O31" s="699">
        <v>0</v>
      </c>
      <c r="P31" s="338"/>
      <c r="Q31" s="373">
        <v>0</v>
      </c>
      <c r="R31" s="292">
        <f t="shared" si="9"/>
        <v>8.6720000000000006</v>
      </c>
      <c r="S31" s="292">
        <f t="shared" si="10"/>
        <v>14.6432</v>
      </c>
      <c r="T31" s="290">
        <f t="shared" si="11"/>
        <v>19.712</v>
      </c>
      <c r="U31" s="338"/>
      <c r="V31" s="373">
        <v>0</v>
      </c>
      <c r="W31" s="372">
        <f t="shared" si="12"/>
        <v>10.658962012</v>
      </c>
      <c r="X31" s="292">
        <f t="shared" si="13"/>
        <v>10.658962012</v>
      </c>
      <c r="Y31" s="335">
        <f t="shared" si="14"/>
        <v>11.458962012000001</v>
      </c>
      <c r="Z31" s="290">
        <f t="shared" si="15"/>
        <v>10.958962011999999</v>
      </c>
      <c r="AA31" s="11"/>
      <c r="AB31" s="674"/>
      <c r="AC31" s="671"/>
      <c r="AD31" s="668"/>
      <c r="AE31" s="677"/>
      <c r="AF31" s="649"/>
      <c r="AG31" s="649"/>
      <c r="AH31" s="649"/>
      <c r="AI31" s="649"/>
      <c r="AJ31" s="651"/>
      <c r="AK31" s="11"/>
      <c r="AL31" s="129">
        <v>0</v>
      </c>
      <c r="AM31" s="645"/>
      <c r="AN31" s="385">
        <f t="shared" si="5"/>
        <v>1.3036349999999999</v>
      </c>
      <c r="AO31" s="498">
        <f t="shared" si="6"/>
        <v>3.6179999999999999</v>
      </c>
      <c r="AP31" s="539"/>
      <c r="AQ31" s="634">
        <v>19.62</v>
      </c>
      <c r="AR31" s="635"/>
      <c r="AS31" s="324">
        <v>1200</v>
      </c>
      <c r="AT31" s="324">
        <v>1500</v>
      </c>
      <c r="AU31" s="325">
        <v>4</v>
      </c>
      <c r="AV31" s="300">
        <v>6.8545584000000002</v>
      </c>
      <c r="AW31" s="300">
        <v>4.3199999999999994</v>
      </c>
      <c r="AX31" s="300">
        <v>6.4799999999999995</v>
      </c>
      <c r="AY31" s="300">
        <v>3.75624</v>
      </c>
      <c r="AZ31" s="300">
        <v>5.6343600000000009</v>
      </c>
      <c r="BA31" s="300">
        <v>5.3213400000000002</v>
      </c>
      <c r="BB31" s="300">
        <v>39.127500000000005</v>
      </c>
      <c r="BC31" s="300">
        <v>2.7938874496000001</v>
      </c>
      <c r="BD31" s="326">
        <v>0.16</v>
      </c>
      <c r="BE31" s="326">
        <v>0.2</v>
      </c>
      <c r="BF31" s="300">
        <v>8.4780000000000015</v>
      </c>
      <c r="BG31" s="300">
        <v>6.2089620119999998</v>
      </c>
      <c r="BH31" s="300">
        <v>0.69000000000000006</v>
      </c>
      <c r="BI31" s="326">
        <v>0.246</v>
      </c>
      <c r="BJ31" s="300">
        <v>8.6720000000000006</v>
      </c>
      <c r="BK31" s="300">
        <v>14.6432</v>
      </c>
      <c r="BL31" s="300">
        <v>19.712</v>
      </c>
      <c r="BM31" s="324"/>
      <c r="BN31" s="321">
        <v>2</v>
      </c>
      <c r="BO31" s="321">
        <v>2.8</v>
      </c>
      <c r="BP31" s="321">
        <v>1.7</v>
      </c>
      <c r="BQ31" s="300">
        <v>17.520925849600001</v>
      </c>
      <c r="BR31" s="300">
        <v>0.30000000000000004</v>
      </c>
      <c r="BS31" s="300">
        <v>0.5</v>
      </c>
      <c r="BT31" s="300">
        <v>0.67500000000000004</v>
      </c>
      <c r="BU31" s="300"/>
      <c r="BV31" s="300"/>
      <c r="BW31" s="300"/>
      <c r="BX31" s="300"/>
      <c r="BY31" s="300"/>
      <c r="BZ31" s="298">
        <f t="shared" si="7"/>
        <v>1.3036349999999999</v>
      </c>
      <c r="CA31" s="391">
        <f t="shared" si="8"/>
        <v>3.6179999999999999</v>
      </c>
    </row>
    <row r="32" spans="1:79" s="6" customFormat="1" ht="28.5" customHeight="1" x14ac:dyDescent="0.5">
      <c r="A32" s="686"/>
      <c r="B32" s="687"/>
      <c r="C32" s="688"/>
      <c r="D32" s="9"/>
      <c r="E32" s="22" t="s">
        <v>60</v>
      </c>
      <c r="F32" s="9"/>
      <c r="G32" s="368">
        <v>7.6850784000000001</v>
      </c>
      <c r="H32" s="294">
        <f t="shared" si="2"/>
        <v>12.545078400000001</v>
      </c>
      <c r="I32" s="294">
        <f t="shared" si="0"/>
        <v>19.529131549599995</v>
      </c>
      <c r="J32" s="294">
        <f t="shared" si="1"/>
        <v>23.792971549599997</v>
      </c>
      <c r="K32" s="290">
        <f t="shared" si="3"/>
        <v>17.041891549599999</v>
      </c>
      <c r="L32" s="319">
        <f t="shared" si="4"/>
        <v>55.416451549599998</v>
      </c>
      <c r="M32" s="338"/>
      <c r="N32" s="375">
        <v>0</v>
      </c>
      <c r="O32" s="699">
        <v>0</v>
      </c>
      <c r="P32" s="338"/>
      <c r="Q32" s="368">
        <v>0</v>
      </c>
      <c r="R32" s="294">
        <f t="shared" si="9"/>
        <v>9.1519999999999992</v>
      </c>
      <c r="S32" s="294">
        <f t="shared" si="10"/>
        <v>15.423200000000001</v>
      </c>
      <c r="T32" s="295">
        <f t="shared" si="11"/>
        <v>20.762</v>
      </c>
      <c r="U32" s="338"/>
      <c r="V32" s="368">
        <v>0</v>
      </c>
      <c r="W32" s="372">
        <f t="shared" si="12"/>
        <v>11.007388612</v>
      </c>
      <c r="X32" s="294">
        <f t="shared" si="13"/>
        <v>11.007388612</v>
      </c>
      <c r="Y32" s="335">
        <f t="shared" si="14"/>
        <v>11.807388612</v>
      </c>
      <c r="Z32" s="295">
        <f t="shared" si="15"/>
        <v>11.307388611999999</v>
      </c>
      <c r="AA32" s="11"/>
      <c r="AB32" s="674"/>
      <c r="AC32" s="671"/>
      <c r="AD32" s="668"/>
      <c r="AE32" s="677"/>
      <c r="AF32" s="649"/>
      <c r="AG32" s="649"/>
      <c r="AH32" s="649"/>
      <c r="AI32" s="649"/>
      <c r="AJ32" s="651"/>
      <c r="AK32" s="11"/>
      <c r="AL32" s="116">
        <v>0</v>
      </c>
      <c r="AM32" s="645"/>
      <c r="AN32" s="385">
        <f t="shared" si="5"/>
        <v>1.3875599999999999</v>
      </c>
      <c r="AO32" s="498">
        <f t="shared" si="6"/>
        <v>3.8190000000000004</v>
      </c>
      <c r="AP32" s="539"/>
      <c r="AQ32" s="634">
        <v>22.072499999999998</v>
      </c>
      <c r="AR32" s="635"/>
      <c r="AS32" s="324">
        <v>1350</v>
      </c>
      <c r="AT32" s="324">
        <v>1500</v>
      </c>
      <c r="AU32" s="325">
        <v>4</v>
      </c>
      <c r="AV32" s="300">
        <v>7.6850784000000001</v>
      </c>
      <c r="AW32" s="300">
        <v>4.8600000000000003</v>
      </c>
      <c r="AX32" s="300">
        <v>7.2900000000000018</v>
      </c>
      <c r="AY32" s="300">
        <v>4.2638400000000001</v>
      </c>
      <c r="AZ32" s="300">
        <v>6.3957600000000001</v>
      </c>
      <c r="BA32" s="300">
        <v>6.0404399999999994</v>
      </c>
      <c r="BB32" s="300">
        <v>44.414999999999999</v>
      </c>
      <c r="BC32" s="300">
        <v>2.9563731495999992</v>
      </c>
      <c r="BD32" s="326">
        <v>0.16</v>
      </c>
      <c r="BE32" s="326">
        <v>0.2</v>
      </c>
      <c r="BF32" s="300">
        <v>8.9489999999999998</v>
      </c>
      <c r="BG32" s="300">
        <v>6.5573886119999996</v>
      </c>
      <c r="BH32" s="300">
        <v>0.69000000000000006</v>
      </c>
      <c r="BI32" s="326">
        <v>0.246</v>
      </c>
      <c r="BJ32" s="300">
        <v>9.1519999999999992</v>
      </c>
      <c r="BK32" s="300">
        <v>15.423200000000001</v>
      </c>
      <c r="BL32" s="300">
        <v>20.762</v>
      </c>
      <c r="BM32" s="324"/>
      <c r="BN32" s="321">
        <v>2</v>
      </c>
      <c r="BO32" s="321">
        <v>2.8</v>
      </c>
      <c r="BP32" s="321">
        <v>1.7</v>
      </c>
      <c r="BQ32" s="300">
        <v>19.529131549599995</v>
      </c>
      <c r="BR32" s="300">
        <v>0.30000000000000004</v>
      </c>
      <c r="BS32" s="300">
        <v>0.5</v>
      </c>
      <c r="BT32" s="300">
        <v>0.67500000000000004</v>
      </c>
      <c r="BU32" s="300"/>
      <c r="BV32" s="300"/>
      <c r="BW32" s="300"/>
      <c r="BX32" s="300"/>
      <c r="BY32" s="300"/>
      <c r="BZ32" s="298">
        <f t="shared" si="7"/>
        <v>1.3875599999999999</v>
      </c>
      <c r="CA32" s="391">
        <f t="shared" si="8"/>
        <v>3.8190000000000004</v>
      </c>
    </row>
    <row r="33" spans="1:79" s="6" customFormat="1" ht="28.5" customHeight="1" x14ac:dyDescent="0.5">
      <c r="A33" s="686"/>
      <c r="B33" s="687"/>
      <c r="C33" s="688"/>
      <c r="D33" s="9"/>
      <c r="E33" s="20" t="s">
        <v>66</v>
      </c>
      <c r="F33" s="9"/>
      <c r="G33" s="373">
        <v>8.5155984</v>
      </c>
      <c r="H33" s="292">
        <f t="shared" si="2"/>
        <v>13.9155984</v>
      </c>
      <c r="I33" s="292">
        <f t="shared" si="0"/>
        <v>21.447337249599997</v>
      </c>
      <c r="J33" s="292">
        <f t="shared" si="1"/>
        <v>26.218777249599995</v>
      </c>
      <c r="K33" s="290">
        <f t="shared" si="3"/>
        <v>18.663997249599998</v>
      </c>
      <c r="L33" s="549" t="s">
        <v>0</v>
      </c>
      <c r="M33" s="338"/>
      <c r="N33" s="374">
        <v>0</v>
      </c>
      <c r="O33" s="700">
        <v>0</v>
      </c>
      <c r="P33" s="338"/>
      <c r="Q33" s="373">
        <v>0</v>
      </c>
      <c r="R33" s="292">
        <f t="shared" si="9"/>
        <v>9.6319999999999997</v>
      </c>
      <c r="S33" s="292">
        <f t="shared" si="10"/>
        <v>16.203200000000002</v>
      </c>
      <c r="T33" s="290">
        <f t="shared" si="11"/>
        <v>21.812000000000001</v>
      </c>
      <c r="U33" s="338"/>
      <c r="V33" s="373">
        <v>0</v>
      </c>
      <c r="W33" s="292">
        <f t="shared" si="12"/>
        <v>11.355815212</v>
      </c>
      <c r="X33" s="292">
        <f t="shared" si="13"/>
        <v>11.355815212</v>
      </c>
      <c r="Y33" s="292" t="s">
        <v>0</v>
      </c>
      <c r="Z33" s="290">
        <f t="shared" si="15"/>
        <v>11.655815211999998</v>
      </c>
      <c r="AA33" s="11"/>
      <c r="AB33" s="674"/>
      <c r="AC33" s="671"/>
      <c r="AD33" s="668"/>
      <c r="AE33" s="677"/>
      <c r="AF33" s="649"/>
      <c r="AG33" s="648"/>
      <c r="AH33" s="648"/>
      <c r="AI33" s="648"/>
      <c r="AJ33" s="652"/>
      <c r="AK33" s="11"/>
      <c r="AL33" s="129">
        <v>0</v>
      </c>
      <c r="AM33" s="645"/>
      <c r="AN33" s="385">
        <f t="shared" si="5"/>
        <v>1.4714849999999999</v>
      </c>
      <c r="AO33" s="498">
        <f t="shared" si="6"/>
        <v>4.0200000000000005</v>
      </c>
      <c r="AP33" s="539"/>
      <c r="AQ33" s="634">
        <v>24.525000000000002</v>
      </c>
      <c r="AR33" s="635"/>
      <c r="AS33" s="324">
        <v>1500</v>
      </c>
      <c r="AT33" s="324">
        <v>1500</v>
      </c>
      <c r="AU33" s="325">
        <v>3</v>
      </c>
      <c r="AV33" s="300">
        <v>8.5155984</v>
      </c>
      <c r="AW33" s="300">
        <v>5.3999999999999995</v>
      </c>
      <c r="AX33" s="300">
        <v>8.1</v>
      </c>
      <c r="AY33" s="300">
        <v>4.7714399999999992</v>
      </c>
      <c r="AZ33" s="300">
        <v>7.1571599999999993</v>
      </c>
      <c r="BA33" s="300">
        <v>6.7595399999999994</v>
      </c>
      <c r="BB33" s="300">
        <v>49.702499999999993</v>
      </c>
      <c r="BC33" s="300">
        <v>3.1188588495999996</v>
      </c>
      <c r="BD33" s="326">
        <v>0.12</v>
      </c>
      <c r="BE33" s="326">
        <v>0.15000000000000002</v>
      </c>
      <c r="BF33" s="300">
        <v>9.42</v>
      </c>
      <c r="BG33" s="300">
        <v>6.9058152119999994</v>
      </c>
      <c r="BH33" s="300">
        <v>0.69000000000000006</v>
      </c>
      <c r="BI33" s="326">
        <v>0.246</v>
      </c>
      <c r="BJ33" s="300">
        <v>9.6319999999999997</v>
      </c>
      <c r="BK33" s="300">
        <v>16.203200000000002</v>
      </c>
      <c r="BL33" s="300">
        <v>21.812000000000001</v>
      </c>
      <c r="BM33" s="324"/>
      <c r="BN33" s="321">
        <v>2</v>
      </c>
      <c r="BO33" s="321">
        <v>2.8</v>
      </c>
      <c r="BP33" s="321">
        <v>1.7</v>
      </c>
      <c r="BQ33" s="300">
        <v>21.447337249599997</v>
      </c>
      <c r="BR33" s="300">
        <v>0.30000000000000004</v>
      </c>
      <c r="BS33" s="300">
        <v>0.5</v>
      </c>
      <c r="BT33" s="300">
        <v>0.67500000000000004</v>
      </c>
      <c r="BU33" s="300"/>
      <c r="BV33" s="300"/>
      <c r="BW33" s="300"/>
      <c r="BX33" s="300"/>
      <c r="BY33" s="300"/>
      <c r="BZ33" s="298">
        <f t="shared" si="7"/>
        <v>1.4714849999999999</v>
      </c>
      <c r="CA33" s="391">
        <f t="shared" si="8"/>
        <v>4.0200000000000005</v>
      </c>
    </row>
    <row r="34" spans="1:79" s="7" customFormat="1" ht="28.5" customHeight="1" x14ac:dyDescent="0.3">
      <c r="A34" s="686"/>
      <c r="B34" s="687"/>
      <c r="C34" s="688"/>
      <c r="D34" s="9"/>
      <c r="E34" s="18" t="s">
        <v>22</v>
      </c>
      <c r="F34" s="9"/>
      <c r="G34" s="347">
        <v>3.8769983999999997</v>
      </c>
      <c r="H34" s="293">
        <f t="shared" si="2"/>
        <v>6.2529983999999992</v>
      </c>
      <c r="I34" s="293">
        <f t="shared" si="0"/>
        <v>10.272308749599999</v>
      </c>
      <c r="J34" s="293">
        <f t="shared" si="1"/>
        <v>12.181748749599999</v>
      </c>
      <c r="K34" s="289">
        <f t="shared" si="3"/>
        <v>9.158468749599999</v>
      </c>
      <c r="L34" s="352">
        <f t="shared" si="4"/>
        <v>26.343428749599997</v>
      </c>
      <c r="M34" s="338"/>
      <c r="N34" s="343">
        <v>0</v>
      </c>
      <c r="O34" s="695">
        <v>0</v>
      </c>
      <c r="P34" s="338"/>
      <c r="Q34" s="343">
        <v>0</v>
      </c>
      <c r="R34" s="293">
        <f t="shared" si="9"/>
        <v>7.2319999999999993</v>
      </c>
      <c r="S34" s="293">
        <f t="shared" si="10"/>
        <v>12.3032</v>
      </c>
      <c r="T34" s="289">
        <f t="shared" si="11"/>
        <v>16.562000000000001</v>
      </c>
      <c r="U34" s="338"/>
      <c r="V34" s="343">
        <v>0</v>
      </c>
      <c r="W34" s="372">
        <f t="shared" si="12"/>
        <v>10.308682211999999</v>
      </c>
      <c r="X34" s="293">
        <f t="shared" si="13"/>
        <v>10.308682211999999</v>
      </c>
      <c r="Y34" s="335">
        <f t="shared" si="14"/>
        <v>11.108682211999998</v>
      </c>
      <c r="Z34" s="289" t="s">
        <v>0</v>
      </c>
      <c r="AA34" s="11"/>
      <c r="AB34" s="674"/>
      <c r="AC34" s="671"/>
      <c r="AD34" s="668"/>
      <c r="AE34" s="677"/>
      <c r="AF34" s="649"/>
      <c r="AG34" s="293" t="s">
        <v>0</v>
      </c>
      <c r="AH34" s="293" t="s">
        <v>0</v>
      </c>
      <c r="AI34" s="293" t="s">
        <v>0</v>
      </c>
      <c r="AJ34" s="154" t="s">
        <v>0</v>
      </c>
      <c r="AK34" s="11"/>
      <c r="AL34" s="130">
        <v>0</v>
      </c>
      <c r="AM34" s="645"/>
      <c r="AN34" s="385">
        <f t="shared" si="5"/>
        <v>1.05186</v>
      </c>
      <c r="AO34" s="498">
        <f t="shared" si="6"/>
        <v>3.0150000000000001</v>
      </c>
      <c r="AP34" s="539"/>
      <c r="AQ34" s="637">
        <v>10.791</v>
      </c>
      <c r="AR34" s="638"/>
      <c r="AS34" s="321">
        <v>600</v>
      </c>
      <c r="AT34" s="321">
        <v>1650</v>
      </c>
      <c r="AU34" s="322">
        <v>3</v>
      </c>
      <c r="AV34" s="298">
        <v>3.8769983999999997</v>
      </c>
      <c r="AW34" s="298">
        <v>2.3759999999999994</v>
      </c>
      <c r="AX34" s="298">
        <v>3.5639999999999996</v>
      </c>
      <c r="AY34" s="298">
        <v>1.90944</v>
      </c>
      <c r="AZ34" s="298">
        <v>2.8641600000000005</v>
      </c>
      <c r="BA34" s="298">
        <v>2.7050400000000003</v>
      </c>
      <c r="BB34" s="298">
        <v>19.89</v>
      </c>
      <c r="BC34" s="298">
        <v>2.3064303495999998</v>
      </c>
      <c r="BD34" s="323">
        <v>0.12</v>
      </c>
      <c r="BE34" s="323">
        <v>0.15000000000000002</v>
      </c>
      <c r="BF34" s="298">
        <v>7.0650000000000004</v>
      </c>
      <c r="BG34" s="298">
        <v>5.1636822119999994</v>
      </c>
      <c r="BH34" s="298">
        <v>0.75900000000000001</v>
      </c>
      <c r="BI34" s="323">
        <v>0.27060000000000001</v>
      </c>
      <c r="BJ34" s="298">
        <v>7.2319999999999993</v>
      </c>
      <c r="BK34" s="298">
        <v>12.3032</v>
      </c>
      <c r="BL34" s="298">
        <v>16.562000000000001</v>
      </c>
      <c r="BM34" s="321"/>
      <c r="BN34" s="321">
        <v>2</v>
      </c>
      <c r="BO34" s="321">
        <v>2.8</v>
      </c>
      <c r="BP34" s="321">
        <v>1.7</v>
      </c>
      <c r="BQ34" s="298">
        <v>10.272308749599999</v>
      </c>
      <c r="BR34" s="298">
        <v>0.33</v>
      </c>
      <c r="BS34" s="298">
        <v>1</v>
      </c>
      <c r="BT34" s="298">
        <v>0.74249999999999994</v>
      </c>
      <c r="BU34" s="298"/>
      <c r="BV34" s="298"/>
      <c r="BW34" s="298"/>
      <c r="BX34" s="298"/>
      <c r="BY34" s="298"/>
      <c r="BZ34" s="298">
        <f t="shared" si="7"/>
        <v>1.05186</v>
      </c>
      <c r="CA34" s="391">
        <f t="shared" si="8"/>
        <v>3.0150000000000001</v>
      </c>
    </row>
    <row r="35" spans="1:79" s="7" customFormat="1" ht="28.5" customHeight="1" x14ac:dyDescent="0.3">
      <c r="A35" s="686"/>
      <c r="B35" s="687"/>
      <c r="C35" s="688"/>
      <c r="D35" s="9"/>
      <c r="E35" s="18" t="s">
        <v>260</v>
      </c>
      <c r="F35" s="9"/>
      <c r="G35" s="347">
        <v>4.7885184000000001</v>
      </c>
      <c r="H35" s="293">
        <f t="shared" si="2"/>
        <v>7.7585183999999998</v>
      </c>
      <c r="I35" s="293">
        <f t="shared" si="0"/>
        <v>12.469514449599998</v>
      </c>
      <c r="J35" s="293">
        <f t="shared" si="1"/>
        <v>14.940554449599999</v>
      </c>
      <c r="K35" s="289">
        <f t="shared" si="3"/>
        <v>11.0280744496</v>
      </c>
      <c r="L35" s="352">
        <f t="shared" si="4"/>
        <v>33.267434449599996</v>
      </c>
      <c r="M35" s="338"/>
      <c r="N35" s="343">
        <v>0</v>
      </c>
      <c r="O35" s="696">
        <v>0</v>
      </c>
      <c r="P35" s="338"/>
      <c r="Q35" s="343">
        <v>0</v>
      </c>
      <c r="R35" s="293">
        <f t="shared" si="9"/>
        <v>7.7120000000000006</v>
      </c>
      <c r="S35" s="293">
        <f t="shared" si="10"/>
        <v>13.0832</v>
      </c>
      <c r="T35" s="289">
        <f t="shared" si="11"/>
        <v>17.612000000000002</v>
      </c>
      <c r="U35" s="338"/>
      <c r="V35" s="343">
        <v>0</v>
      </c>
      <c r="W35" s="372">
        <f t="shared" si="12"/>
        <v>10.657108812000001</v>
      </c>
      <c r="X35" s="293">
        <f t="shared" si="13"/>
        <v>10.657108812000001</v>
      </c>
      <c r="Y35" s="335">
        <f t="shared" si="14"/>
        <v>11.457108812000001</v>
      </c>
      <c r="Z35" s="367">
        <f t="shared" si="15"/>
        <v>11.017108812</v>
      </c>
      <c r="AA35" s="11"/>
      <c r="AB35" s="674"/>
      <c r="AC35" s="671"/>
      <c r="AD35" s="668"/>
      <c r="AE35" s="677"/>
      <c r="AF35" s="649"/>
      <c r="AG35" s="647">
        <v>5</v>
      </c>
      <c r="AH35" s="647">
        <v>5</v>
      </c>
      <c r="AI35" s="293" t="s">
        <v>0</v>
      </c>
      <c r="AJ35" s="154" t="s">
        <v>0</v>
      </c>
      <c r="AK35" s="11"/>
      <c r="AL35" s="130">
        <v>0</v>
      </c>
      <c r="AM35" s="645"/>
      <c r="AN35" s="385">
        <f t="shared" si="5"/>
        <v>1.135785</v>
      </c>
      <c r="AO35" s="498">
        <f t="shared" si="6"/>
        <v>3.2160000000000002</v>
      </c>
      <c r="AP35" s="539"/>
      <c r="AQ35" s="637">
        <v>13.488750000000001</v>
      </c>
      <c r="AR35" s="638"/>
      <c r="AS35" s="321">
        <v>750</v>
      </c>
      <c r="AT35" s="321">
        <v>1650</v>
      </c>
      <c r="AU35" s="322">
        <v>3</v>
      </c>
      <c r="AV35" s="298">
        <v>4.7885184000000001</v>
      </c>
      <c r="AW35" s="298">
        <v>2.9699999999999993</v>
      </c>
      <c r="AX35" s="298">
        <v>4.4549999999999992</v>
      </c>
      <c r="AY35" s="298">
        <v>2.4710399999999999</v>
      </c>
      <c r="AZ35" s="298">
        <v>3.7065600000000005</v>
      </c>
      <c r="BA35" s="298">
        <v>3.5006400000000002</v>
      </c>
      <c r="BB35" s="298">
        <v>25.740000000000002</v>
      </c>
      <c r="BC35" s="298">
        <v>2.4689160495999998</v>
      </c>
      <c r="BD35" s="323">
        <v>0.12</v>
      </c>
      <c r="BE35" s="323">
        <v>0.15000000000000002</v>
      </c>
      <c r="BF35" s="298">
        <v>7.5359999999999996</v>
      </c>
      <c r="BG35" s="298">
        <v>5.5121088120000001</v>
      </c>
      <c r="BH35" s="298">
        <v>0.75900000000000001</v>
      </c>
      <c r="BI35" s="323">
        <v>0.27060000000000001</v>
      </c>
      <c r="BJ35" s="298">
        <v>7.7120000000000006</v>
      </c>
      <c r="BK35" s="298">
        <v>13.0832</v>
      </c>
      <c r="BL35" s="298">
        <v>17.612000000000002</v>
      </c>
      <c r="BM35" s="321"/>
      <c r="BN35" s="321">
        <v>2</v>
      </c>
      <c r="BO35" s="321">
        <v>2.8</v>
      </c>
      <c r="BP35" s="321">
        <v>1.7</v>
      </c>
      <c r="BQ35" s="298">
        <v>12.469514449599998</v>
      </c>
      <c r="BR35" s="298">
        <v>0.33</v>
      </c>
      <c r="BS35" s="298">
        <v>1</v>
      </c>
      <c r="BT35" s="298">
        <v>0.74249999999999994</v>
      </c>
      <c r="BU35" s="298"/>
      <c r="BV35" s="298"/>
      <c r="BW35" s="298"/>
      <c r="BX35" s="298"/>
      <c r="BY35" s="298"/>
      <c r="BZ35" s="298">
        <f t="shared" si="7"/>
        <v>1.135785</v>
      </c>
      <c r="CA35" s="391">
        <f t="shared" si="8"/>
        <v>3.2160000000000002</v>
      </c>
    </row>
    <row r="36" spans="1:79" s="7" customFormat="1" ht="28.5" customHeight="1" x14ac:dyDescent="0.3">
      <c r="A36" s="686"/>
      <c r="B36" s="687"/>
      <c r="C36" s="688"/>
      <c r="D36" s="9"/>
      <c r="E36" s="18" t="s">
        <v>259</v>
      </c>
      <c r="F36" s="9"/>
      <c r="G36" s="347">
        <v>5.7000383999999995</v>
      </c>
      <c r="H36" s="293">
        <f t="shared" si="2"/>
        <v>9.2640383999999987</v>
      </c>
      <c r="I36" s="293">
        <f t="shared" si="0"/>
        <v>14.6667201496</v>
      </c>
      <c r="J36" s="293">
        <f t="shared" si="1"/>
        <v>17.6993601496</v>
      </c>
      <c r="K36" s="289">
        <f t="shared" si="3"/>
        <v>12.897680149599999</v>
      </c>
      <c r="L36" s="352">
        <f t="shared" si="4"/>
        <v>40.191440149599998</v>
      </c>
      <c r="M36" s="338"/>
      <c r="N36" s="343">
        <v>0</v>
      </c>
      <c r="O36" s="696">
        <v>0</v>
      </c>
      <c r="P36" s="338"/>
      <c r="Q36" s="343">
        <v>0</v>
      </c>
      <c r="R36" s="293">
        <f t="shared" si="9"/>
        <v>8.1920000000000002</v>
      </c>
      <c r="S36" s="293">
        <f t="shared" si="10"/>
        <v>13.863200000000001</v>
      </c>
      <c r="T36" s="289">
        <f t="shared" si="11"/>
        <v>18.661999999999999</v>
      </c>
      <c r="U36" s="338"/>
      <c r="V36" s="343">
        <v>0</v>
      </c>
      <c r="W36" s="372">
        <f t="shared" si="12"/>
        <v>11.005535412</v>
      </c>
      <c r="X36" s="293">
        <f t="shared" si="13"/>
        <v>11.005535412</v>
      </c>
      <c r="Y36" s="335">
        <f t="shared" si="14"/>
        <v>11.805535412000001</v>
      </c>
      <c r="Z36" s="367">
        <f t="shared" si="15"/>
        <v>11.365535412</v>
      </c>
      <c r="AA36" s="11"/>
      <c r="AB36" s="674"/>
      <c r="AC36" s="671"/>
      <c r="AD36" s="668"/>
      <c r="AE36" s="677"/>
      <c r="AF36" s="649"/>
      <c r="AG36" s="649"/>
      <c r="AH36" s="649"/>
      <c r="AI36" s="647">
        <v>7.5</v>
      </c>
      <c r="AJ36" s="650">
        <v>10</v>
      </c>
      <c r="AK36" s="11"/>
      <c r="AL36" s="130">
        <v>0</v>
      </c>
      <c r="AM36" s="645"/>
      <c r="AN36" s="385">
        <f t="shared" si="5"/>
        <v>1.2197100000000001</v>
      </c>
      <c r="AO36" s="498">
        <f t="shared" si="6"/>
        <v>3.4169999999999998</v>
      </c>
      <c r="AP36" s="539"/>
      <c r="AQ36" s="637">
        <v>16.186500000000002</v>
      </c>
      <c r="AR36" s="638"/>
      <c r="AS36" s="321">
        <v>900</v>
      </c>
      <c r="AT36" s="321">
        <v>1650</v>
      </c>
      <c r="AU36" s="322">
        <v>3</v>
      </c>
      <c r="AV36" s="298">
        <v>5.7000383999999995</v>
      </c>
      <c r="AW36" s="298">
        <v>3.5639999999999996</v>
      </c>
      <c r="AX36" s="298">
        <v>5.3460000000000001</v>
      </c>
      <c r="AY36" s="298">
        <v>3.0326400000000002</v>
      </c>
      <c r="AZ36" s="298">
        <v>4.5489600000000001</v>
      </c>
      <c r="BA36" s="298">
        <v>4.2962400000000001</v>
      </c>
      <c r="BB36" s="298">
        <v>31.59</v>
      </c>
      <c r="BC36" s="298">
        <v>2.6314017495999997</v>
      </c>
      <c r="BD36" s="323">
        <v>0.12</v>
      </c>
      <c r="BE36" s="323">
        <v>0.15000000000000002</v>
      </c>
      <c r="BF36" s="298">
        <v>8.0069999999999997</v>
      </c>
      <c r="BG36" s="298">
        <v>5.8605354119999999</v>
      </c>
      <c r="BH36" s="298">
        <v>0.75900000000000001</v>
      </c>
      <c r="BI36" s="323">
        <v>0.27060000000000001</v>
      </c>
      <c r="BJ36" s="298">
        <v>8.1920000000000002</v>
      </c>
      <c r="BK36" s="298">
        <v>13.863200000000001</v>
      </c>
      <c r="BL36" s="298">
        <v>18.661999999999999</v>
      </c>
      <c r="BM36" s="321"/>
      <c r="BN36" s="321">
        <v>2</v>
      </c>
      <c r="BO36" s="321">
        <v>2.8</v>
      </c>
      <c r="BP36" s="321">
        <v>1.7</v>
      </c>
      <c r="BQ36" s="298">
        <v>14.6667201496</v>
      </c>
      <c r="BR36" s="298">
        <v>0.33</v>
      </c>
      <c r="BS36" s="298">
        <v>1</v>
      </c>
      <c r="BT36" s="298">
        <v>0.74249999999999994</v>
      </c>
      <c r="BU36" s="298"/>
      <c r="BV36" s="298"/>
      <c r="BW36" s="298"/>
      <c r="BX36" s="298"/>
      <c r="BY36" s="298"/>
      <c r="BZ36" s="298">
        <f t="shared" si="7"/>
        <v>1.2197100000000001</v>
      </c>
      <c r="CA36" s="391">
        <f t="shared" si="8"/>
        <v>3.4169999999999998</v>
      </c>
    </row>
    <row r="37" spans="1:79" s="7" customFormat="1" ht="28.5" customHeight="1" x14ac:dyDescent="0.3">
      <c r="A37" s="686"/>
      <c r="B37" s="687"/>
      <c r="C37" s="688"/>
      <c r="D37" s="9"/>
      <c r="E37" s="18" t="s">
        <v>261</v>
      </c>
      <c r="F37" s="9"/>
      <c r="G37" s="347">
        <v>6.6115584000000007</v>
      </c>
      <c r="H37" s="293">
        <f t="shared" si="2"/>
        <v>10.769558400000001</v>
      </c>
      <c r="I37" s="293">
        <f t="shared" ref="I37:I68" si="16">IF(OR(AS37&gt;1200, AT37&gt;1200),BQ37,H37+IF(AT37&gt;1900,AX37,AW37))</f>
        <v>16.863925849600001</v>
      </c>
      <c r="J37" s="293">
        <f t="shared" ref="J37:J73" si="17">BQ37+IF(AT37&gt;1900,AZ37,AY37)</f>
        <v>20.4581658496</v>
      </c>
      <c r="K37" s="289">
        <f t="shared" si="3"/>
        <v>14.7672858496</v>
      </c>
      <c r="L37" s="550" t="s">
        <v>0</v>
      </c>
      <c r="M37" s="338"/>
      <c r="N37" s="343">
        <v>0</v>
      </c>
      <c r="O37" s="696">
        <v>0</v>
      </c>
      <c r="P37" s="338"/>
      <c r="Q37" s="343">
        <v>0</v>
      </c>
      <c r="R37" s="293">
        <f t="shared" si="9"/>
        <v>8.6720000000000006</v>
      </c>
      <c r="S37" s="293">
        <f t="shared" si="10"/>
        <v>14.6432</v>
      </c>
      <c r="T37" s="289">
        <f t="shared" si="11"/>
        <v>19.712</v>
      </c>
      <c r="U37" s="338"/>
      <c r="V37" s="343">
        <v>0</v>
      </c>
      <c r="W37" s="372">
        <f t="shared" si="12"/>
        <v>11.353962012</v>
      </c>
      <c r="X37" s="293">
        <f t="shared" si="13"/>
        <v>11.353962012</v>
      </c>
      <c r="Y37" s="335">
        <f t="shared" si="14"/>
        <v>12.153962012000001</v>
      </c>
      <c r="Z37" s="367">
        <f t="shared" si="15"/>
        <v>11.713962012</v>
      </c>
      <c r="AA37" s="11"/>
      <c r="AB37" s="674"/>
      <c r="AC37" s="671"/>
      <c r="AD37" s="668"/>
      <c r="AE37" s="677"/>
      <c r="AF37" s="649"/>
      <c r="AG37" s="649"/>
      <c r="AH37" s="649"/>
      <c r="AI37" s="649"/>
      <c r="AJ37" s="651"/>
      <c r="AK37" s="11"/>
      <c r="AL37" s="130">
        <v>0</v>
      </c>
      <c r="AM37" s="645"/>
      <c r="AN37" s="385">
        <f t="shared" si="5"/>
        <v>1.3036350000000003</v>
      </c>
      <c r="AO37" s="498">
        <f t="shared" si="6"/>
        <v>3.6179999999999999</v>
      </c>
      <c r="AP37" s="539"/>
      <c r="AQ37" s="637">
        <v>18.884250000000002</v>
      </c>
      <c r="AR37" s="638"/>
      <c r="AS37" s="321">
        <v>1050</v>
      </c>
      <c r="AT37" s="321">
        <v>1650</v>
      </c>
      <c r="AU37" s="322">
        <v>3</v>
      </c>
      <c r="AV37" s="298">
        <v>6.6115584000000007</v>
      </c>
      <c r="AW37" s="298">
        <v>4.1579999999999995</v>
      </c>
      <c r="AX37" s="298">
        <v>6.2370000000000001</v>
      </c>
      <c r="AY37" s="298">
        <v>3.5942400000000001</v>
      </c>
      <c r="AZ37" s="298">
        <v>5.3913600000000006</v>
      </c>
      <c r="BA37" s="298">
        <v>5.0918400000000004</v>
      </c>
      <c r="BB37" s="298">
        <v>37.44</v>
      </c>
      <c r="BC37" s="298">
        <v>2.7938874496000001</v>
      </c>
      <c r="BD37" s="323">
        <v>0.12</v>
      </c>
      <c r="BE37" s="323">
        <v>0.15000000000000002</v>
      </c>
      <c r="BF37" s="298">
        <v>8.4780000000000015</v>
      </c>
      <c r="BG37" s="298">
        <v>6.2089620119999998</v>
      </c>
      <c r="BH37" s="298">
        <v>0.75900000000000001</v>
      </c>
      <c r="BI37" s="323">
        <v>0.27060000000000001</v>
      </c>
      <c r="BJ37" s="298">
        <v>8.6720000000000006</v>
      </c>
      <c r="BK37" s="298">
        <v>14.6432</v>
      </c>
      <c r="BL37" s="298">
        <v>19.712</v>
      </c>
      <c r="BM37" s="321"/>
      <c r="BN37" s="321">
        <v>2</v>
      </c>
      <c r="BO37" s="321">
        <v>2.8</v>
      </c>
      <c r="BP37" s="321">
        <v>1.7</v>
      </c>
      <c r="BQ37" s="298">
        <v>16.863925849600001</v>
      </c>
      <c r="BR37" s="298">
        <v>0.33</v>
      </c>
      <c r="BS37" s="298">
        <v>1</v>
      </c>
      <c r="BT37" s="298">
        <v>0.74249999999999994</v>
      </c>
      <c r="BU37" s="298"/>
      <c r="BV37" s="298"/>
      <c r="BW37" s="298"/>
      <c r="BX37" s="298"/>
      <c r="BY37" s="298"/>
      <c r="BZ37" s="298">
        <f t="shared" si="7"/>
        <v>1.3036350000000003</v>
      </c>
      <c r="CA37" s="391">
        <f t="shared" si="8"/>
        <v>3.6179999999999999</v>
      </c>
    </row>
    <row r="38" spans="1:79" s="7" customFormat="1" ht="28.5" customHeight="1" x14ac:dyDescent="0.3">
      <c r="A38" s="686"/>
      <c r="B38" s="687"/>
      <c r="C38" s="688"/>
      <c r="D38" s="9"/>
      <c r="E38" s="18" t="s">
        <v>262</v>
      </c>
      <c r="F38" s="9"/>
      <c r="G38" s="347">
        <v>7.5230784000000002</v>
      </c>
      <c r="H38" s="293">
        <f t="shared" si="2"/>
        <v>12.275078399999998</v>
      </c>
      <c r="I38" s="293">
        <f t="shared" si="16"/>
        <v>19.151131549600002</v>
      </c>
      <c r="J38" s="293">
        <f t="shared" si="17"/>
        <v>23.306971549600004</v>
      </c>
      <c r="K38" s="289">
        <f t="shared" si="3"/>
        <v>16.726891549600001</v>
      </c>
      <c r="L38" s="550" t="s">
        <v>0</v>
      </c>
      <c r="M38" s="338"/>
      <c r="N38" s="343">
        <v>0</v>
      </c>
      <c r="O38" s="696">
        <v>0</v>
      </c>
      <c r="P38" s="338"/>
      <c r="Q38" s="343">
        <v>0</v>
      </c>
      <c r="R38" s="293">
        <f t="shared" si="9"/>
        <v>9.152000000000001</v>
      </c>
      <c r="S38" s="293">
        <f t="shared" si="10"/>
        <v>15.423200000000001</v>
      </c>
      <c r="T38" s="289">
        <f t="shared" si="11"/>
        <v>20.762</v>
      </c>
      <c r="U38" s="338"/>
      <c r="V38" s="343">
        <v>0</v>
      </c>
      <c r="W38" s="372">
        <f t="shared" si="12"/>
        <v>11.702388612</v>
      </c>
      <c r="X38" s="293">
        <f t="shared" si="13"/>
        <v>11.702388612</v>
      </c>
      <c r="Y38" s="335">
        <f t="shared" si="14"/>
        <v>12.502388612000001</v>
      </c>
      <c r="Z38" s="289" t="s">
        <v>0</v>
      </c>
      <c r="AA38" s="11"/>
      <c r="AB38" s="674"/>
      <c r="AC38" s="671"/>
      <c r="AD38" s="668"/>
      <c r="AE38" s="677"/>
      <c r="AF38" s="649"/>
      <c r="AG38" s="649"/>
      <c r="AH38" s="649"/>
      <c r="AI38" s="649"/>
      <c r="AJ38" s="651"/>
      <c r="AK38" s="11"/>
      <c r="AL38" s="130">
        <v>0</v>
      </c>
      <c r="AM38" s="645"/>
      <c r="AN38" s="385">
        <f t="shared" si="5"/>
        <v>1.3875600000000001</v>
      </c>
      <c r="AO38" s="498">
        <f t="shared" si="6"/>
        <v>3.8190000000000004</v>
      </c>
      <c r="AP38" s="539"/>
      <c r="AQ38" s="637">
        <v>21.582000000000001</v>
      </c>
      <c r="AR38" s="638"/>
      <c r="AS38" s="321">
        <v>1200</v>
      </c>
      <c r="AT38" s="321">
        <v>1650</v>
      </c>
      <c r="AU38" s="322">
        <v>4</v>
      </c>
      <c r="AV38" s="298">
        <v>7.5230784000000002</v>
      </c>
      <c r="AW38" s="298">
        <v>4.7519999999999989</v>
      </c>
      <c r="AX38" s="298">
        <v>7.1279999999999992</v>
      </c>
      <c r="AY38" s="298">
        <v>4.1558400000000004</v>
      </c>
      <c r="AZ38" s="298">
        <v>6.2337600000000011</v>
      </c>
      <c r="BA38" s="298">
        <v>5.8874400000000007</v>
      </c>
      <c r="BB38" s="298">
        <v>43.290000000000006</v>
      </c>
      <c r="BC38" s="298">
        <v>2.9563731495999992</v>
      </c>
      <c r="BD38" s="323">
        <v>0.16</v>
      </c>
      <c r="BE38" s="323">
        <v>0.2</v>
      </c>
      <c r="BF38" s="298">
        <v>8.9489999999999998</v>
      </c>
      <c r="BG38" s="298">
        <v>6.5573886120000004</v>
      </c>
      <c r="BH38" s="298">
        <v>0.75900000000000001</v>
      </c>
      <c r="BI38" s="323">
        <v>0.27060000000000001</v>
      </c>
      <c r="BJ38" s="298">
        <v>9.152000000000001</v>
      </c>
      <c r="BK38" s="298">
        <v>15.423200000000001</v>
      </c>
      <c r="BL38" s="298">
        <v>20.762</v>
      </c>
      <c r="BM38" s="321"/>
      <c r="BN38" s="321">
        <v>2</v>
      </c>
      <c r="BO38" s="321">
        <v>2.8</v>
      </c>
      <c r="BP38" s="321">
        <v>1.7</v>
      </c>
      <c r="BQ38" s="298">
        <v>19.151131549600002</v>
      </c>
      <c r="BR38" s="298">
        <v>0.33</v>
      </c>
      <c r="BS38" s="298">
        <v>1</v>
      </c>
      <c r="BT38" s="298">
        <v>0.74249999999999994</v>
      </c>
      <c r="BU38" s="298"/>
      <c r="BV38" s="298"/>
      <c r="BW38" s="298"/>
      <c r="BX38" s="298"/>
      <c r="BY38" s="298"/>
      <c r="BZ38" s="298">
        <f t="shared" si="7"/>
        <v>1.3875600000000001</v>
      </c>
      <c r="CA38" s="391">
        <f t="shared" si="8"/>
        <v>3.8190000000000004</v>
      </c>
    </row>
    <row r="39" spans="1:79" s="7" customFormat="1" ht="28.5" customHeight="1" x14ac:dyDescent="0.3">
      <c r="A39" s="686"/>
      <c r="B39" s="687"/>
      <c r="C39" s="688"/>
      <c r="D39" s="9"/>
      <c r="E39" s="18" t="s">
        <v>263</v>
      </c>
      <c r="F39" s="9"/>
      <c r="G39" s="347">
        <v>8.4345983999999987</v>
      </c>
      <c r="H39" s="293">
        <f t="shared" si="2"/>
        <v>13.780598399999999</v>
      </c>
      <c r="I39" s="293">
        <f t="shared" si="16"/>
        <v>21.348337249599997</v>
      </c>
      <c r="J39" s="293">
        <f t="shared" si="17"/>
        <v>26.065777249599996</v>
      </c>
      <c r="K39" s="289">
        <f t="shared" si="3"/>
        <v>18.596497249599999</v>
      </c>
      <c r="L39" s="550" t="s">
        <v>0</v>
      </c>
      <c r="M39" s="338"/>
      <c r="N39" s="343">
        <v>0</v>
      </c>
      <c r="O39" s="696">
        <v>0</v>
      </c>
      <c r="P39" s="338"/>
      <c r="Q39" s="343">
        <v>0</v>
      </c>
      <c r="R39" s="293">
        <f t="shared" si="9"/>
        <v>9.6319999999999997</v>
      </c>
      <c r="S39" s="293">
        <f t="shared" si="10"/>
        <v>16.203199999999999</v>
      </c>
      <c r="T39" s="289">
        <f t="shared" si="11"/>
        <v>21.811999999999998</v>
      </c>
      <c r="U39" s="338"/>
      <c r="V39" s="343">
        <v>0</v>
      </c>
      <c r="W39" s="293">
        <f t="shared" si="12"/>
        <v>12.050815212</v>
      </c>
      <c r="X39" s="293">
        <f t="shared" si="13"/>
        <v>12.050815212</v>
      </c>
      <c r="Y39" s="293" t="s">
        <v>0</v>
      </c>
      <c r="Z39" s="289" t="s">
        <v>0</v>
      </c>
      <c r="AA39" s="11"/>
      <c r="AB39" s="674"/>
      <c r="AC39" s="671"/>
      <c r="AD39" s="668"/>
      <c r="AE39" s="677"/>
      <c r="AF39" s="649"/>
      <c r="AG39" s="649"/>
      <c r="AH39" s="649"/>
      <c r="AI39" s="649"/>
      <c r="AJ39" s="651"/>
      <c r="AK39" s="11"/>
      <c r="AL39" s="130">
        <v>0</v>
      </c>
      <c r="AM39" s="645"/>
      <c r="AN39" s="385">
        <f t="shared" si="5"/>
        <v>1.4714849999999999</v>
      </c>
      <c r="AO39" s="498">
        <f t="shared" si="6"/>
        <v>4.0200000000000005</v>
      </c>
      <c r="AP39" s="539"/>
      <c r="AQ39" s="637">
        <v>24.27975</v>
      </c>
      <c r="AR39" s="638"/>
      <c r="AS39" s="321">
        <v>1350</v>
      </c>
      <c r="AT39" s="321">
        <v>1650</v>
      </c>
      <c r="AU39" s="322">
        <v>4</v>
      </c>
      <c r="AV39" s="298">
        <v>8.4345983999999987</v>
      </c>
      <c r="AW39" s="298">
        <v>5.3460000000000001</v>
      </c>
      <c r="AX39" s="298">
        <v>8.0190000000000001</v>
      </c>
      <c r="AY39" s="298">
        <v>4.7174399999999999</v>
      </c>
      <c r="AZ39" s="298">
        <v>7.0761599999999998</v>
      </c>
      <c r="BA39" s="298">
        <v>6.6830400000000001</v>
      </c>
      <c r="BB39" s="298">
        <v>49.14</v>
      </c>
      <c r="BC39" s="298">
        <v>3.1188588495999996</v>
      </c>
      <c r="BD39" s="323">
        <v>0.16</v>
      </c>
      <c r="BE39" s="323">
        <v>0.2</v>
      </c>
      <c r="BF39" s="298">
        <v>9.42</v>
      </c>
      <c r="BG39" s="298">
        <v>6.9058152119999994</v>
      </c>
      <c r="BH39" s="298">
        <v>0.75900000000000001</v>
      </c>
      <c r="BI39" s="323">
        <v>0.27060000000000001</v>
      </c>
      <c r="BJ39" s="298">
        <v>9.6319999999999997</v>
      </c>
      <c r="BK39" s="298">
        <v>16.203199999999999</v>
      </c>
      <c r="BL39" s="298">
        <v>21.811999999999998</v>
      </c>
      <c r="BM39" s="321"/>
      <c r="BN39" s="321">
        <v>2</v>
      </c>
      <c r="BO39" s="321">
        <v>2.8</v>
      </c>
      <c r="BP39" s="321">
        <v>1.7</v>
      </c>
      <c r="BQ39" s="298">
        <v>21.348337249599997</v>
      </c>
      <c r="BR39" s="298">
        <v>0.33</v>
      </c>
      <c r="BS39" s="298">
        <v>1</v>
      </c>
      <c r="BT39" s="298">
        <v>0.74249999999999994</v>
      </c>
      <c r="BU39" s="298"/>
      <c r="BV39" s="298"/>
      <c r="BW39" s="298"/>
      <c r="BX39" s="298"/>
      <c r="BY39" s="298"/>
      <c r="BZ39" s="298">
        <f t="shared" si="7"/>
        <v>1.4714849999999999</v>
      </c>
      <c r="CA39" s="391">
        <f t="shared" si="8"/>
        <v>4.0200000000000005</v>
      </c>
    </row>
    <row r="40" spans="1:79" s="7" customFormat="1" ht="28.5" customHeight="1" x14ac:dyDescent="0.3">
      <c r="A40" s="686"/>
      <c r="B40" s="687"/>
      <c r="C40" s="688"/>
      <c r="D40" s="9"/>
      <c r="E40" s="18" t="s">
        <v>264</v>
      </c>
      <c r="F40" s="9"/>
      <c r="G40" s="347">
        <v>9.3461183999999999</v>
      </c>
      <c r="H40" s="293">
        <f t="shared" si="2"/>
        <v>15.286118399999999</v>
      </c>
      <c r="I40" s="293">
        <f t="shared" si="16"/>
        <v>23.545542949599998</v>
      </c>
      <c r="J40" s="293">
        <f t="shared" si="17"/>
        <v>28.824582949599996</v>
      </c>
      <c r="K40" s="289">
        <f t="shared" si="3"/>
        <v>20.4661029496</v>
      </c>
      <c r="L40" s="550" t="s">
        <v>0</v>
      </c>
      <c r="M40" s="338"/>
      <c r="N40" s="343">
        <v>0</v>
      </c>
      <c r="O40" s="696">
        <v>0</v>
      </c>
      <c r="P40" s="338"/>
      <c r="Q40" s="343">
        <v>0</v>
      </c>
      <c r="R40" s="293">
        <f t="shared" si="9"/>
        <v>10.112000000000002</v>
      </c>
      <c r="S40" s="293">
        <f t="shared" si="10"/>
        <v>16.9832</v>
      </c>
      <c r="T40" s="289">
        <f t="shared" si="11"/>
        <v>22.862000000000002</v>
      </c>
      <c r="U40" s="338"/>
      <c r="V40" s="343">
        <v>0</v>
      </c>
      <c r="W40" s="293">
        <f t="shared" si="12"/>
        <v>12.399241812</v>
      </c>
      <c r="X40" s="293">
        <f t="shared" si="13"/>
        <v>12.399241812</v>
      </c>
      <c r="Y40" s="293" t="s">
        <v>0</v>
      </c>
      <c r="Z40" s="289" t="s">
        <v>0</v>
      </c>
      <c r="AA40" s="11"/>
      <c r="AB40" s="674"/>
      <c r="AC40" s="671"/>
      <c r="AD40" s="668"/>
      <c r="AE40" s="677"/>
      <c r="AF40" s="649"/>
      <c r="AG40" s="649"/>
      <c r="AH40" s="649"/>
      <c r="AI40" s="649"/>
      <c r="AJ40" s="651"/>
      <c r="AK40" s="11"/>
      <c r="AL40" s="130">
        <v>0</v>
      </c>
      <c r="AM40" s="645"/>
      <c r="AN40" s="385">
        <f t="shared" si="5"/>
        <v>1.55541</v>
      </c>
      <c r="AO40" s="498">
        <f t="shared" si="6"/>
        <v>4.2210000000000001</v>
      </c>
      <c r="AP40" s="539"/>
      <c r="AQ40" s="637">
        <v>26.977500000000003</v>
      </c>
      <c r="AR40" s="638"/>
      <c r="AS40" s="321">
        <v>1500</v>
      </c>
      <c r="AT40" s="321">
        <v>1650</v>
      </c>
      <c r="AU40" s="322">
        <v>4</v>
      </c>
      <c r="AV40" s="298">
        <v>9.3461183999999999</v>
      </c>
      <c r="AW40" s="298">
        <v>5.9399999999999986</v>
      </c>
      <c r="AX40" s="298">
        <v>8.9099999999999984</v>
      </c>
      <c r="AY40" s="298">
        <v>5.2790399999999993</v>
      </c>
      <c r="AZ40" s="298">
        <v>7.9185599999999994</v>
      </c>
      <c r="BA40" s="298">
        <v>7.4786399999999986</v>
      </c>
      <c r="BB40" s="298">
        <v>54.989999999999995</v>
      </c>
      <c r="BC40" s="298">
        <v>3.2813445495999995</v>
      </c>
      <c r="BD40" s="323">
        <v>0.16</v>
      </c>
      <c r="BE40" s="323">
        <v>0.2</v>
      </c>
      <c r="BF40" s="298">
        <v>9.891</v>
      </c>
      <c r="BG40" s="298">
        <v>7.2542418120000001</v>
      </c>
      <c r="BH40" s="298">
        <v>0.75900000000000001</v>
      </c>
      <c r="BI40" s="323">
        <v>0.27060000000000001</v>
      </c>
      <c r="BJ40" s="298">
        <v>10.112000000000002</v>
      </c>
      <c r="BK40" s="298">
        <v>16.9832</v>
      </c>
      <c r="BL40" s="298">
        <v>22.862000000000002</v>
      </c>
      <c r="BM40" s="321"/>
      <c r="BN40" s="321">
        <v>2</v>
      </c>
      <c r="BO40" s="321">
        <v>2.8</v>
      </c>
      <c r="BP40" s="321">
        <v>1.7</v>
      </c>
      <c r="BQ40" s="298">
        <v>23.545542949599998</v>
      </c>
      <c r="BR40" s="298">
        <v>0.33</v>
      </c>
      <c r="BS40" s="298">
        <v>1</v>
      </c>
      <c r="BT40" s="298">
        <v>0.74249999999999994</v>
      </c>
      <c r="BU40" s="298"/>
      <c r="BV40" s="298"/>
      <c r="BW40" s="298"/>
      <c r="BX40" s="298"/>
      <c r="BY40" s="298"/>
      <c r="BZ40" s="298">
        <f t="shared" si="7"/>
        <v>1.55541</v>
      </c>
      <c r="CA40" s="391">
        <f t="shared" si="8"/>
        <v>4.2210000000000001</v>
      </c>
    </row>
    <row r="41" spans="1:79" s="6" customFormat="1" ht="28.5" customHeight="1" x14ac:dyDescent="0.5">
      <c r="A41" s="686"/>
      <c r="B41" s="687"/>
      <c r="C41" s="688"/>
      <c r="D41" s="9"/>
      <c r="E41" s="18" t="s">
        <v>72</v>
      </c>
      <c r="F41" s="9"/>
      <c r="G41" s="347">
        <v>10.257638399999999</v>
      </c>
      <c r="H41" s="293">
        <f t="shared" si="2"/>
        <v>16.791638399999997</v>
      </c>
      <c r="I41" s="293">
        <f t="shared" si="16"/>
        <v>25.742748649599996</v>
      </c>
      <c r="J41" s="293">
        <f t="shared" si="17"/>
        <v>31.583388649599996</v>
      </c>
      <c r="K41" s="289">
        <f t="shared" si="3"/>
        <v>22.335708649600001</v>
      </c>
      <c r="L41" s="550" t="s">
        <v>0</v>
      </c>
      <c r="M41" s="338"/>
      <c r="N41" s="343">
        <v>0</v>
      </c>
      <c r="O41" s="697">
        <v>0</v>
      </c>
      <c r="P41" s="338"/>
      <c r="Q41" s="343">
        <v>0</v>
      </c>
      <c r="R41" s="293">
        <f t="shared" si="9"/>
        <v>10.592000000000001</v>
      </c>
      <c r="S41" s="293">
        <f t="shared" si="10"/>
        <v>17.763200000000001</v>
      </c>
      <c r="T41" s="289">
        <f t="shared" si="11"/>
        <v>23.911999999999999</v>
      </c>
      <c r="U41" s="338"/>
      <c r="V41" s="347">
        <v>0</v>
      </c>
      <c r="W41" s="293">
        <f t="shared" si="12"/>
        <v>12.747668411999999</v>
      </c>
      <c r="X41" s="293">
        <f t="shared" si="13"/>
        <v>12.747668411999999</v>
      </c>
      <c r="Y41" s="293" t="s">
        <v>0</v>
      </c>
      <c r="Z41" s="289" t="s">
        <v>0</v>
      </c>
      <c r="AA41" s="11"/>
      <c r="AB41" s="674"/>
      <c r="AC41" s="671"/>
      <c r="AD41" s="668"/>
      <c r="AE41" s="677"/>
      <c r="AF41" s="649"/>
      <c r="AG41" s="648"/>
      <c r="AH41" s="648"/>
      <c r="AI41" s="648"/>
      <c r="AJ41" s="652"/>
      <c r="AK41" s="11"/>
      <c r="AL41" s="130">
        <v>0</v>
      </c>
      <c r="AM41" s="645"/>
      <c r="AN41" s="385">
        <f t="shared" si="5"/>
        <v>1.6393350000000002</v>
      </c>
      <c r="AO41" s="498">
        <f t="shared" si="6"/>
        <v>4.4219999999999997</v>
      </c>
      <c r="AP41" s="539"/>
      <c r="AQ41" s="637">
        <v>29.675250000000002</v>
      </c>
      <c r="AR41" s="638"/>
      <c r="AS41" s="324">
        <v>1650</v>
      </c>
      <c r="AT41" s="324">
        <v>1650</v>
      </c>
      <c r="AU41" s="325">
        <v>4</v>
      </c>
      <c r="AV41" s="300">
        <v>10.257638399999999</v>
      </c>
      <c r="AW41" s="300">
        <v>6.5339999999999989</v>
      </c>
      <c r="AX41" s="300">
        <v>9.8009999999999984</v>
      </c>
      <c r="AY41" s="300">
        <v>5.8406400000000005</v>
      </c>
      <c r="AZ41" s="300">
        <v>8.7609600000000007</v>
      </c>
      <c r="BA41" s="300">
        <v>8.2742400000000007</v>
      </c>
      <c r="BB41" s="300">
        <v>60.84</v>
      </c>
      <c r="BC41" s="300">
        <v>3.4438302495999995</v>
      </c>
      <c r="BD41" s="326">
        <v>0.16</v>
      </c>
      <c r="BE41" s="326">
        <v>0.2</v>
      </c>
      <c r="BF41" s="300">
        <v>10.362</v>
      </c>
      <c r="BG41" s="300">
        <v>7.6026684119999999</v>
      </c>
      <c r="BH41" s="300">
        <v>0.75900000000000001</v>
      </c>
      <c r="BI41" s="326">
        <v>0.27060000000000001</v>
      </c>
      <c r="BJ41" s="300">
        <v>10.592000000000001</v>
      </c>
      <c r="BK41" s="300">
        <v>17.763200000000001</v>
      </c>
      <c r="BL41" s="300">
        <v>23.911999999999999</v>
      </c>
      <c r="BM41" s="324"/>
      <c r="BN41" s="321">
        <v>2</v>
      </c>
      <c r="BO41" s="321">
        <v>2.8</v>
      </c>
      <c r="BP41" s="321">
        <v>1.7</v>
      </c>
      <c r="BQ41" s="300">
        <v>25.742748649599996</v>
      </c>
      <c r="BR41" s="300">
        <v>0.33</v>
      </c>
      <c r="BS41" s="300">
        <v>1</v>
      </c>
      <c r="BT41" s="300">
        <v>0.74249999999999994</v>
      </c>
      <c r="BU41" s="300"/>
      <c r="BV41" s="300"/>
      <c r="BW41" s="300"/>
      <c r="BX41" s="300"/>
      <c r="BY41" s="300"/>
      <c r="BZ41" s="298">
        <f t="shared" si="7"/>
        <v>1.6393350000000002</v>
      </c>
      <c r="CA41" s="391">
        <f t="shared" si="8"/>
        <v>4.4219999999999997</v>
      </c>
    </row>
    <row r="42" spans="1:79" s="7" customFormat="1" ht="28.5" customHeight="1" x14ac:dyDescent="0.3">
      <c r="A42" s="686"/>
      <c r="B42" s="687"/>
      <c r="C42" s="688"/>
      <c r="D42" s="9"/>
      <c r="E42" s="20" t="s">
        <v>23</v>
      </c>
      <c r="F42" s="9"/>
      <c r="G42" s="373">
        <v>4.2215183999999999</v>
      </c>
      <c r="H42" s="292">
        <f t="shared" si="2"/>
        <v>6.8135183999999995</v>
      </c>
      <c r="I42" s="292">
        <f t="shared" si="16"/>
        <v>11.146514449599998</v>
      </c>
      <c r="J42" s="292">
        <f t="shared" si="17"/>
        <v>13.239554449599998</v>
      </c>
      <c r="K42" s="292">
        <f t="shared" si="3"/>
        <v>9.9255744495999991</v>
      </c>
      <c r="L42" s="290">
        <f t="shared" si="4"/>
        <v>28.762934449599999</v>
      </c>
      <c r="M42" s="546"/>
      <c r="N42" s="374">
        <v>0</v>
      </c>
      <c r="O42" s="698">
        <v>0</v>
      </c>
      <c r="P42" s="338"/>
      <c r="Q42" s="374">
        <v>0</v>
      </c>
      <c r="R42" s="292">
        <f t="shared" si="9"/>
        <v>7.7120000000000006</v>
      </c>
      <c r="S42" s="292">
        <f t="shared" si="10"/>
        <v>13.0832</v>
      </c>
      <c r="T42" s="290">
        <f t="shared" si="11"/>
        <v>17.612000000000002</v>
      </c>
      <c r="U42" s="338"/>
      <c r="V42" s="374">
        <v>0</v>
      </c>
      <c r="W42" s="372">
        <f t="shared" si="12"/>
        <v>10.852108812000001</v>
      </c>
      <c r="X42" s="292">
        <f t="shared" si="13"/>
        <v>10.852108812000001</v>
      </c>
      <c r="Y42" s="335">
        <f t="shared" si="14"/>
        <v>11.652108812</v>
      </c>
      <c r="Z42" s="290" t="s">
        <v>0</v>
      </c>
      <c r="AA42" s="24"/>
      <c r="AB42" s="674"/>
      <c r="AC42" s="671"/>
      <c r="AD42" s="668"/>
      <c r="AE42" s="677"/>
      <c r="AF42" s="649"/>
      <c r="AG42" s="294" t="s">
        <v>0</v>
      </c>
      <c r="AH42" s="294" t="s">
        <v>0</v>
      </c>
      <c r="AI42" s="294" t="s">
        <v>0</v>
      </c>
      <c r="AJ42" s="138" t="s">
        <v>0</v>
      </c>
      <c r="AK42" s="24"/>
      <c r="AL42" s="129">
        <v>0</v>
      </c>
      <c r="AM42" s="645"/>
      <c r="AN42" s="385">
        <f t="shared" si="5"/>
        <v>1.135785</v>
      </c>
      <c r="AO42" s="498">
        <f t="shared" si="6"/>
        <v>3.2160000000000002</v>
      </c>
      <c r="AP42" s="539"/>
      <c r="AQ42" s="634">
        <v>11.772000000000002</v>
      </c>
      <c r="AR42" s="635"/>
      <c r="AS42" s="321">
        <v>600</v>
      </c>
      <c r="AT42" s="321">
        <v>1800</v>
      </c>
      <c r="AU42" s="322">
        <v>3</v>
      </c>
      <c r="AV42" s="298">
        <v>4.2215183999999999</v>
      </c>
      <c r="AW42" s="298">
        <v>2.5920000000000001</v>
      </c>
      <c r="AX42" s="298">
        <v>3.8880000000000003</v>
      </c>
      <c r="AY42" s="298">
        <v>2.0930399999999998</v>
      </c>
      <c r="AZ42" s="298">
        <v>3.1395599999999999</v>
      </c>
      <c r="BA42" s="298">
        <v>2.9651399999999999</v>
      </c>
      <c r="BB42" s="298">
        <v>21.802499999999998</v>
      </c>
      <c r="BC42" s="298">
        <v>2.4689160495999998</v>
      </c>
      <c r="BD42" s="323">
        <v>0.12</v>
      </c>
      <c r="BE42" s="323">
        <v>0.15000000000000002</v>
      </c>
      <c r="BF42" s="298">
        <v>7.5359999999999996</v>
      </c>
      <c r="BG42" s="298">
        <v>5.5121088120000001</v>
      </c>
      <c r="BH42" s="298">
        <v>0.82800000000000007</v>
      </c>
      <c r="BI42" s="323">
        <v>0.29520000000000002</v>
      </c>
      <c r="BJ42" s="298">
        <v>7.7120000000000006</v>
      </c>
      <c r="BK42" s="298">
        <v>13.0832</v>
      </c>
      <c r="BL42" s="298">
        <v>17.612000000000002</v>
      </c>
      <c r="BM42" s="321"/>
      <c r="BN42" s="321">
        <v>2</v>
      </c>
      <c r="BO42" s="321">
        <v>2.8</v>
      </c>
      <c r="BP42" s="321">
        <v>1.7</v>
      </c>
      <c r="BQ42" s="298">
        <v>11.146514449599998</v>
      </c>
      <c r="BR42" s="298">
        <v>0.36000000000000004</v>
      </c>
      <c r="BS42" s="298">
        <v>1</v>
      </c>
      <c r="BT42" s="298">
        <v>0.81</v>
      </c>
      <c r="BU42" s="298"/>
      <c r="BV42" s="298"/>
      <c r="BW42" s="298"/>
      <c r="BX42" s="298"/>
      <c r="BY42" s="298"/>
      <c r="BZ42" s="298">
        <f t="shared" si="7"/>
        <v>1.135785</v>
      </c>
      <c r="CA42" s="391">
        <f t="shared" si="8"/>
        <v>3.2160000000000002</v>
      </c>
    </row>
    <row r="43" spans="1:79" s="6" customFormat="1" ht="28.5" customHeight="1" x14ac:dyDescent="0.5">
      <c r="A43" s="686"/>
      <c r="B43" s="687"/>
      <c r="C43" s="688"/>
      <c r="D43" s="9"/>
      <c r="E43" s="22" t="s">
        <v>30</v>
      </c>
      <c r="F43" s="9"/>
      <c r="G43" s="368">
        <v>5.2140384000000006</v>
      </c>
      <c r="H43" s="292">
        <f t="shared" si="2"/>
        <v>8.4540384000000017</v>
      </c>
      <c r="I43" s="292">
        <f t="shared" si="16"/>
        <v>13.532720149600001</v>
      </c>
      <c r="J43" s="294">
        <f t="shared" si="17"/>
        <v>16.241360149600002</v>
      </c>
      <c r="K43" s="292">
        <f t="shared" si="3"/>
        <v>11.952680149599999</v>
      </c>
      <c r="L43" s="290">
        <f t="shared" si="4"/>
        <v>36.330440149599994</v>
      </c>
      <c r="M43" s="546"/>
      <c r="N43" s="375">
        <v>0</v>
      </c>
      <c r="O43" s="699">
        <v>0</v>
      </c>
      <c r="P43" s="338"/>
      <c r="Q43" s="368">
        <v>0</v>
      </c>
      <c r="R43" s="294">
        <f t="shared" si="9"/>
        <v>8.1920000000000002</v>
      </c>
      <c r="S43" s="292">
        <f t="shared" si="10"/>
        <v>13.863200000000003</v>
      </c>
      <c r="T43" s="290">
        <f t="shared" si="11"/>
        <v>18.662000000000003</v>
      </c>
      <c r="U43" s="338"/>
      <c r="V43" s="368">
        <v>0</v>
      </c>
      <c r="W43" s="372">
        <f t="shared" si="12"/>
        <v>11.200535412000001</v>
      </c>
      <c r="X43" s="294">
        <f t="shared" si="13"/>
        <v>11.200535412000001</v>
      </c>
      <c r="Y43" s="335">
        <f t="shared" si="14"/>
        <v>12.000535412000001</v>
      </c>
      <c r="Z43" s="367">
        <f t="shared" si="15"/>
        <v>11.620535412000001</v>
      </c>
      <c r="AA43" s="26"/>
      <c r="AB43" s="674"/>
      <c r="AC43" s="671"/>
      <c r="AD43" s="668"/>
      <c r="AE43" s="677"/>
      <c r="AF43" s="649"/>
      <c r="AG43" s="647">
        <v>5</v>
      </c>
      <c r="AH43" s="647">
        <v>5</v>
      </c>
      <c r="AI43" s="294" t="s">
        <v>0</v>
      </c>
      <c r="AJ43" s="138" t="s">
        <v>0</v>
      </c>
      <c r="AK43" s="26"/>
      <c r="AL43" s="116">
        <v>0</v>
      </c>
      <c r="AM43" s="645"/>
      <c r="AN43" s="385">
        <f t="shared" si="5"/>
        <v>1.2197100000000001</v>
      </c>
      <c r="AO43" s="498">
        <f t="shared" si="6"/>
        <v>3.4169999999999998</v>
      </c>
      <c r="AP43" s="539"/>
      <c r="AQ43" s="634">
        <v>14.715000000000002</v>
      </c>
      <c r="AR43" s="635"/>
      <c r="AS43" s="324">
        <v>750</v>
      </c>
      <c r="AT43" s="324">
        <v>1800</v>
      </c>
      <c r="AU43" s="325">
        <v>3</v>
      </c>
      <c r="AV43" s="300">
        <v>5.2140384000000006</v>
      </c>
      <c r="AW43" s="300">
        <v>3.24</v>
      </c>
      <c r="AX43" s="300">
        <v>4.8600000000000003</v>
      </c>
      <c r="AY43" s="300">
        <v>2.7086399999999999</v>
      </c>
      <c r="AZ43" s="300">
        <v>4.0629600000000003</v>
      </c>
      <c r="BA43" s="300">
        <v>3.83724</v>
      </c>
      <c r="BB43" s="300">
        <v>28.215</v>
      </c>
      <c r="BC43" s="300">
        <v>2.6314017495999997</v>
      </c>
      <c r="BD43" s="326">
        <v>0.12</v>
      </c>
      <c r="BE43" s="326">
        <v>0.15000000000000002</v>
      </c>
      <c r="BF43" s="300">
        <v>8.0069999999999997</v>
      </c>
      <c r="BG43" s="300">
        <v>5.8605354119999999</v>
      </c>
      <c r="BH43" s="300">
        <v>0.82800000000000007</v>
      </c>
      <c r="BI43" s="326">
        <v>0.29520000000000002</v>
      </c>
      <c r="BJ43" s="300">
        <v>8.1920000000000002</v>
      </c>
      <c r="BK43" s="300">
        <v>13.863200000000003</v>
      </c>
      <c r="BL43" s="300">
        <v>18.662000000000003</v>
      </c>
      <c r="BM43" s="324"/>
      <c r="BN43" s="321">
        <v>2</v>
      </c>
      <c r="BO43" s="321">
        <v>2.8</v>
      </c>
      <c r="BP43" s="321">
        <v>1.7</v>
      </c>
      <c r="BQ43" s="300">
        <v>13.532720149600001</v>
      </c>
      <c r="BR43" s="300">
        <v>0.36000000000000004</v>
      </c>
      <c r="BS43" s="300">
        <v>1</v>
      </c>
      <c r="BT43" s="300">
        <v>0.81</v>
      </c>
      <c r="BU43" s="300"/>
      <c r="BV43" s="300"/>
      <c r="BW43" s="300"/>
      <c r="BX43" s="300"/>
      <c r="BY43" s="300"/>
      <c r="BZ43" s="298">
        <f t="shared" si="7"/>
        <v>1.2197100000000001</v>
      </c>
      <c r="CA43" s="391">
        <f t="shared" si="8"/>
        <v>3.4169999999999998</v>
      </c>
    </row>
    <row r="44" spans="1:79" s="6" customFormat="1" ht="28.5" customHeight="1" x14ac:dyDescent="0.5">
      <c r="A44" s="686"/>
      <c r="B44" s="687"/>
      <c r="C44" s="688"/>
      <c r="D44" s="9"/>
      <c r="E44" s="20" t="s">
        <v>37</v>
      </c>
      <c r="F44" s="9"/>
      <c r="G44" s="373">
        <v>6.2065583999999996</v>
      </c>
      <c r="H44" s="292">
        <f t="shared" si="2"/>
        <v>10.0945584</v>
      </c>
      <c r="I44" s="292">
        <f t="shared" si="16"/>
        <v>15.918925849599999</v>
      </c>
      <c r="J44" s="292">
        <f t="shared" si="17"/>
        <v>19.2431658496</v>
      </c>
      <c r="K44" s="292">
        <f t="shared" si="3"/>
        <v>13.979785849599999</v>
      </c>
      <c r="L44" s="290">
        <f t="shared" si="4"/>
        <v>43.897945849599992</v>
      </c>
      <c r="M44" s="546"/>
      <c r="N44" s="374">
        <v>0</v>
      </c>
      <c r="O44" s="699">
        <v>0</v>
      </c>
      <c r="P44" s="338"/>
      <c r="Q44" s="373">
        <v>0</v>
      </c>
      <c r="R44" s="292">
        <f t="shared" si="9"/>
        <v>8.6720000000000006</v>
      </c>
      <c r="S44" s="292">
        <f t="shared" si="10"/>
        <v>14.6432</v>
      </c>
      <c r="T44" s="290">
        <f t="shared" si="11"/>
        <v>19.712</v>
      </c>
      <c r="U44" s="338"/>
      <c r="V44" s="373">
        <v>0</v>
      </c>
      <c r="W44" s="372">
        <f t="shared" si="12"/>
        <v>11.548962012</v>
      </c>
      <c r="X44" s="292">
        <f t="shared" si="13"/>
        <v>11.548962012</v>
      </c>
      <c r="Y44" s="335">
        <f t="shared" si="14"/>
        <v>12.348962012000001</v>
      </c>
      <c r="Z44" s="367">
        <f t="shared" si="15"/>
        <v>11.968962012</v>
      </c>
      <c r="AA44" s="24"/>
      <c r="AB44" s="674"/>
      <c r="AC44" s="671"/>
      <c r="AD44" s="668"/>
      <c r="AE44" s="677"/>
      <c r="AF44" s="649"/>
      <c r="AG44" s="649"/>
      <c r="AH44" s="649"/>
      <c r="AI44" s="647">
        <v>7.5</v>
      </c>
      <c r="AJ44" s="650">
        <v>10</v>
      </c>
      <c r="AK44" s="24"/>
      <c r="AL44" s="129">
        <v>0</v>
      </c>
      <c r="AM44" s="645"/>
      <c r="AN44" s="385">
        <f t="shared" si="5"/>
        <v>1.3036349999999999</v>
      </c>
      <c r="AO44" s="498">
        <f t="shared" si="6"/>
        <v>3.6179999999999999</v>
      </c>
      <c r="AP44" s="539"/>
      <c r="AQ44" s="634">
        <v>17.658000000000001</v>
      </c>
      <c r="AR44" s="635"/>
      <c r="AS44" s="324">
        <v>900</v>
      </c>
      <c r="AT44" s="324">
        <v>1800</v>
      </c>
      <c r="AU44" s="325">
        <v>3</v>
      </c>
      <c r="AV44" s="300">
        <v>6.2065583999999996</v>
      </c>
      <c r="AW44" s="300">
        <v>3.8879999999999999</v>
      </c>
      <c r="AX44" s="300">
        <v>5.8320000000000007</v>
      </c>
      <c r="AY44" s="300">
        <v>3.3242400000000001</v>
      </c>
      <c r="AZ44" s="300">
        <v>4.9863600000000003</v>
      </c>
      <c r="BA44" s="300">
        <v>4.7093400000000001</v>
      </c>
      <c r="BB44" s="300">
        <v>34.627499999999998</v>
      </c>
      <c r="BC44" s="300">
        <v>2.7938874495999997</v>
      </c>
      <c r="BD44" s="326">
        <v>0.12</v>
      </c>
      <c r="BE44" s="326">
        <v>0.15000000000000002</v>
      </c>
      <c r="BF44" s="300">
        <v>8.4780000000000015</v>
      </c>
      <c r="BG44" s="300">
        <v>6.2089620119999998</v>
      </c>
      <c r="BH44" s="300">
        <v>0.82800000000000007</v>
      </c>
      <c r="BI44" s="326">
        <v>0.29520000000000002</v>
      </c>
      <c r="BJ44" s="300">
        <v>8.6720000000000006</v>
      </c>
      <c r="BK44" s="300">
        <v>14.6432</v>
      </c>
      <c r="BL44" s="300">
        <v>19.712</v>
      </c>
      <c r="BM44" s="324"/>
      <c r="BN44" s="321">
        <v>2</v>
      </c>
      <c r="BO44" s="321">
        <v>2.8</v>
      </c>
      <c r="BP44" s="321">
        <v>1.7</v>
      </c>
      <c r="BQ44" s="300">
        <v>15.918925849599999</v>
      </c>
      <c r="BR44" s="300">
        <v>0.36000000000000004</v>
      </c>
      <c r="BS44" s="300">
        <v>1</v>
      </c>
      <c r="BT44" s="300">
        <v>0.81</v>
      </c>
      <c r="BU44" s="300"/>
      <c r="BV44" s="300"/>
      <c r="BW44" s="300"/>
      <c r="BX44" s="300"/>
      <c r="BY44" s="300"/>
      <c r="BZ44" s="298">
        <f t="shared" si="7"/>
        <v>1.3036349999999999</v>
      </c>
      <c r="CA44" s="391">
        <f t="shared" si="8"/>
        <v>3.6179999999999999</v>
      </c>
    </row>
    <row r="45" spans="1:79" s="6" customFormat="1" ht="28.5" customHeight="1" x14ac:dyDescent="0.5">
      <c r="A45" s="686"/>
      <c r="B45" s="687"/>
      <c r="C45" s="688"/>
      <c r="D45" s="9"/>
      <c r="E45" s="22" t="s">
        <v>43</v>
      </c>
      <c r="F45" s="9"/>
      <c r="G45" s="368">
        <v>7.1990784000000012</v>
      </c>
      <c r="H45" s="292">
        <f t="shared" si="2"/>
        <v>11.735078400000003</v>
      </c>
      <c r="I45" s="292">
        <f t="shared" si="16"/>
        <v>18.305131549600002</v>
      </c>
      <c r="J45" s="294">
        <f t="shared" si="17"/>
        <v>22.244971549600002</v>
      </c>
      <c r="K45" s="292">
        <f t="shared" si="3"/>
        <v>16.006891549599999</v>
      </c>
      <c r="L45" s="384" t="s">
        <v>0</v>
      </c>
      <c r="M45" s="546"/>
      <c r="N45" s="375">
        <v>0</v>
      </c>
      <c r="O45" s="699">
        <v>0</v>
      </c>
      <c r="P45" s="338"/>
      <c r="Q45" s="368">
        <v>0</v>
      </c>
      <c r="R45" s="294">
        <f t="shared" si="9"/>
        <v>9.1519999999999992</v>
      </c>
      <c r="S45" s="292">
        <f t="shared" si="10"/>
        <v>15.423200000000001</v>
      </c>
      <c r="T45" s="290">
        <f t="shared" si="11"/>
        <v>20.762</v>
      </c>
      <c r="U45" s="338"/>
      <c r="V45" s="368">
        <v>0</v>
      </c>
      <c r="W45" s="372">
        <f t="shared" si="12"/>
        <v>11.897388612</v>
      </c>
      <c r="X45" s="294">
        <f t="shared" si="13"/>
        <v>11.897388612</v>
      </c>
      <c r="Y45" s="335">
        <f t="shared" si="14"/>
        <v>12.697388612000001</v>
      </c>
      <c r="Z45" s="295" t="s">
        <v>0</v>
      </c>
      <c r="AA45" s="26"/>
      <c r="AB45" s="674"/>
      <c r="AC45" s="671"/>
      <c r="AD45" s="668"/>
      <c r="AE45" s="677"/>
      <c r="AF45" s="649"/>
      <c r="AG45" s="649"/>
      <c r="AH45" s="649"/>
      <c r="AI45" s="649"/>
      <c r="AJ45" s="651"/>
      <c r="AK45" s="26"/>
      <c r="AL45" s="116">
        <v>0</v>
      </c>
      <c r="AM45" s="645"/>
      <c r="AN45" s="385">
        <f t="shared" si="5"/>
        <v>1.3875600000000001</v>
      </c>
      <c r="AO45" s="498">
        <f t="shared" si="6"/>
        <v>3.8190000000000004</v>
      </c>
      <c r="AP45" s="539"/>
      <c r="AQ45" s="634">
        <v>20.600999999999999</v>
      </c>
      <c r="AR45" s="635"/>
      <c r="AS45" s="324">
        <v>1050</v>
      </c>
      <c r="AT45" s="324">
        <v>1800</v>
      </c>
      <c r="AU45" s="325">
        <v>3</v>
      </c>
      <c r="AV45" s="300">
        <v>7.1990784000000012</v>
      </c>
      <c r="AW45" s="300">
        <v>4.5360000000000005</v>
      </c>
      <c r="AX45" s="300">
        <v>6.8040000000000003</v>
      </c>
      <c r="AY45" s="300">
        <v>3.9398399999999998</v>
      </c>
      <c r="AZ45" s="300">
        <v>5.9097600000000003</v>
      </c>
      <c r="BA45" s="300">
        <v>5.5814399999999997</v>
      </c>
      <c r="BB45" s="300">
        <v>41.04</v>
      </c>
      <c r="BC45" s="300">
        <v>2.9563731495999992</v>
      </c>
      <c r="BD45" s="326">
        <v>0.12</v>
      </c>
      <c r="BE45" s="326">
        <v>0.15000000000000002</v>
      </c>
      <c r="BF45" s="300">
        <v>8.9489999999999998</v>
      </c>
      <c r="BG45" s="300">
        <v>6.5573886119999996</v>
      </c>
      <c r="BH45" s="300">
        <v>0.82800000000000007</v>
      </c>
      <c r="BI45" s="326">
        <v>0.29520000000000002</v>
      </c>
      <c r="BJ45" s="300">
        <v>9.1519999999999992</v>
      </c>
      <c r="BK45" s="300">
        <v>15.423200000000001</v>
      </c>
      <c r="BL45" s="300">
        <v>20.762</v>
      </c>
      <c r="BM45" s="324"/>
      <c r="BN45" s="321">
        <v>2</v>
      </c>
      <c r="BO45" s="321">
        <v>2.8</v>
      </c>
      <c r="BP45" s="321">
        <v>1.7</v>
      </c>
      <c r="BQ45" s="300">
        <v>18.305131549600002</v>
      </c>
      <c r="BR45" s="300">
        <v>0.36000000000000004</v>
      </c>
      <c r="BS45" s="300">
        <v>1</v>
      </c>
      <c r="BT45" s="300">
        <v>0.81</v>
      </c>
      <c r="BU45" s="300"/>
      <c r="BV45" s="300"/>
      <c r="BW45" s="300"/>
      <c r="BX45" s="300"/>
      <c r="BY45" s="300"/>
      <c r="BZ45" s="298">
        <f t="shared" si="7"/>
        <v>1.3875600000000001</v>
      </c>
      <c r="CA45" s="391">
        <f t="shared" si="8"/>
        <v>3.8190000000000004</v>
      </c>
    </row>
    <row r="46" spans="1:79" s="6" customFormat="1" ht="28.5" customHeight="1" x14ac:dyDescent="0.5">
      <c r="A46" s="686"/>
      <c r="B46" s="687"/>
      <c r="C46" s="688"/>
      <c r="D46" s="9"/>
      <c r="E46" s="20" t="s">
        <v>53</v>
      </c>
      <c r="F46" s="9"/>
      <c r="G46" s="373">
        <v>8.1915984000000019</v>
      </c>
      <c r="H46" s="292">
        <f t="shared" si="2"/>
        <v>13.375598400000001</v>
      </c>
      <c r="I46" s="292">
        <f t="shared" si="16"/>
        <v>20.7813372496</v>
      </c>
      <c r="J46" s="292">
        <f t="shared" si="17"/>
        <v>25.336777249600001</v>
      </c>
      <c r="K46" s="292">
        <f t="shared" si="3"/>
        <v>18.123997249600002</v>
      </c>
      <c r="L46" s="384" t="s">
        <v>0</v>
      </c>
      <c r="M46" s="546"/>
      <c r="N46" s="374">
        <v>0</v>
      </c>
      <c r="O46" s="699">
        <v>0</v>
      </c>
      <c r="P46" s="338"/>
      <c r="Q46" s="373">
        <v>0</v>
      </c>
      <c r="R46" s="292">
        <f t="shared" si="9"/>
        <v>9.6319999999999997</v>
      </c>
      <c r="S46" s="292">
        <f t="shared" si="10"/>
        <v>16.203200000000002</v>
      </c>
      <c r="T46" s="290">
        <f t="shared" si="11"/>
        <v>21.812000000000001</v>
      </c>
      <c r="U46" s="338"/>
      <c r="V46" s="373">
        <v>0</v>
      </c>
      <c r="W46" s="372">
        <f t="shared" si="12"/>
        <v>12.245815212</v>
      </c>
      <c r="X46" s="292">
        <f t="shared" si="13"/>
        <v>12.245815212</v>
      </c>
      <c r="Y46" s="335">
        <f>2*BR46+BG46+2*BT46+BO46+BS46</f>
        <v>13.045815212000001</v>
      </c>
      <c r="Z46" s="290" t="s">
        <v>0</v>
      </c>
      <c r="AA46" s="24"/>
      <c r="AB46" s="674"/>
      <c r="AC46" s="671"/>
      <c r="AD46" s="668"/>
      <c r="AE46" s="677"/>
      <c r="AF46" s="649"/>
      <c r="AG46" s="649"/>
      <c r="AH46" s="649"/>
      <c r="AI46" s="649"/>
      <c r="AJ46" s="651"/>
      <c r="AK46" s="24"/>
      <c r="AL46" s="129">
        <v>0</v>
      </c>
      <c r="AM46" s="645"/>
      <c r="AN46" s="385">
        <f t="shared" si="5"/>
        <v>1.4714849999999999</v>
      </c>
      <c r="AO46" s="498">
        <f t="shared" si="6"/>
        <v>4.0200000000000005</v>
      </c>
      <c r="AP46" s="539"/>
      <c r="AQ46" s="634">
        <v>23.544000000000004</v>
      </c>
      <c r="AR46" s="635"/>
      <c r="AS46" s="324">
        <v>1200</v>
      </c>
      <c r="AT46" s="324">
        <v>1800</v>
      </c>
      <c r="AU46" s="325">
        <v>4</v>
      </c>
      <c r="AV46" s="300">
        <v>8.1915984000000019</v>
      </c>
      <c r="AW46" s="300">
        <v>5.1840000000000002</v>
      </c>
      <c r="AX46" s="300">
        <v>7.7760000000000007</v>
      </c>
      <c r="AY46" s="300">
        <v>4.5554399999999999</v>
      </c>
      <c r="AZ46" s="300">
        <v>6.8331600000000003</v>
      </c>
      <c r="BA46" s="300">
        <v>6.4535400000000003</v>
      </c>
      <c r="BB46" s="300">
        <v>47.452500000000001</v>
      </c>
      <c r="BC46" s="300">
        <v>3.1188588495999996</v>
      </c>
      <c r="BD46" s="326">
        <v>0.16</v>
      </c>
      <c r="BE46" s="326">
        <v>0.2</v>
      </c>
      <c r="BF46" s="300">
        <v>9.42</v>
      </c>
      <c r="BG46" s="300">
        <v>6.9058152119999994</v>
      </c>
      <c r="BH46" s="300">
        <v>0.82800000000000007</v>
      </c>
      <c r="BI46" s="326">
        <v>0.29520000000000002</v>
      </c>
      <c r="BJ46" s="300">
        <v>9.6319999999999997</v>
      </c>
      <c r="BK46" s="300">
        <v>16.203200000000002</v>
      </c>
      <c r="BL46" s="300">
        <v>21.812000000000001</v>
      </c>
      <c r="BM46" s="324"/>
      <c r="BN46" s="321">
        <v>2</v>
      </c>
      <c r="BO46" s="321">
        <v>2.8</v>
      </c>
      <c r="BP46" s="321">
        <v>1.7</v>
      </c>
      <c r="BQ46" s="300">
        <v>20.7813372496</v>
      </c>
      <c r="BR46" s="300">
        <v>0.36000000000000004</v>
      </c>
      <c r="BS46" s="300">
        <v>1</v>
      </c>
      <c r="BT46" s="300">
        <v>0.81</v>
      </c>
      <c r="BU46" s="300"/>
      <c r="BV46" s="300"/>
      <c r="BW46" s="300"/>
      <c r="BX46" s="300"/>
      <c r="BY46" s="300"/>
      <c r="BZ46" s="298">
        <f t="shared" si="7"/>
        <v>1.4714849999999999</v>
      </c>
      <c r="CA46" s="391">
        <f t="shared" si="8"/>
        <v>4.0200000000000005</v>
      </c>
    </row>
    <row r="47" spans="1:79" s="6" customFormat="1" ht="28.5" customHeight="1" x14ac:dyDescent="0.5">
      <c r="A47" s="686"/>
      <c r="B47" s="687"/>
      <c r="C47" s="688"/>
      <c r="D47" s="9"/>
      <c r="E47" s="22" t="s">
        <v>61</v>
      </c>
      <c r="F47" s="9"/>
      <c r="G47" s="368">
        <v>9.1841183999999991</v>
      </c>
      <c r="H47" s="294">
        <f t="shared" si="2"/>
        <v>15.0161184</v>
      </c>
      <c r="I47" s="294">
        <f t="shared" si="16"/>
        <v>23.167542949599998</v>
      </c>
      <c r="J47" s="294">
        <f t="shared" si="17"/>
        <v>28.338582949599996</v>
      </c>
      <c r="K47" s="292">
        <f t="shared" si="3"/>
        <v>20.151102949599998</v>
      </c>
      <c r="L47" s="384" t="s">
        <v>0</v>
      </c>
      <c r="M47" s="546"/>
      <c r="N47" s="375">
        <v>0</v>
      </c>
      <c r="O47" s="699">
        <v>0</v>
      </c>
      <c r="P47" s="338"/>
      <c r="Q47" s="368">
        <v>0</v>
      </c>
      <c r="R47" s="294">
        <f t="shared" si="9"/>
        <v>10.112000000000002</v>
      </c>
      <c r="S47" s="294">
        <f t="shared" si="10"/>
        <v>16.9832</v>
      </c>
      <c r="T47" s="290">
        <f t="shared" si="11"/>
        <v>22.862000000000002</v>
      </c>
      <c r="U47" s="338"/>
      <c r="V47" s="368">
        <v>0</v>
      </c>
      <c r="W47" s="294" t="s">
        <v>0</v>
      </c>
      <c r="X47" s="294">
        <f t="shared" si="13"/>
        <v>12.594241812</v>
      </c>
      <c r="Y47" s="294" t="s">
        <v>0</v>
      </c>
      <c r="Z47" s="295" t="s">
        <v>0</v>
      </c>
      <c r="AA47" s="24"/>
      <c r="AB47" s="674"/>
      <c r="AC47" s="671"/>
      <c r="AD47" s="668"/>
      <c r="AE47" s="677"/>
      <c r="AF47" s="649"/>
      <c r="AG47" s="649"/>
      <c r="AH47" s="649"/>
      <c r="AI47" s="649"/>
      <c r="AJ47" s="651"/>
      <c r="AK47" s="24"/>
      <c r="AL47" s="116">
        <v>0</v>
      </c>
      <c r="AM47" s="645"/>
      <c r="AN47" s="385">
        <f t="shared" si="5"/>
        <v>1.55541</v>
      </c>
      <c r="AO47" s="498">
        <f t="shared" si="6"/>
        <v>4.2210000000000001</v>
      </c>
      <c r="AP47" s="539"/>
      <c r="AQ47" s="634">
        <v>26.487000000000002</v>
      </c>
      <c r="AR47" s="635"/>
      <c r="AS47" s="324">
        <v>1350</v>
      </c>
      <c r="AT47" s="324">
        <v>1800</v>
      </c>
      <c r="AU47" s="325">
        <v>4</v>
      </c>
      <c r="AV47" s="300">
        <v>9.1841183999999991</v>
      </c>
      <c r="AW47" s="300">
        <v>5.8319999999999999</v>
      </c>
      <c r="AX47" s="300">
        <v>8.7480000000000011</v>
      </c>
      <c r="AY47" s="300">
        <v>5.1710399999999996</v>
      </c>
      <c r="AZ47" s="300">
        <v>7.7565599999999995</v>
      </c>
      <c r="BA47" s="300">
        <v>7.325639999999999</v>
      </c>
      <c r="BB47" s="300">
        <v>53.864999999999995</v>
      </c>
      <c r="BC47" s="300">
        <v>3.2813445495999991</v>
      </c>
      <c r="BD47" s="326">
        <v>0.16</v>
      </c>
      <c r="BE47" s="326">
        <v>0.2</v>
      </c>
      <c r="BF47" s="300">
        <v>9.8910000000000018</v>
      </c>
      <c r="BG47" s="300">
        <v>7.2542418120000001</v>
      </c>
      <c r="BH47" s="300">
        <v>0.82800000000000007</v>
      </c>
      <c r="BI47" s="326">
        <v>0.29520000000000002</v>
      </c>
      <c r="BJ47" s="300">
        <v>10.112000000000002</v>
      </c>
      <c r="BK47" s="300">
        <v>16.9832</v>
      </c>
      <c r="BL47" s="300">
        <v>22.862000000000002</v>
      </c>
      <c r="BM47" s="324"/>
      <c r="BN47" s="321">
        <v>2</v>
      </c>
      <c r="BO47" s="321">
        <v>2.8</v>
      </c>
      <c r="BP47" s="321">
        <v>1.7</v>
      </c>
      <c r="BQ47" s="300">
        <v>23.167542949599998</v>
      </c>
      <c r="BR47" s="300">
        <v>0.36000000000000004</v>
      </c>
      <c r="BS47" s="300">
        <v>1</v>
      </c>
      <c r="BT47" s="300">
        <v>0.81</v>
      </c>
      <c r="BU47" s="300"/>
      <c r="BV47" s="300"/>
      <c r="BW47" s="300"/>
      <c r="BX47" s="300"/>
      <c r="BY47" s="300"/>
      <c r="BZ47" s="298">
        <f t="shared" si="7"/>
        <v>1.55541</v>
      </c>
      <c r="CA47" s="391">
        <f t="shared" si="8"/>
        <v>4.2210000000000001</v>
      </c>
    </row>
    <row r="48" spans="1:79" s="6" customFormat="1" ht="28.5" customHeight="1" x14ac:dyDescent="0.5">
      <c r="A48" s="686"/>
      <c r="B48" s="687"/>
      <c r="C48" s="688"/>
      <c r="D48" s="9"/>
      <c r="E48" s="20" t="s">
        <v>67</v>
      </c>
      <c r="F48" s="9"/>
      <c r="G48" s="373">
        <v>10.176638400000002</v>
      </c>
      <c r="H48" s="292">
        <f t="shared" si="2"/>
        <v>16.656638400000002</v>
      </c>
      <c r="I48" s="292">
        <f t="shared" si="16"/>
        <v>25.553748649599996</v>
      </c>
      <c r="J48" s="292">
        <f t="shared" si="17"/>
        <v>31.340388649599994</v>
      </c>
      <c r="K48" s="292">
        <f t="shared" si="3"/>
        <v>22.178208649600002</v>
      </c>
      <c r="L48" s="384" t="s">
        <v>0</v>
      </c>
      <c r="M48" s="546"/>
      <c r="N48" s="374">
        <v>0</v>
      </c>
      <c r="O48" s="699">
        <v>0</v>
      </c>
      <c r="P48" s="338"/>
      <c r="Q48" s="373">
        <v>0</v>
      </c>
      <c r="R48" s="292">
        <f t="shared" si="9"/>
        <v>10.591999999999999</v>
      </c>
      <c r="S48" s="292">
        <f t="shared" si="10"/>
        <v>17.763200000000001</v>
      </c>
      <c r="T48" s="290">
        <f t="shared" si="11"/>
        <v>23.912000000000003</v>
      </c>
      <c r="U48" s="338"/>
      <c r="V48" s="373">
        <v>0</v>
      </c>
      <c r="W48" s="294" t="s">
        <v>0</v>
      </c>
      <c r="X48" s="294">
        <f t="shared" si="13"/>
        <v>12.942668412</v>
      </c>
      <c r="Y48" s="294" t="s">
        <v>0</v>
      </c>
      <c r="Z48" s="290" t="s">
        <v>0</v>
      </c>
      <c r="AA48" s="26"/>
      <c r="AB48" s="674"/>
      <c r="AC48" s="671"/>
      <c r="AD48" s="668"/>
      <c r="AE48" s="677"/>
      <c r="AF48" s="649"/>
      <c r="AG48" s="649"/>
      <c r="AH48" s="649"/>
      <c r="AI48" s="649"/>
      <c r="AJ48" s="651"/>
      <c r="AK48" s="26"/>
      <c r="AL48" s="129">
        <v>0</v>
      </c>
      <c r="AM48" s="645"/>
      <c r="AN48" s="385">
        <f t="shared" si="5"/>
        <v>1.639335</v>
      </c>
      <c r="AO48" s="498">
        <f t="shared" si="6"/>
        <v>4.4219999999999997</v>
      </c>
      <c r="AP48" s="539"/>
      <c r="AQ48" s="634">
        <v>29.430000000000003</v>
      </c>
      <c r="AR48" s="635"/>
      <c r="AS48" s="324">
        <v>1500</v>
      </c>
      <c r="AT48" s="324">
        <v>1800</v>
      </c>
      <c r="AU48" s="325">
        <v>4</v>
      </c>
      <c r="AV48" s="300">
        <v>10.176638400000002</v>
      </c>
      <c r="AW48" s="300">
        <v>6.48</v>
      </c>
      <c r="AX48" s="300">
        <v>9.7200000000000006</v>
      </c>
      <c r="AY48" s="300">
        <v>5.7866399999999993</v>
      </c>
      <c r="AZ48" s="300">
        <v>8.6799599999999995</v>
      </c>
      <c r="BA48" s="300">
        <v>8.1977399999999996</v>
      </c>
      <c r="BB48" s="300">
        <v>60.277499999999996</v>
      </c>
      <c r="BC48" s="300">
        <v>3.4438302495999995</v>
      </c>
      <c r="BD48" s="326">
        <v>0.16</v>
      </c>
      <c r="BE48" s="326">
        <v>0.2</v>
      </c>
      <c r="BF48" s="300">
        <v>10.362</v>
      </c>
      <c r="BG48" s="300">
        <v>7.602668411999999</v>
      </c>
      <c r="BH48" s="300">
        <v>0.82800000000000007</v>
      </c>
      <c r="BI48" s="326">
        <v>0.29520000000000002</v>
      </c>
      <c r="BJ48" s="300">
        <v>10.591999999999999</v>
      </c>
      <c r="BK48" s="300">
        <v>17.763200000000001</v>
      </c>
      <c r="BL48" s="300">
        <v>23.912000000000003</v>
      </c>
      <c r="BM48" s="324"/>
      <c r="BN48" s="321">
        <v>2</v>
      </c>
      <c r="BO48" s="321">
        <v>2.8</v>
      </c>
      <c r="BP48" s="321">
        <v>1.7</v>
      </c>
      <c r="BQ48" s="300">
        <v>25.553748649599996</v>
      </c>
      <c r="BR48" s="300">
        <v>0.36000000000000004</v>
      </c>
      <c r="BS48" s="300">
        <v>1</v>
      </c>
      <c r="BT48" s="300">
        <v>0.81</v>
      </c>
      <c r="BU48" s="300"/>
      <c r="BV48" s="300"/>
      <c r="BW48" s="300"/>
      <c r="BX48" s="300"/>
      <c r="BY48" s="300"/>
      <c r="BZ48" s="298">
        <f t="shared" si="7"/>
        <v>1.639335</v>
      </c>
      <c r="CA48" s="391">
        <f t="shared" si="8"/>
        <v>4.4219999999999997</v>
      </c>
    </row>
    <row r="49" spans="1:79" s="6" customFormat="1" ht="28.5" customHeight="1" x14ac:dyDescent="0.5">
      <c r="A49" s="686"/>
      <c r="B49" s="687"/>
      <c r="C49" s="688"/>
      <c r="D49" s="9"/>
      <c r="E49" s="20" t="s">
        <v>73</v>
      </c>
      <c r="F49" s="9"/>
      <c r="G49" s="373">
        <v>11.169158400000001</v>
      </c>
      <c r="H49" s="292">
        <f t="shared" si="2"/>
        <v>18.297158400000001</v>
      </c>
      <c r="I49" s="292">
        <f t="shared" si="16"/>
        <v>27.939954349599997</v>
      </c>
      <c r="J49" s="292">
        <f t="shared" si="17"/>
        <v>34.3421943496</v>
      </c>
      <c r="K49" s="292">
        <f t="shared" si="3"/>
        <v>24.205314349600002</v>
      </c>
      <c r="L49" s="384" t="s">
        <v>0</v>
      </c>
      <c r="M49" s="546"/>
      <c r="N49" s="374">
        <v>0</v>
      </c>
      <c r="O49" s="699">
        <v>0</v>
      </c>
      <c r="P49" s="338"/>
      <c r="Q49" s="373">
        <v>0</v>
      </c>
      <c r="R49" s="292">
        <f t="shared" si="9"/>
        <v>11.072000000000001</v>
      </c>
      <c r="S49" s="292">
        <f t="shared" si="10"/>
        <v>18.543199999999999</v>
      </c>
      <c r="T49" s="290">
        <f t="shared" si="11"/>
        <v>24.962</v>
      </c>
      <c r="U49" s="338"/>
      <c r="V49" s="373">
        <v>0</v>
      </c>
      <c r="W49" s="294" t="s">
        <v>0</v>
      </c>
      <c r="X49" s="294">
        <f t="shared" si="13"/>
        <v>13.291095012</v>
      </c>
      <c r="Y49" s="294" t="s">
        <v>0</v>
      </c>
      <c r="Z49" s="290" t="s">
        <v>0</v>
      </c>
      <c r="AA49" s="26"/>
      <c r="AB49" s="674"/>
      <c r="AC49" s="671"/>
      <c r="AD49" s="668"/>
      <c r="AE49" s="677"/>
      <c r="AF49" s="649"/>
      <c r="AG49" s="649"/>
      <c r="AH49" s="649"/>
      <c r="AI49" s="649"/>
      <c r="AJ49" s="651"/>
      <c r="AK49" s="26"/>
      <c r="AL49" s="129">
        <v>0</v>
      </c>
      <c r="AM49" s="645"/>
      <c r="AN49" s="385">
        <f t="shared" si="5"/>
        <v>1.7232600000000002</v>
      </c>
      <c r="AO49" s="498">
        <f t="shared" si="6"/>
        <v>4.6230000000000002</v>
      </c>
      <c r="AP49" s="539"/>
      <c r="AQ49" s="634">
        <v>32.373000000000005</v>
      </c>
      <c r="AR49" s="635"/>
      <c r="AS49" s="324">
        <v>1650</v>
      </c>
      <c r="AT49" s="324">
        <v>1800</v>
      </c>
      <c r="AU49" s="325">
        <v>4</v>
      </c>
      <c r="AV49" s="300">
        <v>11.169158400000001</v>
      </c>
      <c r="AW49" s="300">
        <v>7.1279999999999992</v>
      </c>
      <c r="AX49" s="300">
        <v>10.692</v>
      </c>
      <c r="AY49" s="300">
        <v>6.4022399999999999</v>
      </c>
      <c r="AZ49" s="300">
        <v>9.6033600000000003</v>
      </c>
      <c r="BA49" s="300">
        <v>9.069840000000001</v>
      </c>
      <c r="BB49" s="300">
        <v>66.69</v>
      </c>
      <c r="BC49" s="300">
        <v>3.6063159495999995</v>
      </c>
      <c r="BD49" s="326">
        <v>0.16</v>
      </c>
      <c r="BE49" s="326">
        <v>0.2</v>
      </c>
      <c r="BF49" s="300">
        <v>10.833</v>
      </c>
      <c r="BG49" s="300">
        <v>7.9510950119999997</v>
      </c>
      <c r="BH49" s="300">
        <v>0.82800000000000007</v>
      </c>
      <c r="BI49" s="326">
        <v>0.29520000000000002</v>
      </c>
      <c r="BJ49" s="300">
        <v>11.072000000000001</v>
      </c>
      <c r="BK49" s="300">
        <v>18.543199999999999</v>
      </c>
      <c r="BL49" s="300">
        <v>24.962</v>
      </c>
      <c r="BM49" s="324"/>
      <c r="BN49" s="321">
        <v>2</v>
      </c>
      <c r="BO49" s="321">
        <v>2.8</v>
      </c>
      <c r="BP49" s="321">
        <v>1.7</v>
      </c>
      <c r="BQ49" s="300">
        <v>27.939954349599997</v>
      </c>
      <c r="BR49" s="300">
        <v>0.36000000000000004</v>
      </c>
      <c r="BS49" s="300">
        <v>1</v>
      </c>
      <c r="BT49" s="300">
        <v>0.81</v>
      </c>
      <c r="BU49" s="300"/>
      <c r="BV49" s="300"/>
      <c r="BW49" s="300"/>
      <c r="BX49" s="300"/>
      <c r="BY49" s="300"/>
      <c r="BZ49" s="298">
        <f t="shared" si="7"/>
        <v>1.7232600000000002</v>
      </c>
      <c r="CA49" s="391">
        <f t="shared" si="8"/>
        <v>4.6230000000000002</v>
      </c>
    </row>
    <row r="50" spans="1:79" s="6" customFormat="1" ht="28.5" customHeight="1" x14ac:dyDescent="0.5">
      <c r="A50" s="686"/>
      <c r="B50" s="687"/>
      <c r="C50" s="688"/>
      <c r="D50" s="9"/>
      <c r="E50" s="20" t="s">
        <v>78</v>
      </c>
      <c r="F50" s="9"/>
      <c r="G50" s="373">
        <v>12.161678400000001</v>
      </c>
      <c r="H50" s="292">
        <f t="shared" si="2"/>
        <v>19.937678400000003</v>
      </c>
      <c r="I50" s="292">
        <f t="shared" si="16"/>
        <v>30.326160049599999</v>
      </c>
      <c r="J50" s="292">
        <f t="shared" si="17"/>
        <v>37.344000049599998</v>
      </c>
      <c r="K50" s="292">
        <f t="shared" si="3"/>
        <v>26.232420049599998</v>
      </c>
      <c r="L50" s="384" t="s">
        <v>0</v>
      </c>
      <c r="M50" s="546"/>
      <c r="N50" s="374">
        <v>0</v>
      </c>
      <c r="O50" s="700">
        <v>0</v>
      </c>
      <c r="P50" s="338"/>
      <c r="Q50" s="373">
        <v>0</v>
      </c>
      <c r="R50" s="292">
        <f t="shared" si="9"/>
        <v>11.552</v>
      </c>
      <c r="S50" s="292">
        <f t="shared" si="10"/>
        <v>19.3232</v>
      </c>
      <c r="T50" s="290">
        <f t="shared" si="11"/>
        <v>26.012</v>
      </c>
      <c r="U50" s="338"/>
      <c r="V50" s="373">
        <v>0</v>
      </c>
      <c r="W50" s="294" t="s">
        <v>0</v>
      </c>
      <c r="X50" s="294">
        <f t="shared" si="13"/>
        <v>13.639521611999999</v>
      </c>
      <c r="Y50" s="294" t="s">
        <v>0</v>
      </c>
      <c r="Z50" s="290" t="s">
        <v>0</v>
      </c>
      <c r="AA50" s="24"/>
      <c r="AB50" s="674"/>
      <c r="AC50" s="671"/>
      <c r="AD50" s="668"/>
      <c r="AE50" s="677"/>
      <c r="AF50" s="649"/>
      <c r="AG50" s="649"/>
      <c r="AH50" s="649"/>
      <c r="AI50" s="648"/>
      <c r="AJ50" s="652"/>
      <c r="AK50" s="24"/>
      <c r="AL50" s="116">
        <v>0</v>
      </c>
      <c r="AM50" s="645"/>
      <c r="AN50" s="385">
        <f t="shared" si="5"/>
        <v>1.807185</v>
      </c>
      <c r="AO50" s="498">
        <f t="shared" si="6"/>
        <v>4.8239999999999998</v>
      </c>
      <c r="AP50" s="539"/>
      <c r="AQ50" s="634">
        <v>35.316000000000003</v>
      </c>
      <c r="AR50" s="635"/>
      <c r="AS50" s="324">
        <v>1800</v>
      </c>
      <c r="AT50" s="324">
        <v>1800</v>
      </c>
      <c r="AU50" s="325">
        <v>4</v>
      </c>
      <c r="AV50" s="300">
        <v>12.161678400000001</v>
      </c>
      <c r="AW50" s="300">
        <v>7.7759999999999998</v>
      </c>
      <c r="AX50" s="300">
        <v>11.664000000000001</v>
      </c>
      <c r="AY50" s="300">
        <v>7.0178399999999987</v>
      </c>
      <c r="AZ50" s="300">
        <v>10.526759999999999</v>
      </c>
      <c r="BA50" s="300">
        <v>9.9419399999999989</v>
      </c>
      <c r="BB50" s="300">
        <v>73.102499999999992</v>
      </c>
      <c r="BC50" s="300">
        <v>3.7688016495999994</v>
      </c>
      <c r="BD50" s="326">
        <v>0.16</v>
      </c>
      <c r="BE50" s="326">
        <v>0.2</v>
      </c>
      <c r="BF50" s="300">
        <v>11.304</v>
      </c>
      <c r="BG50" s="300">
        <v>8.2995216119999995</v>
      </c>
      <c r="BH50" s="300">
        <v>0.82800000000000007</v>
      </c>
      <c r="BI50" s="326">
        <v>0.29520000000000002</v>
      </c>
      <c r="BJ50" s="300">
        <v>11.552</v>
      </c>
      <c r="BK50" s="300">
        <v>19.3232</v>
      </c>
      <c r="BL50" s="300">
        <v>26.012</v>
      </c>
      <c r="BM50" s="324"/>
      <c r="BN50" s="321">
        <v>2</v>
      </c>
      <c r="BO50" s="321">
        <v>2.8</v>
      </c>
      <c r="BP50" s="321">
        <v>1.7</v>
      </c>
      <c r="BQ50" s="300">
        <v>30.326160049599999</v>
      </c>
      <c r="BR50" s="300">
        <v>0.36000000000000004</v>
      </c>
      <c r="BS50" s="300">
        <v>1</v>
      </c>
      <c r="BT50" s="300">
        <v>0.81</v>
      </c>
      <c r="BU50" s="300"/>
      <c r="BV50" s="300"/>
      <c r="BW50" s="300"/>
      <c r="BX50" s="300"/>
      <c r="BY50" s="300"/>
      <c r="BZ50" s="298">
        <f t="shared" si="7"/>
        <v>1.807185</v>
      </c>
      <c r="CA50" s="391">
        <f t="shared" si="8"/>
        <v>4.8239999999999998</v>
      </c>
    </row>
    <row r="51" spans="1:79" s="6" customFormat="1" ht="28.5" customHeight="1" x14ac:dyDescent="0.5">
      <c r="A51" s="686"/>
      <c r="B51" s="687"/>
      <c r="C51" s="688"/>
      <c r="D51" s="9"/>
      <c r="E51" s="18" t="s">
        <v>31</v>
      </c>
      <c r="F51" s="9"/>
      <c r="G51" s="347">
        <v>5.6395584000000003</v>
      </c>
      <c r="H51" s="293">
        <f t="shared" si="2"/>
        <v>10.904558399999999</v>
      </c>
      <c r="I51" s="293">
        <f t="shared" si="16"/>
        <v>17.6321658496</v>
      </c>
      <c r="J51" s="293">
        <f t="shared" si="17"/>
        <v>22.051525849600001</v>
      </c>
      <c r="K51" s="293">
        <f t="shared" si="3"/>
        <v>12.9672858496</v>
      </c>
      <c r="L51" s="289">
        <f t="shared" si="4"/>
        <v>39.483445849600002</v>
      </c>
      <c r="M51" s="546"/>
      <c r="N51" s="343">
        <v>0</v>
      </c>
      <c r="O51" s="376" t="s">
        <v>0</v>
      </c>
      <c r="P51" s="338"/>
      <c r="Q51" s="347">
        <v>0</v>
      </c>
      <c r="R51" s="293">
        <f t="shared" si="9"/>
        <v>8.6720000000000006</v>
      </c>
      <c r="S51" s="293">
        <f t="shared" si="10"/>
        <v>14.6432</v>
      </c>
      <c r="T51" s="289">
        <f t="shared" si="11"/>
        <v>19.712</v>
      </c>
      <c r="U51" s="338"/>
      <c r="V51" s="347">
        <v>0</v>
      </c>
      <c r="W51" s="293" t="s">
        <v>0</v>
      </c>
      <c r="X51" s="293" t="s">
        <v>0</v>
      </c>
      <c r="Y51" s="293" t="s">
        <v>0</v>
      </c>
      <c r="Z51" s="289" t="s">
        <v>0</v>
      </c>
      <c r="AA51" s="11"/>
      <c r="AB51" s="674"/>
      <c r="AC51" s="671"/>
      <c r="AD51" s="668"/>
      <c r="AE51" s="677"/>
      <c r="AF51" s="649"/>
      <c r="AG51" s="649"/>
      <c r="AH51" s="649"/>
      <c r="AI51" s="293" t="s">
        <v>0</v>
      </c>
      <c r="AJ51" s="154" t="s">
        <v>0</v>
      </c>
      <c r="AK51" s="11"/>
      <c r="AL51" s="130">
        <v>0</v>
      </c>
      <c r="AM51" s="645"/>
      <c r="AN51" s="385">
        <f t="shared" si="5"/>
        <v>1.3036349999999999</v>
      </c>
      <c r="AO51" s="498">
        <f t="shared" si="6"/>
        <v>3.6179999999999999</v>
      </c>
      <c r="AP51" s="539"/>
      <c r="AQ51" s="637">
        <v>15.94125</v>
      </c>
      <c r="AR51" s="638"/>
      <c r="AS51" s="324">
        <v>750</v>
      </c>
      <c r="AT51" s="324">
        <v>1950</v>
      </c>
      <c r="AU51" s="325">
        <v>4</v>
      </c>
      <c r="AV51" s="300">
        <v>5.6395584000000003</v>
      </c>
      <c r="AW51" s="300">
        <v>3.51</v>
      </c>
      <c r="AX51" s="300">
        <v>5.2649999999999997</v>
      </c>
      <c r="AY51" s="300">
        <v>2.94624</v>
      </c>
      <c r="AZ51" s="300">
        <v>4.4193600000000002</v>
      </c>
      <c r="BA51" s="300">
        <v>4.1738400000000002</v>
      </c>
      <c r="BB51" s="300">
        <v>30.69</v>
      </c>
      <c r="BC51" s="300">
        <v>2.7938874496000001</v>
      </c>
      <c r="BD51" s="326">
        <v>0.16</v>
      </c>
      <c r="BE51" s="326">
        <v>0.2</v>
      </c>
      <c r="BF51" s="300">
        <v>8.4780000000000015</v>
      </c>
      <c r="BG51" s="300">
        <v>6.2089620119999998</v>
      </c>
      <c r="BH51" s="300">
        <v>0.89700000000000002</v>
      </c>
      <c r="BI51" s="326">
        <v>0.31980000000000003</v>
      </c>
      <c r="BJ51" s="300">
        <v>8.6720000000000006</v>
      </c>
      <c r="BK51" s="300">
        <v>14.6432</v>
      </c>
      <c r="BL51" s="300">
        <v>19.712</v>
      </c>
      <c r="BM51" s="324"/>
      <c r="BN51" s="3"/>
      <c r="BO51" s="321"/>
      <c r="BP51" s="324"/>
      <c r="BQ51" s="300">
        <v>17.6321658496</v>
      </c>
      <c r="BR51" s="300">
        <v>0.39</v>
      </c>
      <c r="BS51" s="300">
        <v>1</v>
      </c>
      <c r="BT51" s="300">
        <v>0.87749999999999995</v>
      </c>
      <c r="BU51" s="300"/>
      <c r="BV51" s="300"/>
      <c r="BW51" s="300"/>
      <c r="BX51" s="300"/>
      <c r="BY51" s="300"/>
      <c r="BZ51" s="298">
        <f t="shared" si="7"/>
        <v>1.3036349999999999</v>
      </c>
      <c r="CA51" s="391">
        <f t="shared" si="8"/>
        <v>3.6179999999999999</v>
      </c>
    </row>
    <row r="52" spans="1:79" s="6" customFormat="1" ht="28.5" customHeight="1" x14ac:dyDescent="0.5">
      <c r="A52" s="686"/>
      <c r="B52" s="687"/>
      <c r="C52" s="688"/>
      <c r="D52" s="9"/>
      <c r="E52" s="18" t="s">
        <v>268</v>
      </c>
      <c r="F52" s="9"/>
      <c r="G52" s="347">
        <v>6.7130783999999997</v>
      </c>
      <c r="H52" s="293">
        <f t="shared" si="2"/>
        <v>13.031078399999998</v>
      </c>
      <c r="I52" s="293">
        <f t="shared" si="16"/>
        <v>20.8769715496</v>
      </c>
      <c r="J52" s="293">
        <f t="shared" si="17"/>
        <v>26.300731549600002</v>
      </c>
      <c r="K52" s="293">
        <f t="shared" si="3"/>
        <v>15.151891549599998</v>
      </c>
      <c r="L52" s="289">
        <f t="shared" si="4"/>
        <v>47.694451549600004</v>
      </c>
      <c r="M52" s="546"/>
      <c r="N52" s="343">
        <v>0</v>
      </c>
      <c r="O52" s="376" t="s">
        <v>0</v>
      </c>
      <c r="P52" s="338"/>
      <c r="Q52" s="347">
        <v>0</v>
      </c>
      <c r="R52" s="293">
        <f t="shared" si="9"/>
        <v>9.152000000000001</v>
      </c>
      <c r="S52" s="293">
        <f t="shared" si="10"/>
        <v>15.423200000000001</v>
      </c>
      <c r="T52" s="289">
        <f t="shared" si="11"/>
        <v>20.762</v>
      </c>
      <c r="U52" s="338"/>
      <c r="V52" s="347">
        <v>0</v>
      </c>
      <c r="W52" s="293" t="s">
        <v>0</v>
      </c>
      <c r="X52" s="293" t="s">
        <v>0</v>
      </c>
      <c r="Y52" s="293" t="s">
        <v>0</v>
      </c>
      <c r="Z52" s="289" t="s">
        <v>0</v>
      </c>
      <c r="AA52" s="11"/>
      <c r="AB52" s="674"/>
      <c r="AC52" s="671"/>
      <c r="AD52" s="668"/>
      <c r="AE52" s="677"/>
      <c r="AF52" s="649"/>
      <c r="AG52" s="649"/>
      <c r="AH52" s="649"/>
      <c r="AI52" s="647">
        <v>7.5</v>
      </c>
      <c r="AJ52" s="650">
        <v>10</v>
      </c>
      <c r="AK52" s="11"/>
      <c r="AL52" s="130">
        <v>0</v>
      </c>
      <c r="AM52" s="645"/>
      <c r="AN52" s="385">
        <f t="shared" si="5"/>
        <v>1.3875599999999997</v>
      </c>
      <c r="AO52" s="498">
        <f t="shared" si="6"/>
        <v>3.8190000000000004</v>
      </c>
      <c r="AP52" s="539"/>
      <c r="AQ52" s="637">
        <v>19.1295</v>
      </c>
      <c r="AR52" s="638"/>
      <c r="AS52" s="324">
        <v>900</v>
      </c>
      <c r="AT52" s="324">
        <v>1950</v>
      </c>
      <c r="AU52" s="325">
        <v>4</v>
      </c>
      <c r="AV52" s="300">
        <v>6.7130783999999997</v>
      </c>
      <c r="AW52" s="300">
        <v>4.2119999999999997</v>
      </c>
      <c r="AX52" s="300">
        <v>6.3179999999999996</v>
      </c>
      <c r="AY52" s="300">
        <v>3.6158400000000004</v>
      </c>
      <c r="AZ52" s="300">
        <v>5.4237600000000006</v>
      </c>
      <c r="BA52" s="300">
        <v>5.1224400000000001</v>
      </c>
      <c r="BB52" s="300">
        <v>37.665000000000006</v>
      </c>
      <c r="BC52" s="300">
        <v>2.9563731496000001</v>
      </c>
      <c r="BD52" s="326">
        <v>0.16</v>
      </c>
      <c r="BE52" s="326">
        <v>0.2</v>
      </c>
      <c r="BF52" s="300">
        <v>8.9489999999999998</v>
      </c>
      <c r="BG52" s="300">
        <v>6.5573886119999996</v>
      </c>
      <c r="BH52" s="300">
        <v>0.89700000000000002</v>
      </c>
      <c r="BI52" s="326">
        <v>0.31980000000000003</v>
      </c>
      <c r="BJ52" s="300">
        <v>9.152000000000001</v>
      </c>
      <c r="BK52" s="300">
        <v>15.423200000000001</v>
      </c>
      <c r="BL52" s="300">
        <v>20.762</v>
      </c>
      <c r="BM52" s="324"/>
      <c r="BN52" s="3"/>
      <c r="BO52" s="321"/>
      <c r="BP52" s="324"/>
      <c r="BQ52" s="300">
        <v>20.8769715496</v>
      </c>
      <c r="BR52" s="300">
        <v>0.39</v>
      </c>
      <c r="BS52" s="300">
        <v>1</v>
      </c>
      <c r="BT52" s="300">
        <v>0.87749999999999995</v>
      </c>
      <c r="BU52" s="300"/>
      <c r="BV52" s="300"/>
      <c r="BW52" s="300"/>
      <c r="BX52" s="300"/>
      <c r="BY52" s="300"/>
      <c r="BZ52" s="298">
        <f t="shared" si="7"/>
        <v>1.3875599999999997</v>
      </c>
      <c r="CA52" s="391">
        <f t="shared" si="8"/>
        <v>3.8190000000000004</v>
      </c>
    </row>
    <row r="53" spans="1:79" s="6" customFormat="1" ht="28.5" customHeight="1" x14ac:dyDescent="0.5">
      <c r="A53" s="686"/>
      <c r="B53" s="687"/>
      <c r="C53" s="688"/>
      <c r="D53" s="9"/>
      <c r="E53" s="18" t="s">
        <v>269</v>
      </c>
      <c r="F53" s="9"/>
      <c r="G53" s="347">
        <v>7.7865983999999999</v>
      </c>
      <c r="H53" s="293">
        <f t="shared" si="2"/>
        <v>15.157598399999999</v>
      </c>
      <c r="I53" s="293">
        <f t="shared" si="16"/>
        <v>24.121777249599997</v>
      </c>
      <c r="J53" s="293">
        <f t="shared" si="17"/>
        <v>30.549937249599999</v>
      </c>
      <c r="K53" s="293">
        <f t="shared" si="3"/>
        <v>17.336497249600001</v>
      </c>
      <c r="L53" s="383" t="s">
        <v>0</v>
      </c>
      <c r="M53" s="546"/>
      <c r="N53" s="343">
        <v>0</v>
      </c>
      <c r="O53" s="376" t="s">
        <v>0</v>
      </c>
      <c r="P53" s="338"/>
      <c r="Q53" s="347">
        <v>0</v>
      </c>
      <c r="R53" s="293">
        <f t="shared" si="9"/>
        <v>9.6319999999999997</v>
      </c>
      <c r="S53" s="293">
        <f t="shared" si="10"/>
        <v>16.203200000000002</v>
      </c>
      <c r="T53" s="289">
        <f t="shared" si="11"/>
        <v>21.812000000000001</v>
      </c>
      <c r="U53" s="338"/>
      <c r="V53" s="347">
        <v>0</v>
      </c>
      <c r="W53" s="293" t="s">
        <v>0</v>
      </c>
      <c r="X53" s="293" t="s">
        <v>0</v>
      </c>
      <c r="Y53" s="293" t="s">
        <v>0</v>
      </c>
      <c r="Z53" s="289" t="s">
        <v>0</v>
      </c>
      <c r="AA53" s="11"/>
      <c r="AB53" s="674"/>
      <c r="AC53" s="671"/>
      <c r="AD53" s="668"/>
      <c r="AE53" s="677"/>
      <c r="AF53" s="649"/>
      <c r="AG53" s="649"/>
      <c r="AH53" s="649"/>
      <c r="AI53" s="649"/>
      <c r="AJ53" s="651"/>
      <c r="AK53" s="11"/>
      <c r="AL53" s="130">
        <v>0</v>
      </c>
      <c r="AM53" s="645"/>
      <c r="AN53" s="385">
        <f t="shared" si="5"/>
        <v>1.4714849999999999</v>
      </c>
      <c r="AO53" s="498">
        <f t="shared" si="6"/>
        <v>4.0200000000000005</v>
      </c>
      <c r="AP53" s="539"/>
      <c r="AQ53" s="637">
        <v>22.31775</v>
      </c>
      <c r="AR53" s="638"/>
      <c r="AS53" s="324">
        <v>1050</v>
      </c>
      <c r="AT53" s="324">
        <v>1950</v>
      </c>
      <c r="AU53" s="325">
        <v>4</v>
      </c>
      <c r="AV53" s="300">
        <v>7.7865983999999999</v>
      </c>
      <c r="AW53" s="300">
        <v>4.9139999999999997</v>
      </c>
      <c r="AX53" s="300">
        <v>7.3709999999999996</v>
      </c>
      <c r="AY53" s="300">
        <v>4.2854400000000004</v>
      </c>
      <c r="AZ53" s="300">
        <v>6.4281600000000001</v>
      </c>
      <c r="BA53" s="300">
        <v>6.07104</v>
      </c>
      <c r="BB53" s="300">
        <v>44.64</v>
      </c>
      <c r="BC53" s="300">
        <v>3.1188588495999996</v>
      </c>
      <c r="BD53" s="326">
        <v>0.16</v>
      </c>
      <c r="BE53" s="326">
        <v>0.2</v>
      </c>
      <c r="BF53" s="300">
        <v>9.42</v>
      </c>
      <c r="BG53" s="300">
        <v>6.9058152119999994</v>
      </c>
      <c r="BH53" s="300">
        <v>0.89700000000000002</v>
      </c>
      <c r="BI53" s="326">
        <v>0.31980000000000003</v>
      </c>
      <c r="BJ53" s="300">
        <v>9.6319999999999997</v>
      </c>
      <c r="BK53" s="300">
        <v>16.203200000000002</v>
      </c>
      <c r="BL53" s="300">
        <v>21.812000000000001</v>
      </c>
      <c r="BM53" s="324"/>
      <c r="BN53" s="3"/>
      <c r="BO53" s="321"/>
      <c r="BP53" s="324"/>
      <c r="BQ53" s="300">
        <v>24.121777249599997</v>
      </c>
      <c r="BR53" s="300">
        <v>0.39</v>
      </c>
      <c r="BS53" s="300">
        <v>1</v>
      </c>
      <c r="BT53" s="300">
        <v>0.87749999999999995</v>
      </c>
      <c r="BU53" s="300"/>
      <c r="BV53" s="300"/>
      <c r="BW53" s="300"/>
      <c r="BX53" s="300"/>
      <c r="BY53" s="300"/>
      <c r="BZ53" s="298">
        <f t="shared" si="7"/>
        <v>1.4714849999999999</v>
      </c>
      <c r="CA53" s="391">
        <f t="shared" si="8"/>
        <v>4.0200000000000005</v>
      </c>
    </row>
    <row r="54" spans="1:79" s="6" customFormat="1" ht="28.5" customHeight="1" x14ac:dyDescent="0.5">
      <c r="A54" s="686"/>
      <c r="B54" s="687"/>
      <c r="C54" s="688"/>
      <c r="D54" s="9"/>
      <c r="E54" s="18" t="s">
        <v>270</v>
      </c>
      <c r="F54" s="9"/>
      <c r="G54" s="347">
        <v>8.8601184000000011</v>
      </c>
      <c r="H54" s="293">
        <f t="shared" si="2"/>
        <v>17.284118400000001</v>
      </c>
      <c r="I54" s="293">
        <f t="shared" si="16"/>
        <v>27.366582949600001</v>
      </c>
      <c r="J54" s="293">
        <f t="shared" si="17"/>
        <v>34.799142949600004</v>
      </c>
      <c r="K54" s="293">
        <f t="shared" si="3"/>
        <v>19.521102949600003</v>
      </c>
      <c r="L54" s="383" t="s">
        <v>0</v>
      </c>
      <c r="M54" s="546"/>
      <c r="N54" s="343">
        <v>0</v>
      </c>
      <c r="O54" s="376" t="s">
        <v>0</v>
      </c>
      <c r="P54" s="338"/>
      <c r="Q54" s="347">
        <v>0</v>
      </c>
      <c r="R54" s="293">
        <f t="shared" si="9"/>
        <v>10.112000000000002</v>
      </c>
      <c r="S54" s="293">
        <f t="shared" si="10"/>
        <v>16.9832</v>
      </c>
      <c r="T54" s="289">
        <f t="shared" si="11"/>
        <v>22.862000000000002</v>
      </c>
      <c r="U54" s="338"/>
      <c r="V54" s="347">
        <v>0</v>
      </c>
      <c r="W54" s="293" t="s">
        <v>0</v>
      </c>
      <c r="X54" s="293" t="s">
        <v>0</v>
      </c>
      <c r="Y54" s="293" t="s">
        <v>0</v>
      </c>
      <c r="Z54" s="289" t="s">
        <v>0</v>
      </c>
      <c r="AA54" s="11"/>
      <c r="AB54" s="674"/>
      <c r="AC54" s="671"/>
      <c r="AD54" s="668"/>
      <c r="AE54" s="677"/>
      <c r="AF54" s="649"/>
      <c r="AG54" s="649"/>
      <c r="AH54" s="649"/>
      <c r="AI54" s="649"/>
      <c r="AJ54" s="651"/>
      <c r="AK54" s="11"/>
      <c r="AL54" s="130">
        <v>0</v>
      </c>
      <c r="AM54" s="645"/>
      <c r="AN54" s="385">
        <f t="shared" si="5"/>
        <v>1.55541</v>
      </c>
      <c r="AO54" s="498">
        <f t="shared" si="6"/>
        <v>4.2210000000000001</v>
      </c>
      <c r="AP54" s="539"/>
      <c r="AQ54" s="637">
        <v>25.506</v>
      </c>
      <c r="AR54" s="638"/>
      <c r="AS54" s="324">
        <v>1200</v>
      </c>
      <c r="AT54" s="324">
        <v>1950</v>
      </c>
      <c r="AU54" s="325">
        <v>4</v>
      </c>
      <c r="AV54" s="300">
        <v>8.8601184000000011</v>
      </c>
      <c r="AW54" s="300">
        <v>5.6159999999999997</v>
      </c>
      <c r="AX54" s="300">
        <v>8.4239999999999995</v>
      </c>
      <c r="AY54" s="300">
        <v>4.9550400000000012</v>
      </c>
      <c r="AZ54" s="300">
        <v>7.4325600000000014</v>
      </c>
      <c r="BA54" s="300">
        <v>7.0196400000000017</v>
      </c>
      <c r="BB54" s="300">
        <v>51.615000000000009</v>
      </c>
      <c r="BC54" s="300">
        <v>3.2813445495999995</v>
      </c>
      <c r="BD54" s="326">
        <v>0.16</v>
      </c>
      <c r="BE54" s="326">
        <v>0.2</v>
      </c>
      <c r="BF54" s="300">
        <v>9.891</v>
      </c>
      <c r="BG54" s="300">
        <v>7.2542418120000001</v>
      </c>
      <c r="BH54" s="300">
        <v>0.89700000000000002</v>
      </c>
      <c r="BI54" s="326">
        <v>0.31980000000000003</v>
      </c>
      <c r="BJ54" s="300">
        <v>10.112000000000002</v>
      </c>
      <c r="BK54" s="300">
        <v>16.9832</v>
      </c>
      <c r="BL54" s="300">
        <v>22.862000000000002</v>
      </c>
      <c r="BM54" s="324"/>
      <c r="BN54" s="3"/>
      <c r="BO54" s="321"/>
      <c r="BP54" s="324"/>
      <c r="BQ54" s="300">
        <v>27.366582949600001</v>
      </c>
      <c r="BR54" s="300">
        <v>0.39</v>
      </c>
      <c r="BS54" s="300">
        <v>1</v>
      </c>
      <c r="BT54" s="300">
        <v>0.87749999999999995</v>
      </c>
      <c r="BU54" s="300"/>
      <c r="BV54" s="300"/>
      <c r="BW54" s="300"/>
      <c r="BX54" s="300"/>
      <c r="BY54" s="300"/>
      <c r="BZ54" s="298">
        <f t="shared" si="7"/>
        <v>1.55541</v>
      </c>
      <c r="CA54" s="391">
        <f t="shared" si="8"/>
        <v>4.2210000000000001</v>
      </c>
    </row>
    <row r="55" spans="1:79" s="6" customFormat="1" ht="28.5" customHeight="1" x14ac:dyDescent="0.5">
      <c r="A55" s="686"/>
      <c r="B55" s="687"/>
      <c r="C55" s="688"/>
      <c r="D55" s="9"/>
      <c r="E55" s="18" t="s">
        <v>271</v>
      </c>
      <c r="F55" s="9"/>
      <c r="G55" s="347">
        <v>9.9336383999999995</v>
      </c>
      <c r="H55" s="293">
        <f t="shared" si="2"/>
        <v>19.410638400000003</v>
      </c>
      <c r="I55" s="293">
        <f t="shared" si="16"/>
        <v>30.611388649600002</v>
      </c>
      <c r="J55" s="293">
        <f t="shared" si="17"/>
        <v>39.048348649600001</v>
      </c>
      <c r="K55" s="293">
        <f t="shared" si="3"/>
        <v>21.705708649599998</v>
      </c>
      <c r="L55" s="383" t="s">
        <v>0</v>
      </c>
      <c r="M55" s="546"/>
      <c r="N55" s="343">
        <v>0</v>
      </c>
      <c r="O55" s="376" t="s">
        <v>0</v>
      </c>
      <c r="P55" s="338"/>
      <c r="Q55" s="347">
        <v>0</v>
      </c>
      <c r="R55" s="293">
        <f t="shared" si="9"/>
        <v>10.592000000000001</v>
      </c>
      <c r="S55" s="293">
        <f t="shared" si="10"/>
        <v>17.763200000000001</v>
      </c>
      <c r="T55" s="289">
        <f t="shared" si="11"/>
        <v>23.911999999999999</v>
      </c>
      <c r="U55" s="338"/>
      <c r="V55" s="347">
        <v>0</v>
      </c>
      <c r="W55" s="293" t="s">
        <v>0</v>
      </c>
      <c r="X55" s="293" t="s">
        <v>0</v>
      </c>
      <c r="Y55" s="293" t="s">
        <v>0</v>
      </c>
      <c r="Z55" s="289" t="s">
        <v>0</v>
      </c>
      <c r="AA55" s="11"/>
      <c r="AB55" s="674"/>
      <c r="AC55" s="671"/>
      <c r="AD55" s="668"/>
      <c r="AE55" s="677"/>
      <c r="AF55" s="649"/>
      <c r="AG55" s="649"/>
      <c r="AH55" s="649"/>
      <c r="AI55" s="649"/>
      <c r="AJ55" s="651"/>
      <c r="AK55" s="11"/>
      <c r="AL55" s="130">
        <v>0</v>
      </c>
      <c r="AM55" s="645"/>
      <c r="AN55" s="385">
        <f t="shared" si="5"/>
        <v>1.639335</v>
      </c>
      <c r="AO55" s="498">
        <f t="shared" si="6"/>
        <v>4.4219999999999997</v>
      </c>
      <c r="AP55" s="539"/>
      <c r="AQ55" s="637">
        <v>28.69425</v>
      </c>
      <c r="AR55" s="638"/>
      <c r="AS55" s="324">
        <v>1350</v>
      </c>
      <c r="AT55" s="324">
        <v>1950</v>
      </c>
      <c r="AU55" s="325">
        <v>4</v>
      </c>
      <c r="AV55" s="300">
        <v>9.9336383999999995</v>
      </c>
      <c r="AW55" s="300">
        <v>6.3180000000000005</v>
      </c>
      <c r="AX55" s="300">
        <v>9.4770000000000021</v>
      </c>
      <c r="AY55" s="300">
        <v>5.6246400000000003</v>
      </c>
      <c r="AZ55" s="300">
        <v>8.4369600000000009</v>
      </c>
      <c r="BA55" s="300">
        <v>7.9682400000000007</v>
      </c>
      <c r="BB55" s="300">
        <v>58.590000000000011</v>
      </c>
      <c r="BC55" s="300">
        <v>3.4438302495999995</v>
      </c>
      <c r="BD55" s="326">
        <v>0.16</v>
      </c>
      <c r="BE55" s="326">
        <v>0.2</v>
      </c>
      <c r="BF55" s="300">
        <v>10.362</v>
      </c>
      <c r="BG55" s="300">
        <v>7.6026684119999999</v>
      </c>
      <c r="BH55" s="300">
        <v>0.89700000000000002</v>
      </c>
      <c r="BI55" s="326">
        <v>0.31980000000000003</v>
      </c>
      <c r="BJ55" s="300">
        <v>10.592000000000001</v>
      </c>
      <c r="BK55" s="300">
        <v>17.763200000000001</v>
      </c>
      <c r="BL55" s="300">
        <v>23.911999999999999</v>
      </c>
      <c r="BM55" s="324"/>
      <c r="BN55" s="3"/>
      <c r="BO55" s="321"/>
      <c r="BP55" s="324"/>
      <c r="BQ55" s="300">
        <v>30.611388649600002</v>
      </c>
      <c r="BR55" s="300">
        <v>0.39</v>
      </c>
      <c r="BS55" s="300">
        <v>1</v>
      </c>
      <c r="BT55" s="300">
        <v>0.87749999999999995</v>
      </c>
      <c r="BU55" s="300"/>
      <c r="BV55" s="300"/>
      <c r="BW55" s="300"/>
      <c r="BX55" s="300"/>
      <c r="BY55" s="300"/>
      <c r="BZ55" s="298">
        <f t="shared" si="7"/>
        <v>1.639335</v>
      </c>
      <c r="CA55" s="391">
        <f t="shared" si="8"/>
        <v>4.4219999999999997</v>
      </c>
    </row>
    <row r="56" spans="1:79" s="6" customFormat="1" ht="28.5" customHeight="1" x14ac:dyDescent="0.5">
      <c r="A56" s="686"/>
      <c r="B56" s="687"/>
      <c r="C56" s="688"/>
      <c r="D56" s="9"/>
      <c r="E56" s="18" t="s">
        <v>272</v>
      </c>
      <c r="F56" s="9"/>
      <c r="G56" s="347">
        <v>11.0071584</v>
      </c>
      <c r="H56" s="293">
        <f t="shared" si="2"/>
        <v>21.537158399999999</v>
      </c>
      <c r="I56" s="293">
        <f t="shared" si="16"/>
        <v>33.856194349600003</v>
      </c>
      <c r="J56" s="293">
        <f t="shared" si="17"/>
        <v>43.297554349600006</v>
      </c>
      <c r="K56" s="293">
        <f t="shared" si="3"/>
        <v>23.890314349599997</v>
      </c>
      <c r="L56" s="383" t="s">
        <v>0</v>
      </c>
      <c r="M56" s="546"/>
      <c r="N56" s="343">
        <v>0</v>
      </c>
      <c r="O56" s="376" t="s">
        <v>0</v>
      </c>
      <c r="P56" s="338"/>
      <c r="Q56" s="347">
        <v>0</v>
      </c>
      <c r="R56" s="293">
        <f t="shared" si="9"/>
        <v>11.072000000000001</v>
      </c>
      <c r="S56" s="293">
        <f t="shared" si="10"/>
        <v>18.543199999999999</v>
      </c>
      <c r="T56" s="289">
        <f t="shared" si="11"/>
        <v>24.962</v>
      </c>
      <c r="U56" s="338"/>
      <c r="V56" s="347">
        <v>0</v>
      </c>
      <c r="W56" s="293" t="s">
        <v>0</v>
      </c>
      <c r="X56" s="293" t="s">
        <v>0</v>
      </c>
      <c r="Y56" s="293" t="s">
        <v>0</v>
      </c>
      <c r="Z56" s="289" t="s">
        <v>0</v>
      </c>
      <c r="AA56" s="11"/>
      <c r="AB56" s="674"/>
      <c r="AC56" s="671"/>
      <c r="AD56" s="668"/>
      <c r="AE56" s="677"/>
      <c r="AF56" s="649"/>
      <c r="AG56" s="649"/>
      <c r="AH56" s="649"/>
      <c r="AI56" s="649"/>
      <c r="AJ56" s="651"/>
      <c r="AK56" s="11"/>
      <c r="AL56" s="130">
        <v>0</v>
      </c>
      <c r="AM56" s="645"/>
      <c r="AN56" s="385">
        <f t="shared" si="5"/>
        <v>1.7232599999999998</v>
      </c>
      <c r="AO56" s="498">
        <f t="shared" si="6"/>
        <v>4.6230000000000002</v>
      </c>
      <c r="AP56" s="539"/>
      <c r="AQ56" s="637">
        <v>31.8825</v>
      </c>
      <c r="AR56" s="638"/>
      <c r="AS56" s="324">
        <v>1500</v>
      </c>
      <c r="AT56" s="324">
        <v>1950</v>
      </c>
      <c r="AU56" s="325">
        <v>4</v>
      </c>
      <c r="AV56" s="300">
        <v>11.0071584</v>
      </c>
      <c r="AW56" s="300">
        <v>7.02</v>
      </c>
      <c r="AX56" s="300">
        <v>10.53</v>
      </c>
      <c r="AY56" s="300">
        <v>6.2942399999999994</v>
      </c>
      <c r="AZ56" s="300">
        <v>9.4413599999999995</v>
      </c>
      <c r="BA56" s="300">
        <v>8.9168399999999988</v>
      </c>
      <c r="BB56" s="300">
        <v>65.564999999999998</v>
      </c>
      <c r="BC56" s="300">
        <v>3.6063159495999999</v>
      </c>
      <c r="BD56" s="326">
        <v>0.16</v>
      </c>
      <c r="BE56" s="326">
        <v>0.2</v>
      </c>
      <c r="BF56" s="300">
        <v>10.833</v>
      </c>
      <c r="BG56" s="300">
        <v>7.9510950119999997</v>
      </c>
      <c r="BH56" s="300">
        <v>0.89700000000000002</v>
      </c>
      <c r="BI56" s="326">
        <v>0.31980000000000003</v>
      </c>
      <c r="BJ56" s="300">
        <v>11.072000000000001</v>
      </c>
      <c r="BK56" s="300">
        <v>18.543199999999999</v>
      </c>
      <c r="BL56" s="300">
        <v>24.962</v>
      </c>
      <c r="BM56" s="324"/>
      <c r="BN56" s="3"/>
      <c r="BO56" s="321"/>
      <c r="BP56" s="324"/>
      <c r="BQ56" s="300">
        <v>33.856194349600003</v>
      </c>
      <c r="BR56" s="300">
        <v>0.39</v>
      </c>
      <c r="BS56" s="300">
        <v>1</v>
      </c>
      <c r="BT56" s="300">
        <v>0.87749999999999995</v>
      </c>
      <c r="BU56" s="300"/>
      <c r="BV56" s="300"/>
      <c r="BW56" s="300"/>
      <c r="BX56" s="300"/>
      <c r="BY56" s="300"/>
      <c r="BZ56" s="298">
        <f t="shared" si="7"/>
        <v>1.7232599999999998</v>
      </c>
      <c r="CA56" s="391">
        <f t="shared" si="8"/>
        <v>4.6230000000000002</v>
      </c>
    </row>
    <row r="57" spans="1:79" s="6" customFormat="1" ht="28.5" customHeight="1" x14ac:dyDescent="0.5">
      <c r="A57" s="686"/>
      <c r="B57" s="687"/>
      <c r="C57" s="688"/>
      <c r="D57" s="9"/>
      <c r="E57" s="18" t="s">
        <v>273</v>
      </c>
      <c r="F57" s="9"/>
      <c r="G57" s="347">
        <v>12.0806784</v>
      </c>
      <c r="H57" s="293">
        <f t="shared" si="2"/>
        <v>23.663678400000002</v>
      </c>
      <c r="I57" s="293">
        <f t="shared" si="16"/>
        <v>37.101000049600003</v>
      </c>
      <c r="J57" s="293">
        <f t="shared" si="17"/>
        <v>47.546760049600003</v>
      </c>
      <c r="K57" s="293">
        <f t="shared" si="3"/>
        <v>26.074920049599999</v>
      </c>
      <c r="L57" s="383" t="s">
        <v>0</v>
      </c>
      <c r="M57" s="547"/>
      <c r="N57" s="343">
        <v>0</v>
      </c>
      <c r="O57" s="376" t="s">
        <v>0</v>
      </c>
      <c r="P57" s="377"/>
      <c r="Q57" s="347">
        <v>0</v>
      </c>
      <c r="R57" s="293">
        <f t="shared" si="9"/>
        <v>11.552000000000001</v>
      </c>
      <c r="S57" s="293">
        <f t="shared" si="10"/>
        <v>19.3232</v>
      </c>
      <c r="T57" s="289">
        <f t="shared" si="11"/>
        <v>26.012</v>
      </c>
      <c r="U57" s="377"/>
      <c r="V57" s="347">
        <v>0</v>
      </c>
      <c r="W57" s="293" t="s">
        <v>0</v>
      </c>
      <c r="X57" s="293" t="s">
        <v>0</v>
      </c>
      <c r="Y57" s="293" t="s">
        <v>0</v>
      </c>
      <c r="Z57" s="289" t="s">
        <v>0</v>
      </c>
      <c r="AA57" s="11"/>
      <c r="AB57" s="674"/>
      <c r="AC57" s="671"/>
      <c r="AD57" s="668"/>
      <c r="AE57" s="677"/>
      <c r="AF57" s="649"/>
      <c r="AG57" s="649"/>
      <c r="AH57" s="649"/>
      <c r="AI57" s="649"/>
      <c r="AJ57" s="651"/>
      <c r="AK57" s="11"/>
      <c r="AL57" s="130">
        <v>0</v>
      </c>
      <c r="AM57" s="645"/>
      <c r="AN57" s="385">
        <f t="shared" si="5"/>
        <v>1.807185</v>
      </c>
      <c r="AO57" s="498">
        <f t="shared" si="6"/>
        <v>4.8239999999999998</v>
      </c>
      <c r="AP57" s="539"/>
      <c r="AQ57" s="637">
        <v>35.070749999999997</v>
      </c>
      <c r="AR57" s="638"/>
      <c r="AS57" s="324">
        <v>1650</v>
      </c>
      <c r="AT57" s="324">
        <v>1950</v>
      </c>
      <c r="AU57" s="325">
        <v>4</v>
      </c>
      <c r="AV57" s="300">
        <v>12.0806784</v>
      </c>
      <c r="AW57" s="300">
        <v>7.7219999999999995</v>
      </c>
      <c r="AX57" s="300">
        <v>11.583</v>
      </c>
      <c r="AY57" s="300">
        <v>6.9638400000000003</v>
      </c>
      <c r="AZ57" s="300">
        <v>10.445760000000002</v>
      </c>
      <c r="BA57" s="300">
        <v>9.8654399999999995</v>
      </c>
      <c r="BB57" s="300">
        <v>72.540000000000006</v>
      </c>
      <c r="BC57" s="300">
        <v>3.7688016495999994</v>
      </c>
      <c r="BD57" s="326">
        <v>0.16</v>
      </c>
      <c r="BE57" s="326">
        <v>0.2</v>
      </c>
      <c r="BF57" s="300">
        <v>11.303999999999998</v>
      </c>
      <c r="BG57" s="300">
        <v>8.2995216120000013</v>
      </c>
      <c r="BH57" s="300">
        <v>0.89700000000000002</v>
      </c>
      <c r="BI57" s="326">
        <v>0.31980000000000003</v>
      </c>
      <c r="BJ57" s="300">
        <v>11.552000000000001</v>
      </c>
      <c r="BK57" s="300">
        <v>19.3232</v>
      </c>
      <c r="BL57" s="300">
        <v>26.012</v>
      </c>
      <c r="BM57" s="324"/>
      <c r="BN57" s="3"/>
      <c r="BO57" s="321"/>
      <c r="BP57" s="324"/>
      <c r="BQ57" s="300">
        <v>37.101000049600003</v>
      </c>
      <c r="BR57" s="300">
        <v>0.39</v>
      </c>
      <c r="BS57" s="300">
        <v>1</v>
      </c>
      <c r="BT57" s="300">
        <v>0.87749999999999995</v>
      </c>
      <c r="BU57" s="300"/>
      <c r="BV57" s="300"/>
      <c r="BW57" s="300"/>
      <c r="BX57" s="300"/>
      <c r="BY57" s="300"/>
      <c r="BZ57" s="298">
        <f t="shared" si="7"/>
        <v>1.807185</v>
      </c>
      <c r="CA57" s="391">
        <f t="shared" si="8"/>
        <v>4.8239999999999998</v>
      </c>
    </row>
    <row r="58" spans="1:79" s="6" customFormat="1" ht="28.5" customHeight="1" x14ac:dyDescent="0.5">
      <c r="A58" s="686"/>
      <c r="B58" s="687"/>
      <c r="C58" s="688"/>
      <c r="D58" s="9"/>
      <c r="E58" s="18" t="s">
        <v>79</v>
      </c>
      <c r="F58" s="9"/>
      <c r="G58" s="347">
        <v>13.1541984</v>
      </c>
      <c r="H58" s="293">
        <f t="shared" si="2"/>
        <v>25.790198400000001</v>
      </c>
      <c r="I58" s="293">
        <f t="shared" si="16"/>
        <v>40.4358057496</v>
      </c>
      <c r="J58" s="293">
        <f t="shared" si="17"/>
        <v>51.885965749600004</v>
      </c>
      <c r="K58" s="293">
        <f t="shared" si="3"/>
        <v>28.349525749600001</v>
      </c>
      <c r="L58" s="383" t="s">
        <v>0</v>
      </c>
      <c r="M58" s="546"/>
      <c r="N58" s="343">
        <v>0</v>
      </c>
      <c r="O58" s="376" t="s">
        <v>0</v>
      </c>
      <c r="P58" s="338"/>
      <c r="Q58" s="347">
        <v>0</v>
      </c>
      <c r="R58" s="293">
        <f t="shared" si="9"/>
        <v>12.032</v>
      </c>
      <c r="S58" s="293">
        <f t="shared" si="10"/>
        <v>20.103200000000001</v>
      </c>
      <c r="T58" s="289">
        <f t="shared" si="11"/>
        <v>27.062000000000001</v>
      </c>
      <c r="U58" s="338"/>
      <c r="V58" s="347">
        <v>0</v>
      </c>
      <c r="W58" s="293" t="s">
        <v>0</v>
      </c>
      <c r="X58" s="293" t="s">
        <v>0</v>
      </c>
      <c r="Y58" s="293" t="s">
        <v>0</v>
      </c>
      <c r="Z58" s="289" t="s">
        <v>0</v>
      </c>
      <c r="AA58" s="11"/>
      <c r="AB58" s="674"/>
      <c r="AC58" s="671"/>
      <c r="AD58" s="668"/>
      <c r="AE58" s="677"/>
      <c r="AF58" s="649"/>
      <c r="AG58" s="649"/>
      <c r="AH58" s="649"/>
      <c r="AI58" s="649"/>
      <c r="AJ58" s="651"/>
      <c r="AK58" s="11"/>
      <c r="AL58" s="130">
        <v>0</v>
      </c>
      <c r="AM58" s="645"/>
      <c r="AN58" s="385">
        <f t="shared" si="5"/>
        <v>1.8911099999999998</v>
      </c>
      <c r="AO58" s="498">
        <f t="shared" si="6"/>
        <v>5.0250000000000004</v>
      </c>
      <c r="AP58" s="539"/>
      <c r="AQ58" s="637">
        <v>38.259</v>
      </c>
      <c r="AR58" s="638"/>
      <c r="AS58" s="324">
        <v>1800</v>
      </c>
      <c r="AT58" s="324">
        <v>1950</v>
      </c>
      <c r="AU58" s="325">
        <v>5</v>
      </c>
      <c r="AV58" s="300">
        <v>13.1541984</v>
      </c>
      <c r="AW58" s="300">
        <v>8.4239999999999995</v>
      </c>
      <c r="AX58" s="300">
        <v>12.635999999999999</v>
      </c>
      <c r="AY58" s="300">
        <v>7.6334400000000002</v>
      </c>
      <c r="AZ58" s="300">
        <v>11.45016</v>
      </c>
      <c r="BA58" s="300">
        <v>10.81404</v>
      </c>
      <c r="BB58" s="300">
        <v>79.515000000000001</v>
      </c>
      <c r="BC58" s="300">
        <v>3.9312873495999998</v>
      </c>
      <c r="BD58" s="326">
        <v>0.2</v>
      </c>
      <c r="BE58" s="326">
        <v>0.25</v>
      </c>
      <c r="BF58" s="300">
        <v>11.775</v>
      </c>
      <c r="BG58" s="300">
        <v>8.6479482119999993</v>
      </c>
      <c r="BH58" s="300">
        <v>0.89700000000000002</v>
      </c>
      <c r="BI58" s="326">
        <v>0.31980000000000003</v>
      </c>
      <c r="BJ58" s="300">
        <v>12.032</v>
      </c>
      <c r="BK58" s="300">
        <v>20.103200000000001</v>
      </c>
      <c r="BL58" s="300">
        <v>27.062000000000001</v>
      </c>
      <c r="BM58" s="324"/>
      <c r="BN58" s="3"/>
      <c r="BO58" s="321"/>
      <c r="BP58" s="324"/>
      <c r="BQ58" s="300">
        <v>40.4358057496</v>
      </c>
      <c r="BR58" s="300">
        <v>0.39</v>
      </c>
      <c r="BS58" s="300">
        <v>1</v>
      </c>
      <c r="BT58" s="300">
        <v>0.87749999999999995</v>
      </c>
      <c r="BU58" s="300"/>
      <c r="BV58" s="300"/>
      <c r="BW58" s="300"/>
      <c r="BX58" s="300"/>
      <c r="BY58" s="300"/>
      <c r="BZ58" s="298">
        <f t="shared" si="7"/>
        <v>1.8911099999999998</v>
      </c>
      <c r="CA58" s="391">
        <f t="shared" si="8"/>
        <v>5.0250000000000004</v>
      </c>
    </row>
    <row r="59" spans="1:79" s="6" customFormat="1" ht="28.5" customHeight="1" x14ac:dyDescent="0.5">
      <c r="A59" s="686"/>
      <c r="B59" s="687"/>
      <c r="C59" s="688"/>
      <c r="D59" s="9"/>
      <c r="E59" s="20" t="s">
        <v>38</v>
      </c>
      <c r="F59" s="9"/>
      <c r="G59" s="373">
        <v>7.2195983999999997</v>
      </c>
      <c r="H59" s="292">
        <f t="shared" si="2"/>
        <v>14.023598400000001</v>
      </c>
      <c r="I59" s="292">
        <f t="shared" si="16"/>
        <v>22.420777249599997</v>
      </c>
      <c r="J59" s="292">
        <f t="shared" si="17"/>
        <v>28.281937249599999</v>
      </c>
      <c r="K59" s="292">
        <f t="shared" si="3"/>
        <v>16.233997249599998</v>
      </c>
      <c r="L59" s="290">
        <f t="shared" si="4"/>
        <v>51.400957249599998</v>
      </c>
      <c r="M59" s="546"/>
      <c r="N59" s="374">
        <v>0</v>
      </c>
      <c r="O59" s="291" t="s">
        <v>0</v>
      </c>
      <c r="P59" s="338"/>
      <c r="Q59" s="373">
        <v>0</v>
      </c>
      <c r="R59" s="292">
        <f t="shared" si="9"/>
        <v>9.6319999999999997</v>
      </c>
      <c r="S59" s="292">
        <f t="shared" si="10"/>
        <v>16.203199999999999</v>
      </c>
      <c r="T59" s="290">
        <f t="shared" si="11"/>
        <v>21.811999999999998</v>
      </c>
      <c r="U59" s="338"/>
      <c r="V59" s="373">
        <v>0</v>
      </c>
      <c r="W59" s="292" t="s">
        <v>0</v>
      </c>
      <c r="X59" s="292" t="s">
        <v>0</v>
      </c>
      <c r="Y59" s="292" t="s">
        <v>0</v>
      </c>
      <c r="Z59" s="295" t="s">
        <v>0</v>
      </c>
      <c r="AA59" s="11"/>
      <c r="AB59" s="674"/>
      <c r="AC59" s="671"/>
      <c r="AD59" s="668"/>
      <c r="AE59" s="677"/>
      <c r="AF59" s="649"/>
      <c r="AG59" s="649"/>
      <c r="AH59" s="649"/>
      <c r="AI59" s="649"/>
      <c r="AJ59" s="651"/>
      <c r="AK59" s="11"/>
      <c r="AL59" s="129">
        <v>0</v>
      </c>
      <c r="AM59" s="645"/>
      <c r="AN59" s="385">
        <f t="shared" si="5"/>
        <v>1.4714849999999999</v>
      </c>
      <c r="AO59" s="498">
        <f t="shared" si="6"/>
        <v>4.0200000000000005</v>
      </c>
      <c r="AP59" s="539"/>
      <c r="AQ59" s="634">
        <v>20.600999999999999</v>
      </c>
      <c r="AR59" s="635"/>
      <c r="AS59" s="324">
        <v>900</v>
      </c>
      <c r="AT59" s="324">
        <v>2100</v>
      </c>
      <c r="AU59" s="325">
        <v>4</v>
      </c>
      <c r="AV59" s="300">
        <v>7.2195983999999997</v>
      </c>
      <c r="AW59" s="300">
        <v>4.5360000000000005</v>
      </c>
      <c r="AX59" s="300">
        <v>6.8040000000000003</v>
      </c>
      <c r="AY59" s="300">
        <v>3.9074399999999994</v>
      </c>
      <c r="AZ59" s="300">
        <v>5.8611599999999999</v>
      </c>
      <c r="BA59" s="300">
        <v>5.5355399999999992</v>
      </c>
      <c r="BB59" s="300">
        <v>40.702500000000001</v>
      </c>
      <c r="BC59" s="300">
        <v>3.1188588495999996</v>
      </c>
      <c r="BD59" s="326">
        <v>0.16</v>
      </c>
      <c r="BE59" s="326">
        <v>0.2</v>
      </c>
      <c r="BF59" s="300">
        <v>9.42</v>
      </c>
      <c r="BG59" s="300">
        <v>6.9058152119999994</v>
      </c>
      <c r="BH59" s="300">
        <v>0.96600000000000008</v>
      </c>
      <c r="BI59" s="326">
        <v>0.34440000000000004</v>
      </c>
      <c r="BJ59" s="300">
        <v>9.6319999999999997</v>
      </c>
      <c r="BK59" s="300">
        <v>16.203199999999999</v>
      </c>
      <c r="BL59" s="300">
        <v>21.811999999999998</v>
      </c>
      <c r="BM59" s="324"/>
      <c r="BN59" s="3"/>
      <c r="BO59" s="321"/>
      <c r="BP59" s="324"/>
      <c r="BQ59" s="300">
        <v>22.420777249599997</v>
      </c>
      <c r="BR59" s="300">
        <v>0.39</v>
      </c>
      <c r="BS59" s="300">
        <v>1</v>
      </c>
      <c r="BT59" s="300">
        <v>0.87749999999999995</v>
      </c>
      <c r="BU59" s="300"/>
      <c r="BV59" s="300"/>
      <c r="BW59" s="300"/>
      <c r="BX59" s="300"/>
      <c r="BY59" s="300"/>
      <c r="BZ59" s="298">
        <f t="shared" si="7"/>
        <v>1.4714849999999999</v>
      </c>
      <c r="CA59" s="391">
        <f t="shared" si="8"/>
        <v>4.0200000000000005</v>
      </c>
    </row>
    <row r="60" spans="1:79" s="6" customFormat="1" ht="28.5" customHeight="1" x14ac:dyDescent="0.5">
      <c r="A60" s="686"/>
      <c r="B60" s="687"/>
      <c r="C60" s="688"/>
      <c r="D60" s="9"/>
      <c r="E60" s="20" t="s">
        <v>274</v>
      </c>
      <c r="F60" s="9"/>
      <c r="G60" s="373">
        <v>8.3741184000000004</v>
      </c>
      <c r="H60" s="292">
        <f t="shared" si="2"/>
        <v>16.312118400000003</v>
      </c>
      <c r="I60" s="292">
        <f t="shared" si="16"/>
        <v>25.908582949599996</v>
      </c>
      <c r="J60" s="292">
        <f t="shared" si="17"/>
        <v>32.855142949599994</v>
      </c>
      <c r="K60" s="292">
        <f t="shared" si="3"/>
        <v>18.576102949599999</v>
      </c>
      <c r="L60" s="290" t="s">
        <v>0</v>
      </c>
      <c r="M60" s="546"/>
      <c r="N60" s="374">
        <v>0</v>
      </c>
      <c r="O60" s="291" t="s">
        <v>0</v>
      </c>
      <c r="P60" s="338"/>
      <c r="Q60" s="373">
        <v>0</v>
      </c>
      <c r="R60" s="292">
        <f t="shared" si="9"/>
        <v>10.112000000000002</v>
      </c>
      <c r="S60" s="292">
        <f t="shared" si="10"/>
        <v>16.9832</v>
      </c>
      <c r="T60" s="290">
        <f t="shared" si="11"/>
        <v>22.862000000000002</v>
      </c>
      <c r="U60" s="338"/>
      <c r="V60" s="373">
        <v>0</v>
      </c>
      <c r="W60" s="292" t="s">
        <v>0</v>
      </c>
      <c r="X60" s="292" t="s">
        <v>0</v>
      </c>
      <c r="Y60" s="292" t="s">
        <v>0</v>
      </c>
      <c r="Z60" s="290" t="s">
        <v>0</v>
      </c>
      <c r="AA60" s="11"/>
      <c r="AB60" s="674"/>
      <c r="AC60" s="671"/>
      <c r="AD60" s="668"/>
      <c r="AE60" s="677"/>
      <c r="AF60" s="649"/>
      <c r="AG60" s="649"/>
      <c r="AH60" s="649"/>
      <c r="AI60" s="649"/>
      <c r="AJ60" s="651"/>
      <c r="AK60" s="11"/>
      <c r="AL60" s="129">
        <v>0</v>
      </c>
      <c r="AM60" s="645"/>
      <c r="AN60" s="385">
        <f t="shared" si="5"/>
        <v>1.55541</v>
      </c>
      <c r="AO60" s="498">
        <f t="shared" si="6"/>
        <v>4.2210000000000001</v>
      </c>
      <c r="AP60" s="539"/>
      <c r="AQ60" s="634">
        <v>24.034500000000001</v>
      </c>
      <c r="AR60" s="635"/>
      <c r="AS60" s="324">
        <v>1050</v>
      </c>
      <c r="AT60" s="324">
        <v>2100</v>
      </c>
      <c r="AU60" s="325">
        <v>4</v>
      </c>
      <c r="AV60" s="300">
        <v>8.3741184000000004</v>
      </c>
      <c r="AW60" s="300">
        <v>5.2919999999999998</v>
      </c>
      <c r="AX60" s="300">
        <v>7.9380000000000006</v>
      </c>
      <c r="AY60" s="300">
        <v>4.6310399999999996</v>
      </c>
      <c r="AZ60" s="300">
        <v>6.946559999999999</v>
      </c>
      <c r="BA60" s="300">
        <v>6.5606399999999994</v>
      </c>
      <c r="BB60" s="300">
        <v>48.239999999999995</v>
      </c>
      <c r="BC60" s="300">
        <v>3.2813445496</v>
      </c>
      <c r="BD60" s="326">
        <v>0.16</v>
      </c>
      <c r="BE60" s="326">
        <v>0.2</v>
      </c>
      <c r="BF60" s="300">
        <v>9.8910000000000018</v>
      </c>
      <c r="BG60" s="300">
        <v>7.2542418120000001</v>
      </c>
      <c r="BH60" s="300">
        <v>0.96600000000000008</v>
      </c>
      <c r="BI60" s="326">
        <v>0.34440000000000004</v>
      </c>
      <c r="BJ60" s="300">
        <v>10.112000000000002</v>
      </c>
      <c r="BK60" s="300">
        <v>16.9832</v>
      </c>
      <c r="BL60" s="300">
        <v>22.862000000000002</v>
      </c>
      <c r="BM60" s="324"/>
      <c r="BN60" s="3"/>
      <c r="BO60" s="321"/>
      <c r="BP60" s="324"/>
      <c r="BQ60" s="300">
        <v>25.908582949599996</v>
      </c>
      <c r="BR60" s="300">
        <v>0.42000000000000004</v>
      </c>
      <c r="BS60" s="300">
        <v>1</v>
      </c>
      <c r="BT60" s="300">
        <v>0.94500000000000006</v>
      </c>
      <c r="BU60" s="300"/>
      <c r="BV60" s="300"/>
      <c r="BW60" s="300"/>
      <c r="BX60" s="300"/>
      <c r="BY60" s="300"/>
      <c r="BZ60" s="298">
        <f t="shared" si="7"/>
        <v>1.55541</v>
      </c>
      <c r="CA60" s="391">
        <f t="shared" si="8"/>
        <v>4.2210000000000001</v>
      </c>
    </row>
    <row r="61" spans="1:79" s="6" customFormat="1" ht="28.5" customHeight="1" x14ac:dyDescent="0.5">
      <c r="A61" s="686"/>
      <c r="B61" s="687"/>
      <c r="C61" s="688"/>
      <c r="D61" s="9"/>
      <c r="E61" s="20" t="s">
        <v>275</v>
      </c>
      <c r="F61" s="9"/>
      <c r="G61" s="373">
        <v>9.5286384000000002</v>
      </c>
      <c r="H61" s="292">
        <f t="shared" si="2"/>
        <v>18.600638400000001</v>
      </c>
      <c r="I61" s="292">
        <f t="shared" si="16"/>
        <v>29.396388649599999</v>
      </c>
      <c r="J61" s="292">
        <f t="shared" si="17"/>
        <v>37.428348649599997</v>
      </c>
      <c r="K61" s="292">
        <f t="shared" si="3"/>
        <v>20.9182086496</v>
      </c>
      <c r="L61" s="290" t="s">
        <v>0</v>
      </c>
      <c r="M61" s="546"/>
      <c r="N61" s="374">
        <v>0</v>
      </c>
      <c r="O61" s="291" t="s">
        <v>0</v>
      </c>
      <c r="P61" s="338"/>
      <c r="Q61" s="373">
        <v>0</v>
      </c>
      <c r="R61" s="292">
        <f t="shared" si="9"/>
        <v>10.592000000000001</v>
      </c>
      <c r="S61" s="292">
        <f t="shared" si="10"/>
        <v>17.763200000000001</v>
      </c>
      <c r="T61" s="290">
        <f t="shared" si="11"/>
        <v>23.911999999999999</v>
      </c>
      <c r="U61" s="338"/>
      <c r="V61" s="373">
        <v>0</v>
      </c>
      <c r="W61" s="292" t="s">
        <v>0</v>
      </c>
      <c r="X61" s="292" t="s">
        <v>0</v>
      </c>
      <c r="Y61" s="292" t="s">
        <v>0</v>
      </c>
      <c r="Z61" s="290" t="s">
        <v>0</v>
      </c>
      <c r="AA61" s="11"/>
      <c r="AB61" s="674"/>
      <c r="AC61" s="671"/>
      <c r="AD61" s="668"/>
      <c r="AE61" s="677"/>
      <c r="AF61" s="649"/>
      <c r="AG61" s="649"/>
      <c r="AH61" s="649"/>
      <c r="AI61" s="649"/>
      <c r="AJ61" s="651"/>
      <c r="AK61" s="11"/>
      <c r="AL61" s="129">
        <v>0</v>
      </c>
      <c r="AM61" s="645"/>
      <c r="AN61" s="385">
        <f t="shared" si="5"/>
        <v>1.639335</v>
      </c>
      <c r="AO61" s="498">
        <f t="shared" si="6"/>
        <v>4.4219999999999997</v>
      </c>
      <c r="AP61" s="539"/>
      <c r="AQ61" s="634">
        <v>27.468</v>
      </c>
      <c r="AR61" s="635"/>
      <c r="AS61" s="324">
        <v>1200</v>
      </c>
      <c r="AT61" s="324">
        <v>2100</v>
      </c>
      <c r="AU61" s="325">
        <v>4</v>
      </c>
      <c r="AV61" s="300">
        <v>9.5286384000000002</v>
      </c>
      <c r="AW61" s="300">
        <v>6.048</v>
      </c>
      <c r="AX61" s="300">
        <v>9.072000000000001</v>
      </c>
      <c r="AY61" s="300">
        <v>5.3546399999999998</v>
      </c>
      <c r="AZ61" s="300">
        <v>8.0319599999999998</v>
      </c>
      <c r="BA61" s="300">
        <v>7.5857400000000004</v>
      </c>
      <c r="BB61" s="300">
        <v>55.777500000000003</v>
      </c>
      <c r="BC61" s="300">
        <v>3.4438302495999995</v>
      </c>
      <c r="BD61" s="326">
        <v>0.16</v>
      </c>
      <c r="BE61" s="326">
        <v>0.2</v>
      </c>
      <c r="BF61" s="300">
        <v>10.362</v>
      </c>
      <c r="BG61" s="300">
        <v>7.6026684119999999</v>
      </c>
      <c r="BH61" s="300">
        <v>0.96600000000000008</v>
      </c>
      <c r="BI61" s="326">
        <v>0.34440000000000004</v>
      </c>
      <c r="BJ61" s="300">
        <v>10.592000000000001</v>
      </c>
      <c r="BK61" s="300">
        <v>17.763200000000001</v>
      </c>
      <c r="BL61" s="300">
        <v>23.911999999999999</v>
      </c>
      <c r="BM61" s="324"/>
      <c r="BN61" s="3"/>
      <c r="BO61" s="321"/>
      <c r="BP61" s="324"/>
      <c r="BQ61" s="300">
        <v>29.396388649599999</v>
      </c>
      <c r="BR61" s="300">
        <v>0.42000000000000004</v>
      </c>
      <c r="BS61" s="300">
        <v>1</v>
      </c>
      <c r="BT61" s="300">
        <v>0.94500000000000006</v>
      </c>
      <c r="BU61" s="300"/>
      <c r="BV61" s="300"/>
      <c r="BW61" s="300"/>
      <c r="BX61" s="300"/>
      <c r="BY61" s="300"/>
      <c r="BZ61" s="298">
        <f t="shared" si="7"/>
        <v>1.639335</v>
      </c>
      <c r="CA61" s="391">
        <f t="shared" si="8"/>
        <v>4.4219999999999997</v>
      </c>
    </row>
    <row r="62" spans="1:79" s="6" customFormat="1" ht="28.5" customHeight="1" x14ac:dyDescent="0.5">
      <c r="A62" s="686"/>
      <c r="B62" s="687"/>
      <c r="C62" s="688"/>
      <c r="D62" s="9"/>
      <c r="E62" s="20" t="s">
        <v>276</v>
      </c>
      <c r="F62" s="9"/>
      <c r="G62" s="373">
        <v>10.6831584</v>
      </c>
      <c r="H62" s="292">
        <f t="shared" si="2"/>
        <v>20.889158399999999</v>
      </c>
      <c r="I62" s="292">
        <f t="shared" si="16"/>
        <v>32.884194349600001</v>
      </c>
      <c r="J62" s="292">
        <f t="shared" si="17"/>
        <v>42.001554349599999</v>
      </c>
      <c r="K62" s="292">
        <f t="shared" si="3"/>
        <v>23.260314349599998</v>
      </c>
      <c r="L62" s="290" t="s">
        <v>0</v>
      </c>
      <c r="M62" s="546"/>
      <c r="N62" s="374">
        <v>0</v>
      </c>
      <c r="O62" s="291" t="s">
        <v>0</v>
      </c>
      <c r="P62" s="338"/>
      <c r="Q62" s="373">
        <v>0</v>
      </c>
      <c r="R62" s="292">
        <f t="shared" si="9"/>
        <v>11.072000000000001</v>
      </c>
      <c r="S62" s="292">
        <f t="shared" si="10"/>
        <v>18.543199999999999</v>
      </c>
      <c r="T62" s="290">
        <f t="shared" si="11"/>
        <v>24.962</v>
      </c>
      <c r="U62" s="338"/>
      <c r="V62" s="373">
        <v>0</v>
      </c>
      <c r="W62" s="292" t="s">
        <v>0</v>
      </c>
      <c r="X62" s="292" t="s">
        <v>0</v>
      </c>
      <c r="Y62" s="292" t="s">
        <v>0</v>
      </c>
      <c r="Z62" s="290" t="s">
        <v>0</v>
      </c>
      <c r="AA62" s="11"/>
      <c r="AB62" s="674"/>
      <c r="AC62" s="671"/>
      <c r="AD62" s="668"/>
      <c r="AE62" s="677"/>
      <c r="AF62" s="649"/>
      <c r="AG62" s="649"/>
      <c r="AH62" s="649"/>
      <c r="AI62" s="649"/>
      <c r="AJ62" s="651"/>
      <c r="AK62" s="11"/>
      <c r="AL62" s="129">
        <v>0</v>
      </c>
      <c r="AM62" s="645"/>
      <c r="AN62" s="385">
        <f t="shared" si="5"/>
        <v>1.7232600000000002</v>
      </c>
      <c r="AO62" s="498">
        <f t="shared" si="6"/>
        <v>4.6230000000000002</v>
      </c>
      <c r="AP62" s="539"/>
      <c r="AQ62" s="634">
        <v>30.901500000000002</v>
      </c>
      <c r="AR62" s="635"/>
      <c r="AS62" s="324">
        <v>1350</v>
      </c>
      <c r="AT62" s="324">
        <v>2100</v>
      </c>
      <c r="AU62" s="325">
        <v>4</v>
      </c>
      <c r="AV62" s="300">
        <v>10.6831584</v>
      </c>
      <c r="AW62" s="300">
        <v>6.8040000000000012</v>
      </c>
      <c r="AX62" s="300">
        <v>10.206000000000001</v>
      </c>
      <c r="AY62" s="300">
        <v>6.0782400000000001</v>
      </c>
      <c r="AZ62" s="300">
        <v>9.1173599999999997</v>
      </c>
      <c r="BA62" s="300">
        <v>8.6108399999999996</v>
      </c>
      <c r="BB62" s="300">
        <v>63.314999999999998</v>
      </c>
      <c r="BC62" s="300">
        <v>3.6063159495999999</v>
      </c>
      <c r="BD62" s="326">
        <v>0.16</v>
      </c>
      <c r="BE62" s="326">
        <v>0.2</v>
      </c>
      <c r="BF62" s="300">
        <v>10.833</v>
      </c>
      <c r="BG62" s="300">
        <v>7.9510950119999997</v>
      </c>
      <c r="BH62" s="300">
        <v>0.96600000000000008</v>
      </c>
      <c r="BI62" s="326">
        <v>0.34440000000000004</v>
      </c>
      <c r="BJ62" s="300">
        <v>11.072000000000001</v>
      </c>
      <c r="BK62" s="300">
        <v>18.543199999999999</v>
      </c>
      <c r="BL62" s="300">
        <v>24.962</v>
      </c>
      <c r="BM62" s="324"/>
      <c r="BN62" s="3"/>
      <c r="BO62" s="321"/>
      <c r="BP62" s="324"/>
      <c r="BQ62" s="300">
        <v>32.884194349600001</v>
      </c>
      <c r="BR62" s="300">
        <v>0.42000000000000004</v>
      </c>
      <c r="BS62" s="300">
        <v>1</v>
      </c>
      <c r="BT62" s="300">
        <v>0.94500000000000006</v>
      </c>
      <c r="BU62" s="300"/>
      <c r="BV62" s="300"/>
      <c r="BW62" s="300"/>
      <c r="BX62" s="300"/>
      <c r="BY62" s="300"/>
      <c r="BZ62" s="298">
        <f t="shared" si="7"/>
        <v>1.7232600000000002</v>
      </c>
      <c r="CA62" s="391">
        <f t="shared" si="8"/>
        <v>4.6230000000000002</v>
      </c>
    </row>
    <row r="63" spans="1:79" s="6" customFormat="1" ht="28.5" customHeight="1" x14ac:dyDescent="0.5">
      <c r="A63" s="686"/>
      <c r="B63" s="687"/>
      <c r="C63" s="688"/>
      <c r="D63" s="9"/>
      <c r="E63" s="20" t="s">
        <v>277</v>
      </c>
      <c r="F63" s="9"/>
      <c r="G63" s="373">
        <v>11.8376784</v>
      </c>
      <c r="H63" s="292">
        <f t="shared" si="2"/>
        <v>23.177678400000001</v>
      </c>
      <c r="I63" s="292">
        <f t="shared" si="16"/>
        <v>36.372000049599997</v>
      </c>
      <c r="J63" s="292">
        <f t="shared" si="17"/>
        <v>46.574760049599995</v>
      </c>
      <c r="K63" s="292">
        <f t="shared" si="3"/>
        <v>25.602420049599999</v>
      </c>
      <c r="L63" s="290" t="s">
        <v>0</v>
      </c>
      <c r="M63" s="546"/>
      <c r="N63" s="374">
        <v>0</v>
      </c>
      <c r="O63" s="291" t="s">
        <v>0</v>
      </c>
      <c r="P63" s="338"/>
      <c r="Q63" s="373">
        <v>0</v>
      </c>
      <c r="R63" s="292">
        <f t="shared" si="9"/>
        <v>11.552</v>
      </c>
      <c r="S63" s="292">
        <f t="shared" si="10"/>
        <v>19.3232</v>
      </c>
      <c r="T63" s="290">
        <f t="shared" si="11"/>
        <v>26.012</v>
      </c>
      <c r="U63" s="338"/>
      <c r="V63" s="373">
        <v>0</v>
      </c>
      <c r="W63" s="292" t="s">
        <v>0</v>
      </c>
      <c r="X63" s="292" t="s">
        <v>0</v>
      </c>
      <c r="Y63" s="292" t="s">
        <v>0</v>
      </c>
      <c r="Z63" s="290" t="s">
        <v>0</v>
      </c>
      <c r="AA63" s="11"/>
      <c r="AB63" s="674"/>
      <c r="AC63" s="671"/>
      <c r="AD63" s="668"/>
      <c r="AE63" s="677"/>
      <c r="AF63" s="649"/>
      <c r="AG63" s="649"/>
      <c r="AH63" s="649"/>
      <c r="AI63" s="649"/>
      <c r="AJ63" s="651"/>
      <c r="AK63" s="11"/>
      <c r="AL63" s="129">
        <v>0</v>
      </c>
      <c r="AM63" s="645"/>
      <c r="AN63" s="385">
        <f t="shared" si="5"/>
        <v>1.807185</v>
      </c>
      <c r="AO63" s="498">
        <f t="shared" si="6"/>
        <v>4.8239999999999998</v>
      </c>
      <c r="AP63" s="539"/>
      <c r="AQ63" s="634">
        <v>34.335000000000001</v>
      </c>
      <c r="AR63" s="635"/>
      <c r="AS63" s="324">
        <v>1500</v>
      </c>
      <c r="AT63" s="324">
        <v>2100</v>
      </c>
      <c r="AU63" s="325">
        <v>4</v>
      </c>
      <c r="AV63" s="300">
        <v>11.8376784</v>
      </c>
      <c r="AW63" s="300">
        <v>7.5600000000000005</v>
      </c>
      <c r="AX63" s="300">
        <v>11.340000000000002</v>
      </c>
      <c r="AY63" s="300">
        <v>6.8018399999999986</v>
      </c>
      <c r="AZ63" s="300">
        <v>10.202759999999998</v>
      </c>
      <c r="BA63" s="300">
        <v>9.635939999999998</v>
      </c>
      <c r="BB63" s="300">
        <v>70.852499999999992</v>
      </c>
      <c r="BC63" s="300">
        <v>3.7688016495999999</v>
      </c>
      <c r="BD63" s="326">
        <v>0.16</v>
      </c>
      <c r="BE63" s="326">
        <v>0.2</v>
      </c>
      <c r="BF63" s="300">
        <v>11.304</v>
      </c>
      <c r="BG63" s="300">
        <v>8.2995216119999995</v>
      </c>
      <c r="BH63" s="300">
        <v>0.96600000000000008</v>
      </c>
      <c r="BI63" s="326">
        <v>0.34440000000000004</v>
      </c>
      <c r="BJ63" s="300">
        <v>11.552</v>
      </c>
      <c r="BK63" s="300">
        <v>19.3232</v>
      </c>
      <c r="BL63" s="300">
        <v>26.012</v>
      </c>
      <c r="BM63" s="324"/>
      <c r="BN63" s="3"/>
      <c r="BO63" s="321"/>
      <c r="BP63" s="324"/>
      <c r="BQ63" s="300">
        <v>36.372000049599997</v>
      </c>
      <c r="BR63" s="300">
        <v>0.42000000000000004</v>
      </c>
      <c r="BS63" s="300">
        <v>1</v>
      </c>
      <c r="BT63" s="300">
        <v>0.94500000000000006</v>
      </c>
      <c r="BU63" s="300"/>
      <c r="BV63" s="300"/>
      <c r="BW63" s="300"/>
      <c r="BX63" s="300"/>
      <c r="BY63" s="300"/>
      <c r="BZ63" s="298">
        <f t="shared" si="7"/>
        <v>1.807185</v>
      </c>
      <c r="CA63" s="391">
        <f t="shared" si="8"/>
        <v>4.8239999999999998</v>
      </c>
    </row>
    <row r="64" spans="1:79" s="6" customFormat="1" ht="28.5" customHeight="1" x14ac:dyDescent="0.5">
      <c r="A64" s="686"/>
      <c r="B64" s="687"/>
      <c r="C64" s="688"/>
      <c r="D64" s="9"/>
      <c r="E64" s="20" t="s">
        <v>278</v>
      </c>
      <c r="F64" s="9"/>
      <c r="G64" s="373">
        <v>12.992198399999999</v>
      </c>
      <c r="H64" s="292">
        <f t="shared" si="2"/>
        <v>25.4661984</v>
      </c>
      <c r="I64" s="292">
        <f t="shared" si="16"/>
        <v>39.8598057496</v>
      </c>
      <c r="J64" s="292">
        <f t="shared" si="17"/>
        <v>51.147965749599997</v>
      </c>
      <c r="K64" s="292">
        <f t="shared" si="3"/>
        <v>27.944525749599997</v>
      </c>
      <c r="L64" s="290" t="s">
        <v>0</v>
      </c>
      <c r="M64" s="546"/>
      <c r="N64" s="374">
        <v>0</v>
      </c>
      <c r="O64" s="291" t="s">
        <v>0</v>
      </c>
      <c r="P64" s="338"/>
      <c r="Q64" s="373">
        <v>0</v>
      </c>
      <c r="R64" s="292">
        <f t="shared" si="9"/>
        <v>12.032</v>
      </c>
      <c r="S64" s="292">
        <f t="shared" si="10"/>
        <v>20.103199999999998</v>
      </c>
      <c r="T64" s="290">
        <f t="shared" si="11"/>
        <v>27.061999999999998</v>
      </c>
      <c r="U64" s="338"/>
      <c r="V64" s="373">
        <v>0</v>
      </c>
      <c r="W64" s="292" t="s">
        <v>0</v>
      </c>
      <c r="X64" s="292" t="s">
        <v>0</v>
      </c>
      <c r="Y64" s="292" t="s">
        <v>0</v>
      </c>
      <c r="Z64" s="290" t="s">
        <v>0</v>
      </c>
      <c r="AA64" s="11"/>
      <c r="AB64" s="674"/>
      <c r="AC64" s="671"/>
      <c r="AD64" s="668"/>
      <c r="AE64" s="677"/>
      <c r="AF64" s="649"/>
      <c r="AG64" s="649"/>
      <c r="AH64" s="649"/>
      <c r="AI64" s="649"/>
      <c r="AJ64" s="651"/>
      <c r="AK64" s="11"/>
      <c r="AL64" s="129">
        <v>0</v>
      </c>
      <c r="AM64" s="645"/>
      <c r="AN64" s="385">
        <f t="shared" si="5"/>
        <v>1.8911100000000003</v>
      </c>
      <c r="AO64" s="498">
        <f t="shared" si="6"/>
        <v>5.0250000000000004</v>
      </c>
      <c r="AP64" s="539"/>
      <c r="AQ64" s="634">
        <v>37.768500000000003</v>
      </c>
      <c r="AR64" s="635"/>
      <c r="AS64" s="324">
        <v>1650</v>
      </c>
      <c r="AT64" s="324">
        <v>2100</v>
      </c>
      <c r="AU64" s="325">
        <v>4</v>
      </c>
      <c r="AV64" s="300">
        <v>12.992198399999999</v>
      </c>
      <c r="AW64" s="300">
        <v>8.3159999999999989</v>
      </c>
      <c r="AX64" s="300">
        <v>12.474</v>
      </c>
      <c r="AY64" s="300">
        <v>7.5254399999999988</v>
      </c>
      <c r="AZ64" s="300">
        <v>11.28816</v>
      </c>
      <c r="BA64" s="300">
        <v>10.661039999999998</v>
      </c>
      <c r="BB64" s="300">
        <v>78.389999999999986</v>
      </c>
      <c r="BC64" s="300">
        <v>3.9312873495999998</v>
      </c>
      <c r="BD64" s="326">
        <v>0.16</v>
      </c>
      <c r="BE64" s="326">
        <v>0.2</v>
      </c>
      <c r="BF64" s="300">
        <v>11.775</v>
      </c>
      <c r="BG64" s="300">
        <v>8.6479482119999993</v>
      </c>
      <c r="BH64" s="300">
        <v>0.96600000000000008</v>
      </c>
      <c r="BI64" s="326">
        <v>0.34440000000000004</v>
      </c>
      <c r="BJ64" s="300">
        <v>12.032</v>
      </c>
      <c r="BK64" s="300">
        <v>20.103199999999998</v>
      </c>
      <c r="BL64" s="300">
        <v>27.061999999999998</v>
      </c>
      <c r="BM64" s="324"/>
      <c r="BN64" s="3"/>
      <c r="BO64" s="321"/>
      <c r="BP64" s="324"/>
      <c r="BQ64" s="300">
        <v>39.8598057496</v>
      </c>
      <c r="BR64" s="300">
        <v>0.42000000000000004</v>
      </c>
      <c r="BS64" s="300">
        <v>1</v>
      </c>
      <c r="BT64" s="300">
        <v>0.94500000000000006</v>
      </c>
      <c r="BU64" s="300"/>
      <c r="BV64" s="300"/>
      <c r="BW64" s="300"/>
      <c r="BX64" s="300"/>
      <c r="BY64" s="300"/>
      <c r="BZ64" s="298">
        <f t="shared" si="7"/>
        <v>1.8911100000000003</v>
      </c>
      <c r="CA64" s="391">
        <f t="shared" si="8"/>
        <v>5.0250000000000004</v>
      </c>
    </row>
    <row r="65" spans="1:79" s="6" customFormat="1" ht="28.5" customHeight="1" x14ac:dyDescent="0.5">
      <c r="A65" s="686"/>
      <c r="B65" s="687"/>
      <c r="C65" s="688"/>
      <c r="D65" s="9"/>
      <c r="E65" s="20" t="s">
        <v>80</v>
      </c>
      <c r="F65" s="9"/>
      <c r="G65" s="373">
        <v>14.146718400000001</v>
      </c>
      <c r="H65" s="292">
        <f t="shared" si="2"/>
        <v>27.754718400000002</v>
      </c>
      <c r="I65" s="292">
        <f t="shared" si="16"/>
        <v>43.437611449599999</v>
      </c>
      <c r="J65" s="292">
        <f t="shared" si="17"/>
        <v>55.811171449599996</v>
      </c>
      <c r="K65" s="292">
        <f t="shared" si="3"/>
        <v>30.376631449599998</v>
      </c>
      <c r="L65" s="290" t="s">
        <v>0</v>
      </c>
      <c r="M65" s="546"/>
      <c r="N65" s="374">
        <v>0</v>
      </c>
      <c r="O65" s="291" t="s">
        <v>0</v>
      </c>
      <c r="P65" s="338"/>
      <c r="Q65" s="373">
        <v>0</v>
      </c>
      <c r="R65" s="292">
        <f t="shared" si="9"/>
        <v>12.512</v>
      </c>
      <c r="S65" s="292">
        <f t="shared" si="10"/>
        <v>20.883200000000002</v>
      </c>
      <c r="T65" s="290">
        <f t="shared" si="11"/>
        <v>28.112000000000002</v>
      </c>
      <c r="U65" s="338"/>
      <c r="V65" s="373">
        <v>0</v>
      </c>
      <c r="W65" s="292" t="s">
        <v>0</v>
      </c>
      <c r="X65" s="292" t="s">
        <v>0</v>
      </c>
      <c r="Y65" s="292" t="s">
        <v>0</v>
      </c>
      <c r="Z65" s="290" t="s">
        <v>0</v>
      </c>
      <c r="AA65" s="11"/>
      <c r="AB65" s="674"/>
      <c r="AC65" s="671"/>
      <c r="AD65" s="668"/>
      <c r="AE65" s="677"/>
      <c r="AF65" s="649"/>
      <c r="AG65" s="649"/>
      <c r="AH65" s="649"/>
      <c r="AI65" s="649"/>
      <c r="AJ65" s="651"/>
      <c r="AK65" s="11"/>
      <c r="AL65" s="116">
        <v>0</v>
      </c>
      <c r="AM65" s="645"/>
      <c r="AN65" s="385">
        <f t="shared" si="5"/>
        <v>1.9750349999999999</v>
      </c>
      <c r="AO65" s="498">
        <f t="shared" si="6"/>
        <v>5.226</v>
      </c>
      <c r="AP65" s="539"/>
      <c r="AQ65" s="634">
        <v>41.201999999999998</v>
      </c>
      <c r="AR65" s="635"/>
      <c r="AS65" s="324">
        <v>1800</v>
      </c>
      <c r="AT65" s="324">
        <v>2100</v>
      </c>
      <c r="AU65" s="325">
        <v>5</v>
      </c>
      <c r="AV65" s="300">
        <v>14.146718400000001</v>
      </c>
      <c r="AW65" s="300">
        <v>9.072000000000001</v>
      </c>
      <c r="AX65" s="300">
        <v>13.608000000000001</v>
      </c>
      <c r="AY65" s="300">
        <v>8.249039999999999</v>
      </c>
      <c r="AZ65" s="300">
        <v>12.373559999999999</v>
      </c>
      <c r="BA65" s="300">
        <v>11.686139999999998</v>
      </c>
      <c r="BB65" s="300">
        <v>85.927499999999995</v>
      </c>
      <c r="BC65" s="300">
        <v>4.0937730495999993</v>
      </c>
      <c r="BD65" s="326">
        <v>0.2</v>
      </c>
      <c r="BE65" s="326">
        <v>0.25</v>
      </c>
      <c r="BF65" s="300">
        <v>12.246000000000002</v>
      </c>
      <c r="BG65" s="300">
        <v>8.9963748120000009</v>
      </c>
      <c r="BH65" s="300">
        <v>0.96600000000000008</v>
      </c>
      <c r="BI65" s="326">
        <v>0.34440000000000004</v>
      </c>
      <c r="BJ65" s="300">
        <v>12.512</v>
      </c>
      <c r="BK65" s="300">
        <v>20.883200000000002</v>
      </c>
      <c r="BL65" s="300">
        <v>28.112000000000002</v>
      </c>
      <c r="BM65" s="324"/>
      <c r="BN65" s="3"/>
      <c r="BO65" s="321"/>
      <c r="BP65" s="324"/>
      <c r="BQ65" s="300">
        <v>43.437611449599999</v>
      </c>
      <c r="BR65" s="300">
        <v>0.42000000000000004</v>
      </c>
      <c r="BS65" s="300">
        <v>1</v>
      </c>
      <c r="BT65" s="300">
        <v>0.94500000000000006</v>
      </c>
      <c r="BU65" s="300"/>
      <c r="BV65" s="300"/>
      <c r="BW65" s="300"/>
      <c r="BX65" s="300"/>
      <c r="BY65" s="300"/>
      <c r="BZ65" s="298">
        <f t="shared" si="7"/>
        <v>1.9750349999999999</v>
      </c>
      <c r="CA65" s="391">
        <f t="shared" si="8"/>
        <v>5.226</v>
      </c>
    </row>
    <row r="66" spans="1:79" s="6" customFormat="1" ht="28.5" customHeight="1" x14ac:dyDescent="0.5">
      <c r="A66" s="686"/>
      <c r="B66" s="687"/>
      <c r="C66" s="688"/>
      <c r="D66" s="9"/>
      <c r="E66" s="18" t="s">
        <v>44</v>
      </c>
      <c r="F66" s="9"/>
      <c r="G66" s="347">
        <v>8.9616384</v>
      </c>
      <c r="H66" s="293">
        <f t="shared" si="2"/>
        <v>17.466638400000001</v>
      </c>
      <c r="I66" s="293">
        <f t="shared" si="16"/>
        <v>27.695388649599998</v>
      </c>
      <c r="J66" s="293">
        <f t="shared" si="17"/>
        <v>35.160348649599996</v>
      </c>
      <c r="K66" s="293">
        <f t="shared" si="3"/>
        <v>19.815708649599998</v>
      </c>
      <c r="L66" s="289" t="s">
        <v>0</v>
      </c>
      <c r="M66" s="546"/>
      <c r="N66" s="343">
        <v>0</v>
      </c>
      <c r="O66" s="376" t="s">
        <v>0</v>
      </c>
      <c r="P66" s="338"/>
      <c r="Q66" s="347">
        <v>0</v>
      </c>
      <c r="R66" s="293">
        <f t="shared" si="9"/>
        <v>10.591999999999999</v>
      </c>
      <c r="S66" s="293">
        <f t="shared" si="10"/>
        <v>17.763200000000001</v>
      </c>
      <c r="T66" s="289">
        <f t="shared" si="11"/>
        <v>23.911999999999999</v>
      </c>
      <c r="U66" s="338"/>
      <c r="V66" s="347">
        <v>0</v>
      </c>
      <c r="W66" s="293" t="s">
        <v>0</v>
      </c>
      <c r="X66" s="293" t="s">
        <v>0</v>
      </c>
      <c r="Y66" s="293" t="s">
        <v>0</v>
      </c>
      <c r="Z66" s="289" t="s">
        <v>0</v>
      </c>
      <c r="AA66" s="11"/>
      <c r="AB66" s="674"/>
      <c r="AC66" s="671"/>
      <c r="AD66" s="668"/>
      <c r="AE66" s="677"/>
      <c r="AF66" s="649"/>
      <c r="AG66" s="649"/>
      <c r="AH66" s="649"/>
      <c r="AI66" s="649"/>
      <c r="AJ66" s="651"/>
      <c r="AK66" s="11"/>
      <c r="AL66" s="130">
        <v>0</v>
      </c>
      <c r="AM66" s="645"/>
      <c r="AN66" s="385">
        <f t="shared" si="5"/>
        <v>1.639335</v>
      </c>
      <c r="AO66" s="498">
        <f t="shared" si="6"/>
        <v>4.4219999999999997</v>
      </c>
      <c r="AP66" s="539"/>
      <c r="AQ66" s="637">
        <v>25.751249999999999</v>
      </c>
      <c r="AR66" s="638"/>
      <c r="AS66" s="324">
        <v>1050</v>
      </c>
      <c r="AT66" s="324">
        <v>2250</v>
      </c>
      <c r="AU66" s="325">
        <v>4</v>
      </c>
      <c r="AV66" s="300">
        <v>8.9616384</v>
      </c>
      <c r="AW66" s="300">
        <v>5.6700000000000008</v>
      </c>
      <c r="AX66" s="300">
        <v>8.5050000000000008</v>
      </c>
      <c r="AY66" s="300">
        <v>4.9766399999999997</v>
      </c>
      <c r="AZ66" s="300">
        <v>7.4649599999999996</v>
      </c>
      <c r="BA66" s="300">
        <v>7.0502399999999996</v>
      </c>
      <c r="BB66" s="300">
        <v>51.839999999999996</v>
      </c>
      <c r="BC66" s="300">
        <v>3.4438302495999995</v>
      </c>
      <c r="BD66" s="326">
        <v>0.16</v>
      </c>
      <c r="BE66" s="326">
        <v>0.2</v>
      </c>
      <c r="BF66" s="300">
        <v>10.362</v>
      </c>
      <c r="BG66" s="300">
        <v>7.602668411999999</v>
      </c>
      <c r="BH66" s="300">
        <v>1.0350000000000001</v>
      </c>
      <c r="BI66" s="326">
        <v>0.36899999999999999</v>
      </c>
      <c r="BJ66" s="300">
        <v>10.591999999999999</v>
      </c>
      <c r="BK66" s="300">
        <v>17.763200000000001</v>
      </c>
      <c r="BL66" s="300">
        <v>23.911999999999999</v>
      </c>
      <c r="BM66" s="324"/>
      <c r="BN66" s="3"/>
      <c r="BO66" s="321"/>
      <c r="BP66" s="324"/>
      <c r="BQ66" s="300">
        <v>27.695388649599998</v>
      </c>
      <c r="BR66" s="300">
        <v>0.45</v>
      </c>
      <c r="BS66" s="300">
        <v>1</v>
      </c>
      <c r="BT66" s="300">
        <v>1.0125</v>
      </c>
      <c r="BU66" s="300"/>
      <c r="BV66" s="300"/>
      <c r="BW66" s="300"/>
      <c r="BX66" s="300"/>
      <c r="BY66" s="300"/>
      <c r="BZ66" s="298">
        <f t="shared" si="7"/>
        <v>1.639335</v>
      </c>
      <c r="CA66" s="391">
        <f t="shared" si="8"/>
        <v>4.4219999999999997</v>
      </c>
    </row>
    <row r="67" spans="1:79" s="6" customFormat="1" ht="28.5" customHeight="1" x14ac:dyDescent="0.5">
      <c r="A67" s="686"/>
      <c r="B67" s="687"/>
      <c r="C67" s="688"/>
      <c r="D67" s="9"/>
      <c r="E67" s="18" t="s">
        <v>279</v>
      </c>
      <c r="F67" s="9"/>
      <c r="G67" s="347">
        <v>10.197158399999999</v>
      </c>
      <c r="H67" s="293">
        <f t="shared" si="2"/>
        <v>19.917158399999998</v>
      </c>
      <c r="I67" s="293">
        <f t="shared" si="16"/>
        <v>31.426194349599999</v>
      </c>
      <c r="J67" s="293">
        <f t="shared" si="17"/>
        <v>40.057554349599997</v>
      </c>
      <c r="K67" s="293">
        <f t="shared" si="3"/>
        <v>22.315314349599998</v>
      </c>
      <c r="L67" s="289" t="s">
        <v>0</v>
      </c>
      <c r="M67" s="546"/>
      <c r="N67" s="343">
        <v>0</v>
      </c>
      <c r="O67" s="376" t="s">
        <v>0</v>
      </c>
      <c r="P67" s="338"/>
      <c r="Q67" s="347">
        <v>0</v>
      </c>
      <c r="R67" s="293">
        <f t="shared" si="9"/>
        <v>11.072000000000001</v>
      </c>
      <c r="S67" s="293">
        <f t="shared" si="10"/>
        <v>18.543199999999999</v>
      </c>
      <c r="T67" s="289">
        <f t="shared" si="11"/>
        <v>24.962</v>
      </c>
      <c r="U67" s="338"/>
      <c r="V67" s="347">
        <v>0</v>
      </c>
      <c r="W67" s="293" t="s">
        <v>0</v>
      </c>
      <c r="X67" s="293" t="s">
        <v>0</v>
      </c>
      <c r="Y67" s="293" t="s">
        <v>0</v>
      </c>
      <c r="Z67" s="289" t="s">
        <v>0</v>
      </c>
      <c r="AA67" s="11"/>
      <c r="AB67" s="674"/>
      <c r="AC67" s="671"/>
      <c r="AD67" s="668"/>
      <c r="AE67" s="677"/>
      <c r="AF67" s="649"/>
      <c r="AG67" s="649"/>
      <c r="AH67" s="649"/>
      <c r="AI67" s="649"/>
      <c r="AJ67" s="651"/>
      <c r="AK67" s="11"/>
      <c r="AL67" s="130">
        <v>0</v>
      </c>
      <c r="AM67" s="645"/>
      <c r="AN67" s="385">
        <f t="shared" si="5"/>
        <v>1.7232599999999998</v>
      </c>
      <c r="AO67" s="498">
        <f t="shared" si="6"/>
        <v>4.6230000000000002</v>
      </c>
      <c r="AP67" s="539"/>
      <c r="AQ67" s="637">
        <v>29.430000000000003</v>
      </c>
      <c r="AR67" s="638"/>
      <c r="AS67" s="324">
        <v>1200</v>
      </c>
      <c r="AT67" s="324">
        <v>2250</v>
      </c>
      <c r="AU67" s="325">
        <v>4</v>
      </c>
      <c r="AV67" s="300">
        <v>10.197158399999999</v>
      </c>
      <c r="AW67" s="300">
        <v>6.4799999999999995</v>
      </c>
      <c r="AX67" s="300">
        <v>9.7199999999999989</v>
      </c>
      <c r="AY67" s="300">
        <v>5.7542400000000002</v>
      </c>
      <c r="AZ67" s="300">
        <v>8.6313600000000008</v>
      </c>
      <c r="BA67" s="300">
        <v>8.15184</v>
      </c>
      <c r="BB67" s="300">
        <v>59.940000000000005</v>
      </c>
      <c r="BC67" s="300">
        <v>3.6063159495999999</v>
      </c>
      <c r="BD67" s="326">
        <v>0.16</v>
      </c>
      <c r="BE67" s="326">
        <v>0.2</v>
      </c>
      <c r="BF67" s="300">
        <v>10.833</v>
      </c>
      <c r="BG67" s="300">
        <v>7.9510950119999997</v>
      </c>
      <c r="BH67" s="300">
        <v>1.0350000000000001</v>
      </c>
      <c r="BI67" s="326">
        <v>0.36899999999999999</v>
      </c>
      <c r="BJ67" s="300">
        <v>11.072000000000001</v>
      </c>
      <c r="BK67" s="300">
        <v>18.543199999999999</v>
      </c>
      <c r="BL67" s="300">
        <v>24.962</v>
      </c>
      <c r="BM67" s="324"/>
      <c r="BN67" s="3"/>
      <c r="BO67" s="321"/>
      <c r="BP67" s="324"/>
      <c r="BQ67" s="300">
        <v>31.426194349599999</v>
      </c>
      <c r="BR67" s="300">
        <v>0.45</v>
      </c>
      <c r="BS67" s="300">
        <v>1</v>
      </c>
      <c r="BT67" s="300">
        <v>1.0125</v>
      </c>
      <c r="BU67" s="300"/>
      <c r="BV67" s="300"/>
      <c r="BW67" s="300"/>
      <c r="BX67" s="300"/>
      <c r="BY67" s="300"/>
      <c r="BZ67" s="298">
        <f t="shared" si="7"/>
        <v>1.7232599999999998</v>
      </c>
      <c r="CA67" s="391">
        <f t="shared" si="8"/>
        <v>4.6230000000000002</v>
      </c>
    </row>
    <row r="68" spans="1:79" s="6" customFormat="1" ht="28.5" customHeight="1" x14ac:dyDescent="0.5">
      <c r="A68" s="686"/>
      <c r="B68" s="687"/>
      <c r="C68" s="688"/>
      <c r="D68" s="9"/>
      <c r="E68" s="18" t="s">
        <v>280</v>
      </c>
      <c r="F68" s="9"/>
      <c r="G68" s="347">
        <v>11.432678399999999</v>
      </c>
      <c r="H68" s="293">
        <f t="shared" si="2"/>
        <v>22.367678399999999</v>
      </c>
      <c r="I68" s="293">
        <f t="shared" si="16"/>
        <v>35.157000049600001</v>
      </c>
      <c r="J68" s="293">
        <f t="shared" si="17"/>
        <v>44.954760049599997</v>
      </c>
      <c r="K68" s="293">
        <f t="shared" si="3"/>
        <v>24.814920049599998</v>
      </c>
      <c r="L68" s="289" t="s">
        <v>0</v>
      </c>
      <c r="M68" s="546"/>
      <c r="N68" s="343">
        <v>0</v>
      </c>
      <c r="O68" s="376" t="s">
        <v>0</v>
      </c>
      <c r="P68" s="338"/>
      <c r="Q68" s="347">
        <v>0</v>
      </c>
      <c r="R68" s="293">
        <f t="shared" si="9"/>
        <v>11.552</v>
      </c>
      <c r="S68" s="293">
        <f t="shared" si="10"/>
        <v>19.3232</v>
      </c>
      <c r="T68" s="289">
        <f t="shared" si="11"/>
        <v>26.011999999999997</v>
      </c>
      <c r="U68" s="338"/>
      <c r="V68" s="347">
        <v>0</v>
      </c>
      <c r="W68" s="293" t="s">
        <v>0</v>
      </c>
      <c r="X68" s="293" t="s">
        <v>0</v>
      </c>
      <c r="Y68" s="293" t="s">
        <v>0</v>
      </c>
      <c r="Z68" s="289" t="s">
        <v>0</v>
      </c>
      <c r="AA68" s="11"/>
      <c r="AB68" s="674"/>
      <c r="AC68" s="671"/>
      <c r="AD68" s="668"/>
      <c r="AE68" s="677"/>
      <c r="AF68" s="649"/>
      <c r="AG68" s="649"/>
      <c r="AH68" s="649"/>
      <c r="AI68" s="649"/>
      <c r="AJ68" s="651"/>
      <c r="AK68" s="11"/>
      <c r="AL68" s="130">
        <v>0</v>
      </c>
      <c r="AM68" s="645"/>
      <c r="AN68" s="385">
        <f t="shared" si="5"/>
        <v>1.807185</v>
      </c>
      <c r="AO68" s="498">
        <f t="shared" si="6"/>
        <v>4.8239999999999998</v>
      </c>
      <c r="AP68" s="539"/>
      <c r="AQ68" s="637">
        <v>33.108750000000001</v>
      </c>
      <c r="AR68" s="638"/>
      <c r="AS68" s="324">
        <v>1350</v>
      </c>
      <c r="AT68" s="324">
        <v>2250</v>
      </c>
      <c r="AU68" s="325">
        <v>4</v>
      </c>
      <c r="AV68" s="300">
        <v>11.432678399999999</v>
      </c>
      <c r="AW68" s="300">
        <v>7.29</v>
      </c>
      <c r="AX68" s="300">
        <v>10.935</v>
      </c>
      <c r="AY68" s="300">
        <v>6.5318399999999999</v>
      </c>
      <c r="AZ68" s="300">
        <v>9.7977600000000002</v>
      </c>
      <c r="BA68" s="300">
        <v>9.2534399999999994</v>
      </c>
      <c r="BB68" s="300">
        <v>68.040000000000006</v>
      </c>
      <c r="BC68" s="300">
        <v>3.7688016495999994</v>
      </c>
      <c r="BD68" s="326">
        <v>0.16</v>
      </c>
      <c r="BE68" s="326">
        <v>0.2</v>
      </c>
      <c r="BF68" s="300">
        <v>11.304</v>
      </c>
      <c r="BG68" s="300">
        <v>8.2995216119999995</v>
      </c>
      <c r="BH68" s="300">
        <v>1.0350000000000001</v>
      </c>
      <c r="BI68" s="326">
        <v>0.36899999999999999</v>
      </c>
      <c r="BJ68" s="300">
        <v>11.552</v>
      </c>
      <c r="BK68" s="300">
        <v>19.3232</v>
      </c>
      <c r="BL68" s="300">
        <v>26.011999999999997</v>
      </c>
      <c r="BM68" s="324"/>
      <c r="BN68" s="3"/>
      <c r="BO68" s="321"/>
      <c r="BP68" s="324"/>
      <c r="BQ68" s="300">
        <v>35.157000049600001</v>
      </c>
      <c r="BR68" s="300">
        <v>0.45</v>
      </c>
      <c r="BS68" s="300">
        <v>1</v>
      </c>
      <c r="BT68" s="300">
        <v>1.0125</v>
      </c>
      <c r="BU68" s="300"/>
      <c r="BV68" s="300"/>
      <c r="BW68" s="300"/>
      <c r="BX68" s="300"/>
      <c r="BY68" s="300"/>
      <c r="BZ68" s="298">
        <f t="shared" si="7"/>
        <v>1.807185</v>
      </c>
      <c r="CA68" s="391">
        <f t="shared" si="8"/>
        <v>4.8239999999999998</v>
      </c>
    </row>
    <row r="69" spans="1:79" s="6" customFormat="1" ht="28.5" customHeight="1" x14ac:dyDescent="0.5">
      <c r="A69" s="686"/>
      <c r="B69" s="687"/>
      <c r="C69" s="688"/>
      <c r="D69" s="9"/>
      <c r="E69" s="18" t="s">
        <v>281</v>
      </c>
      <c r="F69" s="9"/>
      <c r="G69" s="347">
        <v>12.6681984</v>
      </c>
      <c r="H69" s="293">
        <f t="shared" si="2"/>
        <v>24.8181984</v>
      </c>
      <c r="I69" s="293">
        <f t="shared" ref="I69:I76" si="18">IF(OR(AS69&gt;1200, AT69&gt;1200),BQ69,H69+IF(AT69&gt;1900,AX69,AW69))</f>
        <v>38.887805749599998</v>
      </c>
      <c r="J69" s="293">
        <f t="shared" si="17"/>
        <v>49.851965749599998</v>
      </c>
      <c r="K69" s="293">
        <f t="shared" si="3"/>
        <v>27.314525749599998</v>
      </c>
      <c r="L69" s="289" t="s">
        <v>0</v>
      </c>
      <c r="M69" s="546"/>
      <c r="N69" s="343">
        <v>0</v>
      </c>
      <c r="O69" s="376" t="s">
        <v>0</v>
      </c>
      <c r="P69" s="338"/>
      <c r="Q69" s="347">
        <v>0</v>
      </c>
      <c r="R69" s="293">
        <f t="shared" si="9"/>
        <v>12.032</v>
      </c>
      <c r="S69" s="293">
        <f t="shared" si="10"/>
        <v>20.103199999999998</v>
      </c>
      <c r="T69" s="289">
        <f t="shared" si="11"/>
        <v>27.061999999999998</v>
      </c>
      <c r="U69" s="338"/>
      <c r="V69" s="347">
        <v>0</v>
      </c>
      <c r="W69" s="293" t="s">
        <v>0</v>
      </c>
      <c r="X69" s="293" t="s">
        <v>0</v>
      </c>
      <c r="Y69" s="293" t="s">
        <v>0</v>
      </c>
      <c r="Z69" s="289" t="s">
        <v>0</v>
      </c>
      <c r="AA69" s="11"/>
      <c r="AB69" s="674"/>
      <c r="AC69" s="671"/>
      <c r="AD69" s="668"/>
      <c r="AE69" s="677"/>
      <c r="AF69" s="649"/>
      <c r="AG69" s="649"/>
      <c r="AH69" s="649"/>
      <c r="AI69" s="649"/>
      <c r="AJ69" s="651"/>
      <c r="AK69" s="11"/>
      <c r="AL69" s="130">
        <v>0</v>
      </c>
      <c r="AM69" s="645"/>
      <c r="AN69" s="385">
        <f t="shared" si="5"/>
        <v>1.8911099999999998</v>
      </c>
      <c r="AO69" s="498">
        <f t="shared" si="6"/>
        <v>5.0250000000000004</v>
      </c>
      <c r="AP69" s="539"/>
      <c r="AQ69" s="637">
        <v>36.787500000000001</v>
      </c>
      <c r="AR69" s="638"/>
      <c r="AS69" s="324">
        <v>1500</v>
      </c>
      <c r="AT69" s="324">
        <v>2250</v>
      </c>
      <c r="AU69" s="325">
        <v>4</v>
      </c>
      <c r="AV69" s="300">
        <v>12.6681984</v>
      </c>
      <c r="AW69" s="300">
        <v>8.1</v>
      </c>
      <c r="AX69" s="300">
        <v>12.15</v>
      </c>
      <c r="AY69" s="300">
        <v>7.3094399999999995</v>
      </c>
      <c r="AZ69" s="300">
        <v>10.96416</v>
      </c>
      <c r="BA69" s="300">
        <v>10.355039999999999</v>
      </c>
      <c r="BB69" s="300">
        <v>76.14</v>
      </c>
      <c r="BC69" s="300">
        <v>3.9312873495999998</v>
      </c>
      <c r="BD69" s="326">
        <v>0.16</v>
      </c>
      <c r="BE69" s="326">
        <v>0.2</v>
      </c>
      <c r="BF69" s="300">
        <v>11.775</v>
      </c>
      <c r="BG69" s="300">
        <v>8.6479482119999993</v>
      </c>
      <c r="BH69" s="300">
        <v>1.0350000000000001</v>
      </c>
      <c r="BI69" s="326">
        <v>0.36899999999999999</v>
      </c>
      <c r="BJ69" s="300">
        <v>12.032</v>
      </c>
      <c r="BK69" s="300">
        <v>20.103199999999998</v>
      </c>
      <c r="BL69" s="300">
        <v>27.061999999999998</v>
      </c>
      <c r="BM69" s="324"/>
      <c r="BN69" s="3"/>
      <c r="BO69" s="321"/>
      <c r="BP69" s="324"/>
      <c r="BQ69" s="300">
        <v>38.887805749599998</v>
      </c>
      <c r="BR69" s="300">
        <v>0.45</v>
      </c>
      <c r="BS69" s="300">
        <v>1</v>
      </c>
      <c r="BT69" s="300">
        <v>1.0125</v>
      </c>
      <c r="BU69" s="300"/>
      <c r="BV69" s="300"/>
      <c r="BW69" s="300"/>
      <c r="BX69" s="300"/>
      <c r="BY69" s="300"/>
      <c r="BZ69" s="298">
        <f t="shared" si="7"/>
        <v>1.8911099999999998</v>
      </c>
      <c r="CA69" s="391">
        <f t="shared" si="8"/>
        <v>5.0250000000000004</v>
      </c>
    </row>
    <row r="70" spans="1:79" s="6" customFormat="1" ht="28.5" customHeight="1" x14ac:dyDescent="0.5">
      <c r="A70" s="686"/>
      <c r="B70" s="687"/>
      <c r="C70" s="688"/>
      <c r="D70" s="9"/>
      <c r="E70" s="18" t="s">
        <v>282</v>
      </c>
      <c r="F70" s="9"/>
      <c r="G70" s="347">
        <v>13.903718399999997</v>
      </c>
      <c r="H70" s="293">
        <f t="shared" ref="H70:H76" si="19">G70+IF(AT70&gt;1800,AX70,AW70)</f>
        <v>27.268718399999997</v>
      </c>
      <c r="I70" s="293">
        <f t="shared" si="18"/>
        <v>42.618611449599996</v>
      </c>
      <c r="J70" s="293">
        <f t="shared" si="17"/>
        <v>54.749171449599999</v>
      </c>
      <c r="K70" s="293">
        <f t="shared" ref="K70:K76" si="20">AV70+BC70+BA70+BD70+BE70</f>
        <v>29.814131449599998</v>
      </c>
      <c r="L70" s="289" t="s">
        <v>0</v>
      </c>
      <c r="M70" s="546"/>
      <c r="N70" s="343">
        <v>0</v>
      </c>
      <c r="O70" s="376" t="s">
        <v>0</v>
      </c>
      <c r="P70" s="338"/>
      <c r="Q70" s="347">
        <v>0</v>
      </c>
      <c r="R70" s="293">
        <f t="shared" si="9"/>
        <v>12.512</v>
      </c>
      <c r="S70" s="293">
        <f t="shared" si="10"/>
        <v>20.883200000000002</v>
      </c>
      <c r="T70" s="289">
        <f t="shared" si="11"/>
        <v>28.112000000000002</v>
      </c>
      <c r="U70" s="338"/>
      <c r="V70" s="347">
        <v>0</v>
      </c>
      <c r="W70" s="293" t="s">
        <v>0</v>
      </c>
      <c r="X70" s="293" t="s">
        <v>0</v>
      </c>
      <c r="Y70" s="293" t="s">
        <v>0</v>
      </c>
      <c r="Z70" s="289" t="s">
        <v>0</v>
      </c>
      <c r="AA70" s="11"/>
      <c r="AB70" s="674"/>
      <c r="AC70" s="671"/>
      <c r="AD70" s="668"/>
      <c r="AE70" s="677"/>
      <c r="AF70" s="649"/>
      <c r="AG70" s="649"/>
      <c r="AH70" s="649"/>
      <c r="AI70" s="649"/>
      <c r="AJ70" s="651"/>
      <c r="AK70" s="11"/>
      <c r="AL70" s="130">
        <v>0</v>
      </c>
      <c r="AM70" s="645"/>
      <c r="AN70" s="385">
        <f t="shared" ref="AN70:AN76" si="21">BZ70</f>
        <v>1.9750349999999999</v>
      </c>
      <c r="AO70" s="498">
        <f t="shared" ref="AO70:AO76" si="22">CA70</f>
        <v>5.226</v>
      </c>
      <c r="AP70" s="539"/>
      <c r="AQ70" s="637">
        <v>40.466250000000002</v>
      </c>
      <c r="AR70" s="638"/>
      <c r="AS70" s="324">
        <v>1650</v>
      </c>
      <c r="AT70" s="324">
        <v>2250</v>
      </c>
      <c r="AU70" s="325">
        <v>4</v>
      </c>
      <c r="AV70" s="300">
        <v>13.903718399999997</v>
      </c>
      <c r="AW70" s="300">
        <v>8.91</v>
      </c>
      <c r="AX70" s="300">
        <v>13.365</v>
      </c>
      <c r="AY70" s="300">
        <v>8.08704</v>
      </c>
      <c r="AZ70" s="300">
        <v>12.130560000000001</v>
      </c>
      <c r="BA70" s="300">
        <v>11.45664</v>
      </c>
      <c r="BB70" s="300">
        <v>84.240000000000009</v>
      </c>
      <c r="BC70" s="300">
        <v>4.0937730495999993</v>
      </c>
      <c r="BD70" s="326">
        <v>0.16</v>
      </c>
      <c r="BE70" s="326">
        <v>0.2</v>
      </c>
      <c r="BF70" s="300">
        <v>12.246</v>
      </c>
      <c r="BG70" s="300">
        <v>8.9963748120000009</v>
      </c>
      <c r="BH70" s="300">
        <v>1.0350000000000001</v>
      </c>
      <c r="BI70" s="326">
        <v>0.36899999999999999</v>
      </c>
      <c r="BJ70" s="300">
        <v>12.512</v>
      </c>
      <c r="BK70" s="300">
        <v>20.883200000000002</v>
      </c>
      <c r="BL70" s="300">
        <v>28.112000000000002</v>
      </c>
      <c r="BM70" s="324"/>
      <c r="BN70" s="3"/>
      <c r="BO70" s="321"/>
      <c r="BP70" s="324"/>
      <c r="BQ70" s="300">
        <v>42.618611449599996</v>
      </c>
      <c r="BR70" s="300">
        <v>0.45</v>
      </c>
      <c r="BS70" s="300">
        <v>1</v>
      </c>
      <c r="BT70" s="300">
        <v>1.0125</v>
      </c>
      <c r="BU70" s="300"/>
      <c r="BV70" s="300"/>
      <c r="BW70" s="300"/>
      <c r="BX70" s="300"/>
      <c r="BY70" s="300"/>
      <c r="BZ70" s="298">
        <f t="shared" ref="BZ70:BZ76" si="23">((((AS70-185)/1000)*0.373 +((AT70-185)/1000)*0.373)*0.75)*2</f>
        <v>1.9750349999999999</v>
      </c>
      <c r="CA70" s="391">
        <f t="shared" ref="CA70:CA76" si="24">(AS70+AT70)*0.67*2/1000</f>
        <v>5.226</v>
      </c>
    </row>
    <row r="71" spans="1:79" s="6" customFormat="1" ht="28.5" customHeight="1" x14ac:dyDescent="0.5">
      <c r="A71" s="686"/>
      <c r="B71" s="687"/>
      <c r="C71" s="688"/>
      <c r="D71" s="9"/>
      <c r="E71" s="18" t="s">
        <v>81</v>
      </c>
      <c r="F71" s="9"/>
      <c r="G71" s="347">
        <v>15.139238400000002</v>
      </c>
      <c r="H71" s="293">
        <f t="shared" si="19"/>
        <v>29.719238400000002</v>
      </c>
      <c r="I71" s="293">
        <f t="shared" si="18"/>
        <v>46.439417149600004</v>
      </c>
      <c r="J71" s="293">
        <f t="shared" si="17"/>
        <v>59.736377149600003</v>
      </c>
      <c r="K71" s="293">
        <f t="shared" si="20"/>
        <v>32.403737149600005</v>
      </c>
      <c r="L71" s="289" t="s">
        <v>0</v>
      </c>
      <c r="M71" s="546"/>
      <c r="N71" s="343">
        <v>0</v>
      </c>
      <c r="O71" s="376" t="s">
        <v>0</v>
      </c>
      <c r="P71" s="338"/>
      <c r="Q71" s="347">
        <v>0</v>
      </c>
      <c r="R71" s="293">
        <f t="shared" ref="R71:R76" si="25">BJ71</f>
        <v>12.991999999999999</v>
      </c>
      <c r="S71" s="293">
        <f t="shared" ref="S71:S76" si="26">BK71</f>
        <v>21.663200000000003</v>
      </c>
      <c r="T71" s="289">
        <f t="shared" ref="T71:T76" si="27">BL71</f>
        <v>29.162000000000003</v>
      </c>
      <c r="U71" s="338"/>
      <c r="V71" s="347">
        <v>0</v>
      </c>
      <c r="W71" s="293" t="s">
        <v>0</v>
      </c>
      <c r="X71" s="293" t="s">
        <v>0</v>
      </c>
      <c r="Y71" s="293" t="s">
        <v>0</v>
      </c>
      <c r="Z71" s="289" t="s">
        <v>0</v>
      </c>
      <c r="AA71" s="11"/>
      <c r="AB71" s="674"/>
      <c r="AC71" s="671"/>
      <c r="AD71" s="668"/>
      <c r="AE71" s="677"/>
      <c r="AF71" s="649"/>
      <c r="AG71" s="649"/>
      <c r="AH71" s="649"/>
      <c r="AI71" s="649"/>
      <c r="AJ71" s="651"/>
      <c r="AK71" s="11"/>
      <c r="AL71" s="130">
        <v>0</v>
      </c>
      <c r="AM71" s="645"/>
      <c r="AN71" s="385">
        <f t="shared" si="21"/>
        <v>2.0589599999999999</v>
      </c>
      <c r="AO71" s="498">
        <f t="shared" si="22"/>
        <v>5.4269999999999996</v>
      </c>
      <c r="AP71" s="539"/>
      <c r="AQ71" s="637">
        <v>44.144999999999996</v>
      </c>
      <c r="AR71" s="638"/>
      <c r="AS71" s="324">
        <v>1800</v>
      </c>
      <c r="AT71" s="324">
        <v>2250</v>
      </c>
      <c r="AU71" s="325">
        <v>5</v>
      </c>
      <c r="AV71" s="300">
        <v>15.139238400000002</v>
      </c>
      <c r="AW71" s="300">
        <v>9.7199999999999989</v>
      </c>
      <c r="AX71" s="300">
        <v>14.58</v>
      </c>
      <c r="AY71" s="300">
        <v>8.8646399999999996</v>
      </c>
      <c r="AZ71" s="300">
        <v>13.29696</v>
      </c>
      <c r="BA71" s="300">
        <v>12.55824</v>
      </c>
      <c r="BB71" s="300">
        <v>92.34</v>
      </c>
      <c r="BC71" s="300">
        <v>4.2562587495999997</v>
      </c>
      <c r="BD71" s="326">
        <v>0.2</v>
      </c>
      <c r="BE71" s="326">
        <v>0.25</v>
      </c>
      <c r="BF71" s="300">
        <v>12.717000000000001</v>
      </c>
      <c r="BG71" s="300">
        <v>9.3448014119999989</v>
      </c>
      <c r="BH71" s="300">
        <v>1.0350000000000001</v>
      </c>
      <c r="BI71" s="326">
        <v>0.36899999999999999</v>
      </c>
      <c r="BJ71" s="300">
        <v>12.991999999999999</v>
      </c>
      <c r="BK71" s="300">
        <v>21.663200000000003</v>
      </c>
      <c r="BL71" s="300">
        <v>29.162000000000003</v>
      </c>
      <c r="BM71" s="324"/>
      <c r="BN71" s="3"/>
      <c r="BO71" s="321"/>
      <c r="BP71" s="324"/>
      <c r="BQ71" s="300">
        <v>46.439417149600004</v>
      </c>
      <c r="BR71" s="300">
        <v>0.48</v>
      </c>
      <c r="BS71" s="300">
        <v>1</v>
      </c>
      <c r="BT71" s="300">
        <v>1.08</v>
      </c>
      <c r="BU71" s="300"/>
      <c r="BV71" s="300"/>
      <c r="BW71" s="300"/>
      <c r="BX71" s="300"/>
      <c r="BY71" s="300"/>
      <c r="BZ71" s="298">
        <f t="shared" si="23"/>
        <v>2.0589599999999999</v>
      </c>
      <c r="CA71" s="391">
        <f t="shared" si="24"/>
        <v>5.4269999999999996</v>
      </c>
    </row>
    <row r="72" spans="1:79" s="6" customFormat="1" ht="28.5" customHeight="1" x14ac:dyDescent="0.5">
      <c r="A72" s="686"/>
      <c r="B72" s="687"/>
      <c r="C72" s="688"/>
      <c r="D72" s="9"/>
      <c r="E72" s="20" t="s">
        <v>54</v>
      </c>
      <c r="F72" s="9"/>
      <c r="G72" s="373">
        <v>10.8656784</v>
      </c>
      <c r="H72" s="292">
        <f t="shared" si="19"/>
        <v>21.233678400000002</v>
      </c>
      <c r="I72" s="292">
        <f t="shared" si="18"/>
        <v>33.4560000496</v>
      </c>
      <c r="J72" s="292">
        <f t="shared" si="17"/>
        <v>42.686760049600004</v>
      </c>
      <c r="K72" s="292">
        <f t="shared" si="20"/>
        <v>23.712420049599999</v>
      </c>
      <c r="L72" s="290" t="s">
        <v>0</v>
      </c>
      <c r="M72" s="546"/>
      <c r="N72" s="374">
        <v>0</v>
      </c>
      <c r="O72" s="291" t="s">
        <v>0</v>
      </c>
      <c r="P72" s="338"/>
      <c r="Q72" s="373">
        <v>0</v>
      </c>
      <c r="R72" s="292">
        <f t="shared" si="25"/>
        <v>11.552</v>
      </c>
      <c r="S72" s="292">
        <f t="shared" si="26"/>
        <v>19.3232</v>
      </c>
      <c r="T72" s="290">
        <f t="shared" si="27"/>
        <v>26.012</v>
      </c>
      <c r="U72" s="338"/>
      <c r="V72" s="373">
        <v>0</v>
      </c>
      <c r="W72" s="292" t="s">
        <v>0</v>
      </c>
      <c r="X72" s="292" t="s">
        <v>0</v>
      </c>
      <c r="Y72" s="292" t="s">
        <v>0</v>
      </c>
      <c r="Z72" s="290" t="s">
        <v>0</v>
      </c>
      <c r="AA72" s="11"/>
      <c r="AB72" s="674"/>
      <c r="AC72" s="671"/>
      <c r="AD72" s="668"/>
      <c r="AE72" s="677"/>
      <c r="AF72" s="649"/>
      <c r="AG72" s="649"/>
      <c r="AH72" s="649"/>
      <c r="AI72" s="649"/>
      <c r="AJ72" s="651"/>
      <c r="AK72" s="11"/>
      <c r="AL72" s="129">
        <v>0</v>
      </c>
      <c r="AM72" s="645"/>
      <c r="AN72" s="385">
        <f t="shared" si="21"/>
        <v>1.8071849999999996</v>
      </c>
      <c r="AO72" s="498">
        <f t="shared" si="22"/>
        <v>4.8239999999999998</v>
      </c>
      <c r="AP72" s="539"/>
      <c r="AQ72" s="634">
        <v>31.391999999999999</v>
      </c>
      <c r="AR72" s="635"/>
      <c r="AS72" s="324">
        <v>1200</v>
      </c>
      <c r="AT72" s="324">
        <v>2400</v>
      </c>
      <c r="AU72" s="325">
        <v>4</v>
      </c>
      <c r="AV72" s="300">
        <v>10.8656784</v>
      </c>
      <c r="AW72" s="300">
        <v>6.9119999999999999</v>
      </c>
      <c r="AX72" s="300">
        <v>10.368</v>
      </c>
      <c r="AY72" s="300">
        <v>6.1538400000000006</v>
      </c>
      <c r="AZ72" s="300">
        <v>9.2307600000000019</v>
      </c>
      <c r="BA72" s="300">
        <v>8.7179400000000005</v>
      </c>
      <c r="BB72" s="300">
        <v>64.102500000000006</v>
      </c>
      <c r="BC72" s="300">
        <v>3.7688016495999994</v>
      </c>
      <c r="BD72" s="326">
        <v>0.16</v>
      </c>
      <c r="BE72" s="326">
        <v>0.2</v>
      </c>
      <c r="BF72" s="300">
        <v>11.303999999999998</v>
      </c>
      <c r="BG72" s="300">
        <v>8.2995216119999995</v>
      </c>
      <c r="BH72" s="300">
        <v>1.1040000000000001</v>
      </c>
      <c r="BI72" s="326">
        <v>0.39360000000000001</v>
      </c>
      <c r="BJ72" s="300">
        <v>11.552</v>
      </c>
      <c r="BK72" s="300">
        <v>19.3232</v>
      </c>
      <c r="BL72" s="300">
        <v>26.012</v>
      </c>
      <c r="BM72" s="324"/>
      <c r="BN72" s="3"/>
      <c r="BO72" s="321"/>
      <c r="BP72" s="324"/>
      <c r="BQ72" s="300">
        <v>33.4560000496</v>
      </c>
      <c r="BR72" s="300">
        <v>0.48</v>
      </c>
      <c r="BS72" s="300">
        <v>1</v>
      </c>
      <c r="BT72" s="300">
        <v>1.08</v>
      </c>
      <c r="BU72" s="300"/>
      <c r="BV72" s="300"/>
      <c r="BW72" s="300"/>
      <c r="BX72" s="300"/>
      <c r="BY72" s="300"/>
      <c r="BZ72" s="298">
        <f t="shared" si="23"/>
        <v>1.8071849999999996</v>
      </c>
      <c r="CA72" s="391">
        <f t="shared" si="24"/>
        <v>4.8239999999999998</v>
      </c>
    </row>
    <row r="73" spans="1:79" s="6" customFormat="1" ht="28.5" customHeight="1" x14ac:dyDescent="0.5">
      <c r="A73" s="686"/>
      <c r="B73" s="687"/>
      <c r="C73" s="688"/>
      <c r="D73" s="9"/>
      <c r="E73" s="20" t="s">
        <v>283</v>
      </c>
      <c r="F73" s="9"/>
      <c r="G73" s="373">
        <v>12.182198400000001</v>
      </c>
      <c r="H73" s="292">
        <f t="shared" si="19"/>
        <v>23.846198400000002</v>
      </c>
      <c r="I73" s="292">
        <f t="shared" si="18"/>
        <v>37.4298057496</v>
      </c>
      <c r="J73" s="292">
        <f t="shared" si="17"/>
        <v>47.907965749600002</v>
      </c>
      <c r="K73" s="292">
        <f t="shared" si="20"/>
        <v>26.369525749600001</v>
      </c>
      <c r="L73" s="290" t="s">
        <v>0</v>
      </c>
      <c r="M73" s="546"/>
      <c r="N73" s="374">
        <v>0</v>
      </c>
      <c r="O73" s="291" t="s">
        <v>0</v>
      </c>
      <c r="P73" s="338"/>
      <c r="Q73" s="373">
        <v>0</v>
      </c>
      <c r="R73" s="292">
        <f t="shared" si="25"/>
        <v>12.032</v>
      </c>
      <c r="S73" s="292">
        <f t="shared" si="26"/>
        <v>20.103200000000001</v>
      </c>
      <c r="T73" s="290">
        <f t="shared" si="27"/>
        <v>27.062000000000001</v>
      </c>
      <c r="U73" s="338"/>
      <c r="V73" s="373">
        <v>0</v>
      </c>
      <c r="W73" s="292" t="s">
        <v>0</v>
      </c>
      <c r="X73" s="292" t="s">
        <v>0</v>
      </c>
      <c r="Y73" s="292" t="s">
        <v>0</v>
      </c>
      <c r="Z73" s="290" t="s">
        <v>0</v>
      </c>
      <c r="AA73" s="11"/>
      <c r="AB73" s="674"/>
      <c r="AC73" s="671"/>
      <c r="AD73" s="668"/>
      <c r="AE73" s="677"/>
      <c r="AF73" s="649"/>
      <c r="AG73" s="649"/>
      <c r="AH73" s="649"/>
      <c r="AI73" s="649"/>
      <c r="AJ73" s="651"/>
      <c r="AK73" s="11"/>
      <c r="AL73" s="129">
        <v>0</v>
      </c>
      <c r="AM73" s="645"/>
      <c r="AN73" s="385">
        <f t="shared" si="21"/>
        <v>1.8911099999999998</v>
      </c>
      <c r="AO73" s="498">
        <f t="shared" si="22"/>
        <v>5.0250000000000004</v>
      </c>
      <c r="AP73" s="539"/>
      <c r="AQ73" s="634">
        <v>35.316000000000003</v>
      </c>
      <c r="AR73" s="635"/>
      <c r="AS73" s="324">
        <v>1350</v>
      </c>
      <c r="AT73" s="324">
        <v>2400</v>
      </c>
      <c r="AU73" s="325">
        <v>4</v>
      </c>
      <c r="AV73" s="300">
        <v>12.182198400000001</v>
      </c>
      <c r="AW73" s="300">
        <v>7.7759999999999998</v>
      </c>
      <c r="AX73" s="300">
        <v>11.664000000000001</v>
      </c>
      <c r="AY73" s="300">
        <v>6.9854399999999996</v>
      </c>
      <c r="AZ73" s="300">
        <v>10.478160000000001</v>
      </c>
      <c r="BA73" s="300">
        <v>9.8960399999999993</v>
      </c>
      <c r="BB73" s="300">
        <v>72.765000000000001</v>
      </c>
      <c r="BC73" s="300">
        <v>3.9312873495999998</v>
      </c>
      <c r="BD73" s="326">
        <v>0.16</v>
      </c>
      <c r="BE73" s="326">
        <v>0.2</v>
      </c>
      <c r="BF73" s="300">
        <v>11.775</v>
      </c>
      <c r="BG73" s="300">
        <v>8.6479482119999993</v>
      </c>
      <c r="BH73" s="300">
        <v>1.1040000000000001</v>
      </c>
      <c r="BI73" s="326">
        <v>0.39360000000000001</v>
      </c>
      <c r="BJ73" s="300">
        <v>12.032</v>
      </c>
      <c r="BK73" s="300">
        <v>20.103200000000001</v>
      </c>
      <c r="BL73" s="300">
        <v>27.062000000000001</v>
      </c>
      <c r="BM73" s="324"/>
      <c r="BN73" s="3"/>
      <c r="BO73" s="321"/>
      <c r="BP73" s="324"/>
      <c r="BQ73" s="300">
        <v>37.4298057496</v>
      </c>
      <c r="BR73" s="300">
        <v>0.48</v>
      </c>
      <c r="BS73" s="300">
        <v>1</v>
      </c>
      <c r="BT73" s="300">
        <v>1.08</v>
      </c>
      <c r="BU73" s="300"/>
      <c r="BV73" s="300"/>
      <c r="BW73" s="300"/>
      <c r="BX73" s="300"/>
      <c r="BY73" s="300"/>
      <c r="BZ73" s="298">
        <f t="shared" si="23"/>
        <v>1.8911099999999998</v>
      </c>
      <c r="CA73" s="391">
        <f t="shared" si="24"/>
        <v>5.0250000000000004</v>
      </c>
    </row>
    <row r="74" spans="1:79" s="6" customFormat="1" ht="28.5" customHeight="1" x14ac:dyDescent="0.5">
      <c r="A74" s="686"/>
      <c r="B74" s="687"/>
      <c r="C74" s="688"/>
      <c r="D74" s="9"/>
      <c r="E74" s="20" t="s">
        <v>284</v>
      </c>
      <c r="F74" s="9"/>
      <c r="G74" s="373">
        <v>13.498718400000001</v>
      </c>
      <c r="H74" s="292">
        <f t="shared" si="19"/>
        <v>26.458718400000002</v>
      </c>
      <c r="I74" s="292">
        <f t="shared" si="18"/>
        <v>41.49361144960001</v>
      </c>
      <c r="J74" s="292">
        <f>BQ74+IF(AT74&gt;1900,AZ74,AY74)</f>
        <v>53.219171449600012</v>
      </c>
      <c r="K74" s="292">
        <f t="shared" si="20"/>
        <v>29.1166314496</v>
      </c>
      <c r="L74" s="290" t="s">
        <v>0</v>
      </c>
      <c r="M74" s="546"/>
      <c r="N74" s="374">
        <v>0</v>
      </c>
      <c r="O74" s="291" t="s">
        <v>0</v>
      </c>
      <c r="P74" s="338"/>
      <c r="Q74" s="373">
        <v>0</v>
      </c>
      <c r="R74" s="292">
        <f t="shared" si="25"/>
        <v>12.512</v>
      </c>
      <c r="S74" s="292">
        <f t="shared" si="26"/>
        <v>20.883200000000002</v>
      </c>
      <c r="T74" s="290">
        <f t="shared" si="27"/>
        <v>28.112000000000002</v>
      </c>
      <c r="U74" s="338"/>
      <c r="V74" s="373">
        <v>0</v>
      </c>
      <c r="W74" s="292" t="s">
        <v>0</v>
      </c>
      <c r="X74" s="292" t="s">
        <v>0</v>
      </c>
      <c r="Y74" s="292" t="s">
        <v>0</v>
      </c>
      <c r="Z74" s="290" t="s">
        <v>0</v>
      </c>
      <c r="AA74" s="11"/>
      <c r="AB74" s="674"/>
      <c r="AC74" s="671"/>
      <c r="AD74" s="668"/>
      <c r="AE74" s="677"/>
      <c r="AF74" s="649"/>
      <c r="AG74" s="649"/>
      <c r="AH74" s="649"/>
      <c r="AI74" s="649"/>
      <c r="AJ74" s="651"/>
      <c r="AK74" s="11"/>
      <c r="AL74" s="129">
        <v>0</v>
      </c>
      <c r="AM74" s="645"/>
      <c r="AN74" s="385">
        <f t="shared" si="21"/>
        <v>1.9750349999999999</v>
      </c>
      <c r="AO74" s="498">
        <f t="shared" si="22"/>
        <v>5.226</v>
      </c>
      <c r="AP74" s="539"/>
      <c r="AQ74" s="634">
        <v>39.24</v>
      </c>
      <c r="AR74" s="635"/>
      <c r="AS74" s="324">
        <v>1500</v>
      </c>
      <c r="AT74" s="324">
        <v>2400</v>
      </c>
      <c r="AU74" s="325">
        <v>5</v>
      </c>
      <c r="AV74" s="300">
        <v>13.498718400000001</v>
      </c>
      <c r="AW74" s="300">
        <v>8.6399999999999988</v>
      </c>
      <c r="AX74" s="300">
        <v>12.959999999999999</v>
      </c>
      <c r="AY74" s="300">
        <v>7.8170399999999995</v>
      </c>
      <c r="AZ74" s="300">
        <v>11.72556</v>
      </c>
      <c r="BA74" s="300">
        <v>11.07414</v>
      </c>
      <c r="BB74" s="300">
        <v>81.427499999999995</v>
      </c>
      <c r="BC74" s="300">
        <v>4.0937730495999993</v>
      </c>
      <c r="BD74" s="326">
        <v>0.2</v>
      </c>
      <c r="BE74" s="326">
        <v>0.25</v>
      </c>
      <c r="BF74" s="300">
        <v>12.246</v>
      </c>
      <c r="BG74" s="300">
        <v>8.9963748119999991</v>
      </c>
      <c r="BH74" s="300">
        <v>1.1040000000000001</v>
      </c>
      <c r="BI74" s="326">
        <v>0.39360000000000001</v>
      </c>
      <c r="BJ74" s="300">
        <v>12.512</v>
      </c>
      <c r="BK74" s="300">
        <v>20.883200000000002</v>
      </c>
      <c r="BL74" s="300">
        <v>28.112000000000002</v>
      </c>
      <c r="BM74" s="324"/>
      <c r="BN74" s="3"/>
      <c r="BO74" s="321"/>
      <c r="BP74" s="324"/>
      <c r="BQ74" s="300">
        <v>41.49361144960001</v>
      </c>
      <c r="BR74" s="300"/>
      <c r="BS74" s="300"/>
      <c r="BT74" s="300"/>
      <c r="BU74" s="300"/>
      <c r="BV74" s="300"/>
      <c r="BW74" s="300"/>
      <c r="BX74" s="300"/>
      <c r="BY74" s="300"/>
      <c r="BZ74" s="298">
        <f t="shared" si="23"/>
        <v>1.9750349999999999</v>
      </c>
      <c r="CA74" s="391">
        <f t="shared" si="24"/>
        <v>5.226</v>
      </c>
    </row>
    <row r="75" spans="1:79" s="6" customFormat="1" ht="28.5" customHeight="1" x14ac:dyDescent="0.5">
      <c r="A75" s="686"/>
      <c r="B75" s="687"/>
      <c r="C75" s="688"/>
      <c r="D75" s="9"/>
      <c r="E75" s="20" t="s">
        <v>285</v>
      </c>
      <c r="F75" s="9"/>
      <c r="G75" s="373">
        <v>14.815238400000002</v>
      </c>
      <c r="H75" s="292">
        <f t="shared" si="19"/>
        <v>29.071238399999999</v>
      </c>
      <c r="I75" s="292">
        <f t="shared" si="18"/>
        <v>45.467417149600003</v>
      </c>
      <c r="J75" s="292">
        <f>BQ75+IF(AT75&gt;1900,AZ75,AY75)</f>
        <v>58.440377149600003</v>
      </c>
      <c r="K75" s="292">
        <f t="shared" si="20"/>
        <v>31.773737149600002</v>
      </c>
      <c r="L75" s="290" t="s">
        <v>0</v>
      </c>
      <c r="M75" s="546"/>
      <c r="N75" s="374">
        <v>0</v>
      </c>
      <c r="O75" s="291" t="s">
        <v>0</v>
      </c>
      <c r="P75" s="338"/>
      <c r="Q75" s="373">
        <v>0</v>
      </c>
      <c r="R75" s="292">
        <f t="shared" si="25"/>
        <v>12.991999999999999</v>
      </c>
      <c r="S75" s="292">
        <f t="shared" si="26"/>
        <v>21.663200000000003</v>
      </c>
      <c r="T75" s="290">
        <f t="shared" si="27"/>
        <v>29.162000000000003</v>
      </c>
      <c r="U75" s="338"/>
      <c r="V75" s="373">
        <v>0</v>
      </c>
      <c r="W75" s="292" t="s">
        <v>0</v>
      </c>
      <c r="X75" s="292" t="s">
        <v>0</v>
      </c>
      <c r="Y75" s="292" t="s">
        <v>0</v>
      </c>
      <c r="Z75" s="290" t="s">
        <v>0</v>
      </c>
      <c r="AA75" s="11"/>
      <c r="AB75" s="674"/>
      <c r="AC75" s="671"/>
      <c r="AD75" s="668"/>
      <c r="AE75" s="677"/>
      <c r="AF75" s="649"/>
      <c r="AG75" s="649"/>
      <c r="AH75" s="649"/>
      <c r="AI75" s="649"/>
      <c r="AJ75" s="651"/>
      <c r="AK75" s="11"/>
      <c r="AL75" s="129">
        <v>0</v>
      </c>
      <c r="AM75" s="645"/>
      <c r="AN75" s="385">
        <f t="shared" si="21"/>
        <v>2.0589599999999999</v>
      </c>
      <c r="AO75" s="498">
        <f t="shared" si="22"/>
        <v>5.4269999999999996</v>
      </c>
      <c r="AP75" s="539"/>
      <c r="AQ75" s="634">
        <v>43.164000000000001</v>
      </c>
      <c r="AR75" s="635"/>
      <c r="AS75" s="324">
        <v>1650</v>
      </c>
      <c r="AT75" s="324">
        <v>2400</v>
      </c>
      <c r="AU75" s="325">
        <v>5</v>
      </c>
      <c r="AV75" s="300">
        <v>14.815238400000002</v>
      </c>
      <c r="AW75" s="300">
        <v>9.5039999999999978</v>
      </c>
      <c r="AX75" s="300">
        <v>14.255999999999998</v>
      </c>
      <c r="AY75" s="300">
        <v>8.6486400000000003</v>
      </c>
      <c r="AZ75" s="300">
        <v>12.97296</v>
      </c>
      <c r="BA75" s="300">
        <v>12.25224</v>
      </c>
      <c r="BB75" s="300">
        <v>90.09</v>
      </c>
      <c r="BC75" s="300">
        <v>4.2562587495999997</v>
      </c>
      <c r="BD75" s="326">
        <v>0.2</v>
      </c>
      <c r="BE75" s="326">
        <v>0.25</v>
      </c>
      <c r="BF75" s="300">
        <v>12.717000000000001</v>
      </c>
      <c r="BG75" s="300">
        <v>9.3448014119999989</v>
      </c>
      <c r="BH75" s="300">
        <v>1.1040000000000001</v>
      </c>
      <c r="BI75" s="326">
        <v>0.39360000000000001</v>
      </c>
      <c r="BJ75" s="300">
        <v>12.991999999999999</v>
      </c>
      <c r="BK75" s="300">
        <v>21.663200000000003</v>
      </c>
      <c r="BL75" s="300">
        <v>29.162000000000003</v>
      </c>
      <c r="BM75" s="324"/>
      <c r="BN75" s="3"/>
      <c r="BO75" s="321"/>
      <c r="BP75" s="324"/>
      <c r="BQ75" s="300">
        <v>45.467417149600003</v>
      </c>
      <c r="BR75" s="300"/>
      <c r="BS75" s="300"/>
      <c r="BT75" s="300"/>
      <c r="BU75" s="300"/>
      <c r="BV75" s="300"/>
      <c r="BW75" s="300"/>
      <c r="BX75" s="300"/>
      <c r="BY75" s="300"/>
      <c r="BZ75" s="298">
        <f t="shared" si="23"/>
        <v>2.0589599999999999</v>
      </c>
      <c r="CA75" s="391">
        <f t="shared" si="24"/>
        <v>5.4269999999999996</v>
      </c>
    </row>
    <row r="76" spans="1:79" s="6" customFormat="1" ht="28.5" customHeight="1" thickBot="1" x14ac:dyDescent="0.55000000000000004">
      <c r="A76" s="689"/>
      <c r="B76" s="690"/>
      <c r="C76" s="691"/>
      <c r="D76" s="9"/>
      <c r="E76" s="27" t="s">
        <v>82</v>
      </c>
      <c r="F76" s="9"/>
      <c r="G76" s="378">
        <v>16.131758400000002</v>
      </c>
      <c r="H76" s="379">
        <f t="shared" si="19"/>
        <v>31.683758400000002</v>
      </c>
      <c r="I76" s="379">
        <f t="shared" si="18"/>
        <v>49.441222849600003</v>
      </c>
      <c r="J76" s="379">
        <f>BQ76+IF(AT76&gt;1900,AZ76,AY76)</f>
        <v>63.661582849600002</v>
      </c>
      <c r="K76" s="379">
        <f t="shared" si="20"/>
        <v>34.430842849600005</v>
      </c>
      <c r="L76" s="380" t="s">
        <v>0</v>
      </c>
      <c r="M76" s="546"/>
      <c r="N76" s="381">
        <v>0</v>
      </c>
      <c r="O76" s="382" t="s">
        <v>0</v>
      </c>
      <c r="P76" s="338"/>
      <c r="Q76" s="378">
        <v>0</v>
      </c>
      <c r="R76" s="379">
        <f t="shared" si="25"/>
        <v>13.472000000000001</v>
      </c>
      <c r="S76" s="379">
        <f t="shared" si="26"/>
        <v>22.443200000000004</v>
      </c>
      <c r="T76" s="380">
        <f t="shared" si="27"/>
        <v>30.212000000000003</v>
      </c>
      <c r="U76" s="338"/>
      <c r="V76" s="378">
        <v>0</v>
      </c>
      <c r="W76" s="379" t="s">
        <v>0</v>
      </c>
      <c r="X76" s="379" t="s">
        <v>0</v>
      </c>
      <c r="Y76" s="379" t="s">
        <v>0</v>
      </c>
      <c r="Z76" s="380" t="s">
        <v>0</v>
      </c>
      <c r="AA76" s="11"/>
      <c r="AB76" s="675"/>
      <c r="AC76" s="672"/>
      <c r="AD76" s="669"/>
      <c r="AE76" s="678"/>
      <c r="AF76" s="656"/>
      <c r="AG76" s="656"/>
      <c r="AH76" s="656"/>
      <c r="AI76" s="656"/>
      <c r="AJ76" s="657"/>
      <c r="AK76" s="11"/>
      <c r="AL76" s="131">
        <v>0</v>
      </c>
      <c r="AM76" s="646"/>
      <c r="AN76" s="537">
        <f t="shared" si="21"/>
        <v>2.1428849999999997</v>
      </c>
      <c r="AO76" s="499">
        <f t="shared" si="22"/>
        <v>5.6280000000000001</v>
      </c>
      <c r="AP76" s="539"/>
      <c r="AQ76" s="634">
        <v>47.088000000000008</v>
      </c>
      <c r="AR76" s="635"/>
      <c r="AS76" s="324">
        <v>1800</v>
      </c>
      <c r="AT76" s="324">
        <v>2400</v>
      </c>
      <c r="AU76" s="325">
        <v>5</v>
      </c>
      <c r="AV76" s="300">
        <v>16.131758400000002</v>
      </c>
      <c r="AW76" s="300">
        <v>10.368</v>
      </c>
      <c r="AX76" s="300">
        <v>15.552000000000001</v>
      </c>
      <c r="AY76" s="300">
        <v>9.4802400000000002</v>
      </c>
      <c r="AZ76" s="300">
        <v>14.220359999999999</v>
      </c>
      <c r="BA76" s="300">
        <v>13.430339999999999</v>
      </c>
      <c r="BB76" s="300">
        <v>98.752499999999998</v>
      </c>
      <c r="BC76" s="300">
        <v>4.4187444496000001</v>
      </c>
      <c r="BD76" s="326">
        <v>0.2</v>
      </c>
      <c r="BE76" s="326">
        <v>0.25</v>
      </c>
      <c r="BF76" s="300">
        <v>13.188000000000001</v>
      </c>
      <c r="BG76" s="300">
        <v>9.6932280120000005</v>
      </c>
      <c r="BH76" s="300">
        <v>1.1040000000000001</v>
      </c>
      <c r="BI76" s="326">
        <v>0.39360000000000001</v>
      </c>
      <c r="BJ76" s="300">
        <v>13.472000000000001</v>
      </c>
      <c r="BK76" s="300">
        <v>22.443200000000004</v>
      </c>
      <c r="BL76" s="300">
        <v>30.212000000000003</v>
      </c>
      <c r="BM76" s="324"/>
      <c r="BN76" s="3"/>
      <c r="BO76" s="321"/>
      <c r="BP76" s="324"/>
      <c r="BQ76" s="300">
        <v>49.441222849600003</v>
      </c>
      <c r="BR76" s="324"/>
      <c r="BS76" s="324"/>
      <c r="BT76" s="300"/>
      <c r="BU76" s="300"/>
      <c r="BV76" s="300"/>
      <c r="BW76" s="300"/>
      <c r="BX76" s="300"/>
      <c r="BY76" s="300"/>
      <c r="BZ76" s="298">
        <f t="shared" si="23"/>
        <v>2.1428849999999997</v>
      </c>
      <c r="CA76" s="391">
        <f t="shared" si="24"/>
        <v>5.6280000000000001</v>
      </c>
    </row>
    <row r="77" spans="1:79" ht="21.75" customHeight="1" thickBot="1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/>
      <c r="N77"/>
      <c r="O77"/>
      <c r="P77"/>
      <c r="U77"/>
      <c r="AA77"/>
      <c r="AB77" s="8"/>
      <c r="AC77" s="8"/>
      <c r="AK77" s="1"/>
    </row>
    <row r="78" spans="1:79" s="4" customFormat="1" ht="39.75" customHeight="1" thickTop="1" thickBot="1" x14ac:dyDescent="0.55000000000000004">
      <c r="B78" s="206" t="s">
        <v>1</v>
      </c>
      <c r="C78" s="682" t="s">
        <v>362</v>
      </c>
      <c r="D78" s="681"/>
      <c r="E78" s="681"/>
      <c r="F78" s="681"/>
      <c r="AG78" s="299"/>
      <c r="AH78" s="299"/>
      <c r="AI78" s="299"/>
      <c r="BN78" s="321"/>
      <c r="BO78" s="321"/>
    </row>
    <row r="79" spans="1:79" s="4" customFormat="1" ht="40.15" customHeight="1" thickTop="1" x14ac:dyDescent="0.5">
      <c r="B79" s="209" t="s">
        <v>1</v>
      </c>
      <c r="C79" s="681" t="s">
        <v>338</v>
      </c>
      <c r="D79" s="681"/>
      <c r="E79" s="681"/>
      <c r="F79" s="681"/>
      <c r="AG79" s="299"/>
      <c r="AH79" s="299"/>
      <c r="AI79" s="299"/>
      <c r="BN79" s="321"/>
      <c r="BO79" s="321"/>
    </row>
    <row r="80" spans="1:79" s="4" customFormat="1" ht="40.15" customHeight="1" x14ac:dyDescent="0.5">
      <c r="B80" s="163" t="s">
        <v>1</v>
      </c>
      <c r="C80" s="681" t="s">
        <v>336</v>
      </c>
      <c r="D80" s="681"/>
      <c r="E80" s="681"/>
      <c r="F80" s="681"/>
      <c r="AG80" s="299"/>
      <c r="AH80" s="299"/>
      <c r="AI80" s="299"/>
      <c r="BN80" s="321"/>
      <c r="BO80" s="321"/>
    </row>
    <row r="81" spans="1:67" s="4" customFormat="1" ht="40.15" customHeight="1" x14ac:dyDescent="0.5">
      <c r="B81" s="221" t="s">
        <v>1</v>
      </c>
      <c r="C81" s="681" t="s">
        <v>384</v>
      </c>
      <c r="D81" s="681"/>
      <c r="E81" s="681"/>
      <c r="F81" s="681"/>
      <c r="AG81" s="299"/>
      <c r="AH81" s="299"/>
      <c r="AI81" s="299"/>
      <c r="BN81" s="321"/>
      <c r="BO81" s="321"/>
    </row>
    <row r="82" spans="1:67" s="4" customFormat="1" ht="40.15" customHeight="1" x14ac:dyDescent="0.5">
      <c r="B82" s="164" t="s">
        <v>1</v>
      </c>
      <c r="C82" s="681" t="s">
        <v>342</v>
      </c>
      <c r="D82" s="681"/>
      <c r="E82" s="681"/>
      <c r="F82" s="681"/>
      <c r="AG82" s="299"/>
      <c r="AH82" s="299"/>
      <c r="AI82" s="299"/>
      <c r="BN82" s="321"/>
      <c r="BO82" s="321"/>
    </row>
    <row r="83" spans="1:67" s="4" customFormat="1" ht="40.15" customHeight="1" x14ac:dyDescent="0.5">
      <c r="B83" s="165" t="s">
        <v>1</v>
      </c>
      <c r="C83" s="681" t="s">
        <v>343</v>
      </c>
      <c r="D83" s="681"/>
      <c r="E83" s="681"/>
      <c r="F83" s="681"/>
      <c r="AG83" s="299"/>
      <c r="AH83" s="299"/>
      <c r="AI83" s="299"/>
      <c r="BN83" s="321"/>
      <c r="BO83" s="321"/>
    </row>
    <row r="84" spans="1:67" s="4" customFormat="1" ht="40.15" customHeight="1" x14ac:dyDescent="0.5">
      <c r="B84" s="134" t="s">
        <v>0</v>
      </c>
      <c r="C84" s="681" t="s">
        <v>266</v>
      </c>
      <c r="D84" s="681"/>
      <c r="E84" s="681"/>
      <c r="F84" s="681"/>
      <c r="AG84" s="299"/>
      <c r="AH84" s="299"/>
      <c r="AI84" s="299"/>
      <c r="BN84" s="321"/>
      <c r="BO84" s="321"/>
    </row>
    <row r="85" spans="1:67" s="4" customFormat="1" ht="40.15" customHeight="1" x14ac:dyDescent="0.5">
      <c r="B85" s="166"/>
      <c r="C85" s="681" t="s">
        <v>330</v>
      </c>
      <c r="D85" s="681"/>
      <c r="E85" s="681"/>
      <c r="F85" s="681"/>
      <c r="AG85" s="299"/>
      <c r="AH85" s="299"/>
      <c r="AI85" s="299"/>
      <c r="BN85" s="321"/>
      <c r="BO85" s="321"/>
    </row>
    <row r="86" spans="1:67" ht="59.25" customHeight="1" x14ac:dyDescent="0.5">
      <c r="B86" s="288" t="s">
        <v>1</v>
      </c>
      <c r="C86" s="681" t="s">
        <v>435</v>
      </c>
      <c r="D86" s="681"/>
      <c r="E86" s="681"/>
      <c r="F86" s="681"/>
      <c r="M86" s="4"/>
      <c r="P86"/>
      <c r="R86" s="4"/>
      <c r="S86" s="4"/>
      <c r="T86" s="4"/>
      <c r="U86" s="4"/>
      <c r="V86" s="4"/>
      <c r="W86" s="4"/>
      <c r="X86" s="4"/>
      <c r="Y86" s="4"/>
      <c r="Z86" s="4"/>
      <c r="AA86" s="4"/>
      <c r="AK86" s="1"/>
      <c r="AL86" s="1"/>
      <c r="AM86" s="1"/>
      <c r="AN86" s="1"/>
    </row>
    <row r="87" spans="1:67" x14ac:dyDescent="0.5">
      <c r="A87" s="6"/>
      <c r="B87" s="6"/>
      <c r="D87"/>
      <c r="E87"/>
      <c r="F87"/>
      <c r="M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K87" s="1"/>
    </row>
    <row r="88" spans="1:67" x14ac:dyDescent="0.5">
      <c r="A88" s="6"/>
      <c r="D88"/>
      <c r="E88"/>
      <c r="F88"/>
      <c r="M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K88" s="1"/>
    </row>
    <row r="89" spans="1:67" x14ac:dyDescent="0.5">
      <c r="A89" s="6"/>
      <c r="D89"/>
      <c r="E89"/>
      <c r="F89"/>
      <c r="M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K89" s="1"/>
    </row>
    <row r="90" spans="1:67" x14ac:dyDescent="0.5">
      <c r="A90" s="6"/>
      <c r="D90"/>
      <c r="E90"/>
      <c r="F90"/>
      <c r="M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K90" s="1"/>
    </row>
    <row r="91" spans="1:67" x14ac:dyDescent="0.5">
      <c r="A91" s="6"/>
      <c r="D91"/>
      <c r="E91"/>
      <c r="F91"/>
      <c r="M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K91" s="1"/>
    </row>
    <row r="92" spans="1:67" x14ac:dyDescent="0.5">
      <c r="A92" s="6"/>
      <c r="D92"/>
      <c r="E92"/>
      <c r="F92"/>
      <c r="M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K92" s="1"/>
    </row>
    <row r="93" spans="1:67" x14ac:dyDescent="0.5">
      <c r="A93" s="6"/>
      <c r="D93"/>
      <c r="E93"/>
      <c r="F93"/>
      <c r="M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K93" s="1"/>
      <c r="AL93" s="1"/>
      <c r="AM93" s="1"/>
      <c r="AN93" s="1"/>
    </row>
    <row r="94" spans="1:67" x14ac:dyDescent="0.5">
      <c r="A94" s="6"/>
      <c r="B94" s="6"/>
      <c r="D94" s="4"/>
      <c r="E94"/>
      <c r="F94" s="4"/>
      <c r="M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K94" s="1"/>
      <c r="AL94" s="1"/>
      <c r="AM94" s="1"/>
      <c r="AN94" s="1"/>
    </row>
    <row r="95" spans="1:67" x14ac:dyDescent="0.5">
      <c r="A95" s="6"/>
      <c r="B95" s="6"/>
      <c r="D95" s="4"/>
      <c r="E95"/>
      <c r="F95" s="4"/>
      <c r="M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K95" s="1"/>
      <c r="AL95" s="1"/>
      <c r="AM95" s="1"/>
      <c r="AN95" s="1"/>
    </row>
    <row r="96" spans="1:67" x14ac:dyDescent="0.5">
      <c r="A96" s="6"/>
      <c r="B96" s="6"/>
      <c r="D96" s="4"/>
      <c r="E96"/>
      <c r="F96" s="4"/>
      <c r="M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K96" s="1"/>
      <c r="AL96" s="1"/>
      <c r="AM96" s="1"/>
      <c r="AN96" s="1"/>
    </row>
    <row r="97" spans="1:40" x14ac:dyDescent="0.5">
      <c r="A97" s="6"/>
      <c r="B97" s="6"/>
      <c r="D97" s="4"/>
      <c r="E97"/>
      <c r="F97" s="4"/>
      <c r="M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K97" s="1"/>
      <c r="AL97" s="1"/>
      <c r="AM97" s="1"/>
      <c r="AN97" s="1"/>
    </row>
    <row r="98" spans="1:40" x14ac:dyDescent="0.5">
      <c r="A98" s="6"/>
      <c r="B98" s="6"/>
      <c r="D98" s="4"/>
      <c r="E98"/>
      <c r="F98" s="4"/>
      <c r="M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K98" s="1"/>
      <c r="AL98" s="1"/>
      <c r="AM98" s="1"/>
      <c r="AN98" s="1"/>
    </row>
    <row r="99" spans="1:40" x14ac:dyDescent="0.5">
      <c r="A99" s="6"/>
      <c r="B99" s="6"/>
      <c r="D99" s="4"/>
      <c r="E99"/>
      <c r="F99" s="4"/>
      <c r="M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K99" s="1"/>
      <c r="AL99" s="1"/>
      <c r="AM99" s="1"/>
      <c r="AN99" s="1"/>
    </row>
    <row r="100" spans="1:40" x14ac:dyDescent="0.5">
      <c r="A100" s="6"/>
      <c r="B100" s="6"/>
      <c r="D100" s="4"/>
      <c r="E100"/>
      <c r="F100" s="4"/>
      <c r="M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K100" s="1"/>
      <c r="AL100" s="1"/>
      <c r="AM100" s="1"/>
      <c r="AN100" s="1"/>
    </row>
    <row r="101" spans="1:40" x14ac:dyDescent="0.5">
      <c r="A101" s="6"/>
      <c r="B101" s="6"/>
      <c r="D101" s="4"/>
      <c r="E101"/>
      <c r="F101" s="4"/>
      <c r="M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K101" s="1"/>
      <c r="AL101" s="1"/>
      <c r="AM101" s="1"/>
      <c r="AN101" s="1"/>
    </row>
    <row r="102" spans="1:40" x14ac:dyDescent="0.5">
      <c r="A102" s="6"/>
      <c r="B102" s="6"/>
      <c r="D102" s="4"/>
      <c r="E102"/>
      <c r="F102" s="4"/>
      <c r="M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K102" s="1"/>
      <c r="AL102" s="1"/>
      <c r="AM102" s="1"/>
      <c r="AN102" s="1"/>
    </row>
    <row r="103" spans="1:40" x14ac:dyDescent="0.5">
      <c r="A103" s="6"/>
      <c r="B103" s="6"/>
      <c r="D103" s="4"/>
      <c r="F103" s="4"/>
      <c r="G103" s="4"/>
      <c r="H103" s="4"/>
      <c r="I103" s="4"/>
      <c r="J103" s="4"/>
      <c r="K103" s="4"/>
      <c r="L103" s="4"/>
      <c r="M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K103" s="1"/>
      <c r="AL103" s="1"/>
      <c r="AM103" s="1"/>
      <c r="AN103" s="1"/>
    </row>
    <row r="104" spans="1:40" x14ac:dyDescent="0.5">
      <c r="A104" s="6"/>
      <c r="B104" s="6"/>
      <c r="D104" s="4"/>
      <c r="F104" s="4"/>
      <c r="G104" s="4"/>
      <c r="H104" s="4"/>
      <c r="I104" s="4"/>
      <c r="J104" s="4"/>
      <c r="K104" s="4"/>
      <c r="L104" s="4"/>
      <c r="M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K104" s="1"/>
      <c r="AL104" s="1"/>
      <c r="AM104" s="1"/>
      <c r="AN104" s="1"/>
    </row>
    <row r="105" spans="1:40" x14ac:dyDescent="0.5">
      <c r="A105" s="6"/>
      <c r="B105" s="6"/>
      <c r="D105" s="4"/>
      <c r="F105" s="4"/>
      <c r="G105" s="4"/>
      <c r="H105" s="4"/>
      <c r="I105" s="4"/>
      <c r="J105" s="4"/>
      <c r="K105" s="4"/>
      <c r="L105" s="4"/>
      <c r="M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K105" s="1"/>
      <c r="AL105" s="1"/>
      <c r="AM105" s="1"/>
      <c r="AN105" s="1"/>
    </row>
    <row r="106" spans="1:40" x14ac:dyDescent="0.5">
      <c r="A106" s="6"/>
      <c r="B106" s="6"/>
      <c r="D106" s="4"/>
      <c r="F106" s="4"/>
      <c r="G106" s="4"/>
      <c r="H106" s="4"/>
      <c r="I106" s="4"/>
      <c r="J106" s="4"/>
      <c r="K106" s="4"/>
      <c r="L106" s="4"/>
      <c r="M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K106" s="1"/>
      <c r="AL106" s="1"/>
      <c r="AM106" s="1"/>
      <c r="AN106" s="1"/>
    </row>
    <row r="107" spans="1:40" x14ac:dyDescent="0.5">
      <c r="A107" s="6"/>
      <c r="B107" s="6"/>
      <c r="D107" s="4"/>
      <c r="F107" s="4"/>
      <c r="G107" s="4"/>
      <c r="H107" s="4"/>
      <c r="I107" s="4"/>
      <c r="J107" s="4"/>
      <c r="K107" s="4"/>
      <c r="L107" s="4"/>
      <c r="M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K107" s="1"/>
      <c r="AL107" s="1"/>
      <c r="AM107" s="1"/>
      <c r="AN107" s="1"/>
    </row>
    <row r="108" spans="1:40" x14ac:dyDescent="0.5">
      <c r="A108" s="6"/>
      <c r="B108" s="6"/>
      <c r="D108" s="4"/>
      <c r="F108" s="4"/>
      <c r="G108" s="4"/>
      <c r="H108" s="4"/>
      <c r="I108" s="4"/>
      <c r="J108" s="4"/>
      <c r="K108" s="4"/>
      <c r="L108" s="4"/>
      <c r="M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K108" s="1"/>
      <c r="AL108" s="1"/>
      <c r="AM108" s="1"/>
      <c r="AN108" s="1"/>
    </row>
    <row r="109" spans="1:40" x14ac:dyDescent="0.5">
      <c r="A109" s="6"/>
      <c r="B109" s="6"/>
      <c r="D109" s="4"/>
      <c r="F109" s="4"/>
      <c r="G109" s="4"/>
      <c r="H109" s="4"/>
      <c r="I109" s="4"/>
      <c r="J109" s="4"/>
      <c r="K109" s="4"/>
      <c r="L109" s="4"/>
      <c r="M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K109" s="1"/>
      <c r="AL109" s="1"/>
      <c r="AM109" s="1"/>
      <c r="AN109" s="1"/>
    </row>
    <row r="110" spans="1:40" x14ac:dyDescent="0.5">
      <c r="A110" s="6"/>
      <c r="B110" s="6"/>
      <c r="D110" s="4"/>
      <c r="F110" s="4"/>
      <c r="G110" s="4"/>
      <c r="H110" s="4"/>
      <c r="I110" s="4"/>
      <c r="J110" s="4"/>
      <c r="K110" s="4"/>
      <c r="L110" s="4"/>
      <c r="M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K110" s="1"/>
      <c r="AL110" s="1"/>
      <c r="AM110" s="1"/>
      <c r="AN110" s="1"/>
    </row>
    <row r="111" spans="1:40" x14ac:dyDescent="0.5">
      <c r="A111" s="6"/>
      <c r="B111" s="6"/>
      <c r="D111" s="4"/>
      <c r="E111"/>
      <c r="F111" s="4"/>
      <c r="G111" s="4"/>
      <c r="H111" s="4"/>
      <c r="I111" s="4"/>
      <c r="J111" s="4"/>
      <c r="K111" s="4"/>
      <c r="L111" s="4"/>
      <c r="M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K111" s="1"/>
      <c r="AL111" s="1"/>
      <c r="AM111" s="1"/>
      <c r="AN111" s="1"/>
    </row>
    <row r="112" spans="1:40" x14ac:dyDescent="0.5">
      <c r="A112" s="6"/>
      <c r="B112" s="6"/>
      <c r="D112" s="4"/>
      <c r="E112"/>
      <c r="F112" s="4"/>
      <c r="G112" s="4"/>
      <c r="H112" s="4"/>
      <c r="I112" s="4"/>
      <c r="J112" s="4"/>
      <c r="K112" s="4"/>
      <c r="L112" s="4"/>
      <c r="M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K112" s="1"/>
      <c r="AL112" s="1"/>
      <c r="AM112" s="1"/>
      <c r="AN112" s="1"/>
    </row>
    <row r="113" spans="1:40" x14ac:dyDescent="0.5">
      <c r="A113" s="6"/>
      <c r="B113" s="6"/>
      <c r="D113" s="4"/>
      <c r="E113"/>
      <c r="F113" s="4"/>
      <c r="G113" s="4"/>
      <c r="H113" s="4"/>
      <c r="I113" s="4"/>
      <c r="J113" s="4"/>
      <c r="K113" s="4"/>
      <c r="L113" s="4"/>
      <c r="M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K113" s="1"/>
      <c r="AL113" s="1"/>
      <c r="AM113" s="1"/>
      <c r="AN113" s="1"/>
    </row>
    <row r="114" spans="1:40" x14ac:dyDescent="0.5">
      <c r="A114" s="6"/>
      <c r="B114" s="6"/>
      <c r="D114" s="4"/>
      <c r="E114"/>
      <c r="F114" s="4"/>
      <c r="G114" s="4"/>
      <c r="H114" s="4"/>
      <c r="I114" s="4"/>
      <c r="J114" s="4"/>
      <c r="K114" s="4"/>
      <c r="L114" s="4"/>
      <c r="M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K114" s="1"/>
      <c r="AL114" s="1"/>
      <c r="AM114" s="1"/>
      <c r="AN114" s="1"/>
    </row>
    <row r="115" spans="1:40" x14ac:dyDescent="0.5">
      <c r="A115" s="6"/>
      <c r="B115" s="6"/>
      <c r="D115" s="4"/>
      <c r="E115"/>
      <c r="F115" s="4"/>
      <c r="G115" s="4"/>
      <c r="H115" s="4"/>
      <c r="I115" s="4"/>
      <c r="J115" s="4"/>
      <c r="K115" s="4"/>
      <c r="L115" s="4"/>
      <c r="M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K115" s="1"/>
      <c r="AL115" s="1"/>
      <c r="AM115" s="1"/>
      <c r="AN115" s="1"/>
    </row>
    <row r="116" spans="1:40" x14ac:dyDescent="0.5">
      <c r="A116" s="6"/>
      <c r="B116" s="6"/>
      <c r="D116" s="4"/>
      <c r="E116"/>
      <c r="F116" s="4"/>
      <c r="G116" s="4"/>
      <c r="H116" s="4"/>
      <c r="I116" s="4"/>
      <c r="J116" s="4"/>
      <c r="K116" s="4"/>
      <c r="L116" s="4"/>
      <c r="M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K116" s="1"/>
      <c r="AL116" s="1"/>
      <c r="AM116" s="1"/>
      <c r="AN116" s="1"/>
    </row>
    <row r="117" spans="1:40" x14ac:dyDescent="0.5">
      <c r="A117" s="6"/>
      <c r="B117" s="6"/>
      <c r="D117" s="4"/>
      <c r="E117"/>
      <c r="F117" s="4"/>
      <c r="G117" s="4"/>
      <c r="H117" s="4"/>
      <c r="I117" s="4"/>
      <c r="J117" s="4"/>
      <c r="K117" s="4"/>
      <c r="L117" s="4"/>
      <c r="M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K117" s="1"/>
      <c r="AL117" s="1"/>
      <c r="AM117" s="1"/>
      <c r="AN117" s="1"/>
    </row>
    <row r="118" spans="1:40" x14ac:dyDescent="0.5">
      <c r="A118" s="6"/>
      <c r="B118" s="6"/>
      <c r="D118" s="4"/>
      <c r="E118"/>
      <c r="F118" s="4"/>
      <c r="G118" s="4"/>
      <c r="H118" s="4"/>
      <c r="I118" s="4"/>
      <c r="J118" s="4"/>
      <c r="K118" s="4"/>
      <c r="L118" s="4"/>
      <c r="M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K118" s="1"/>
      <c r="AL118" s="1"/>
      <c r="AM118" s="1"/>
      <c r="AN118" s="1"/>
    </row>
    <row r="119" spans="1:40" x14ac:dyDescent="0.5">
      <c r="A119" s="6"/>
      <c r="B119" s="6"/>
      <c r="D119" s="4"/>
      <c r="E119"/>
      <c r="F119" s="4"/>
      <c r="G119" s="4"/>
      <c r="H119" s="4"/>
      <c r="I119" s="4"/>
      <c r="J119" s="4"/>
      <c r="K119" s="4"/>
      <c r="L119" s="4"/>
      <c r="M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K119" s="1"/>
      <c r="AL119" s="1"/>
      <c r="AM119" s="1"/>
      <c r="AN119" s="1"/>
    </row>
    <row r="120" spans="1:40" x14ac:dyDescent="0.5">
      <c r="A120" s="6"/>
      <c r="B120" s="6"/>
      <c r="D120" s="4"/>
      <c r="E120"/>
      <c r="F120" s="4"/>
      <c r="G120" s="4"/>
      <c r="H120" s="4"/>
      <c r="I120" s="4"/>
      <c r="J120" s="4"/>
      <c r="K120" s="4"/>
      <c r="L120" s="4"/>
      <c r="M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K120" s="1"/>
      <c r="AL120" s="1"/>
      <c r="AM120" s="1"/>
      <c r="AN120" s="1"/>
    </row>
    <row r="121" spans="1:40" x14ac:dyDescent="0.5">
      <c r="A121" s="6"/>
      <c r="B121" s="6"/>
      <c r="D121" s="4"/>
      <c r="E121"/>
      <c r="F121" s="4"/>
      <c r="G121" s="4"/>
      <c r="H121" s="4"/>
      <c r="I121" s="4"/>
      <c r="J121" s="4"/>
      <c r="K121" s="4"/>
      <c r="L121" s="4"/>
      <c r="M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K121" s="1"/>
      <c r="AL121" s="1"/>
      <c r="AM121" s="1"/>
      <c r="AN121" s="1"/>
    </row>
    <row r="122" spans="1:40" x14ac:dyDescent="0.5">
      <c r="A122" s="6"/>
      <c r="B122" s="6"/>
      <c r="D122" s="4"/>
      <c r="E122"/>
      <c r="F122" s="4"/>
      <c r="G122" s="4"/>
      <c r="H122" s="4"/>
      <c r="I122" s="4"/>
      <c r="J122" s="4"/>
      <c r="K122" s="4"/>
      <c r="L122" s="4"/>
      <c r="M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K122" s="1"/>
      <c r="AL122" s="1"/>
      <c r="AM122" s="1"/>
      <c r="AN122" s="1"/>
    </row>
    <row r="123" spans="1:40" x14ac:dyDescent="0.5">
      <c r="A123" s="6"/>
      <c r="B123" s="6"/>
      <c r="D123" s="4"/>
      <c r="E123"/>
      <c r="F123" s="4"/>
      <c r="G123" s="4"/>
      <c r="H123" s="4"/>
      <c r="I123" s="4"/>
      <c r="J123" s="4"/>
      <c r="K123" s="4"/>
      <c r="L123" s="4"/>
      <c r="M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K123" s="1"/>
      <c r="AL123" s="1"/>
      <c r="AM123" s="1"/>
      <c r="AN123" s="1"/>
    </row>
    <row r="124" spans="1:40" x14ac:dyDescent="0.5">
      <c r="A124" s="6"/>
      <c r="B124" s="6"/>
      <c r="D124" s="4"/>
      <c r="E124"/>
      <c r="F124" s="4"/>
      <c r="G124" s="4"/>
      <c r="H124" s="4"/>
      <c r="I124" s="4"/>
      <c r="J124" s="4"/>
      <c r="K124" s="4"/>
      <c r="L124" s="4"/>
      <c r="M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K124" s="1"/>
      <c r="AL124" s="1"/>
      <c r="AM124" s="1"/>
      <c r="AN124" s="1"/>
    </row>
    <row r="125" spans="1:40" x14ac:dyDescent="0.5">
      <c r="A125" s="6"/>
      <c r="B125" s="6"/>
      <c r="D125" s="4"/>
      <c r="E125"/>
      <c r="F125" s="4"/>
      <c r="G125" s="4"/>
      <c r="H125" s="4"/>
      <c r="I125" s="4"/>
      <c r="J125" s="4"/>
      <c r="K125" s="4"/>
      <c r="L125" s="4"/>
      <c r="M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K125" s="1"/>
      <c r="AL125" s="1"/>
      <c r="AM125" s="1"/>
      <c r="AN125" s="1"/>
    </row>
    <row r="126" spans="1:40" x14ac:dyDescent="0.5">
      <c r="A126" s="6"/>
      <c r="B126" s="6"/>
      <c r="D126" s="4"/>
      <c r="E126"/>
      <c r="F126" s="4"/>
      <c r="G126" s="4"/>
      <c r="H126" s="4"/>
      <c r="I126" s="4"/>
      <c r="J126" s="4"/>
      <c r="K126" s="4"/>
      <c r="L126" s="4"/>
      <c r="M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K126" s="1"/>
      <c r="AL126" s="1"/>
      <c r="AM126" s="1"/>
      <c r="AN126" s="1"/>
    </row>
    <row r="127" spans="1:40" x14ac:dyDescent="0.5">
      <c r="A127" s="6"/>
      <c r="B127" s="6"/>
      <c r="D127" s="4"/>
      <c r="E127"/>
      <c r="F127" s="4"/>
      <c r="G127" s="4"/>
      <c r="H127" s="4"/>
      <c r="I127" s="4"/>
      <c r="J127" s="4"/>
      <c r="K127" s="4"/>
      <c r="L127" s="4"/>
      <c r="M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K127" s="1"/>
      <c r="AL127" s="1"/>
      <c r="AM127" s="1"/>
      <c r="AN127" s="1"/>
    </row>
    <row r="128" spans="1:40" x14ac:dyDescent="0.5">
      <c r="A128" s="6"/>
      <c r="B128" s="6"/>
      <c r="D128" s="4"/>
      <c r="E128"/>
      <c r="F128" s="4"/>
      <c r="G128" s="4"/>
      <c r="H128" s="4"/>
      <c r="I128" s="4"/>
      <c r="J128" s="4"/>
      <c r="K128" s="4"/>
      <c r="L128" s="4"/>
      <c r="M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K128" s="1"/>
      <c r="AL128" s="1"/>
      <c r="AM128" s="1"/>
      <c r="AN128" s="1"/>
    </row>
    <row r="129" spans="1:40" x14ac:dyDescent="0.5">
      <c r="A129" s="6"/>
      <c r="B129" s="6"/>
      <c r="D129" s="4"/>
      <c r="E129"/>
      <c r="F129" s="4"/>
      <c r="G129" s="4"/>
      <c r="H129" s="4"/>
      <c r="I129" s="4"/>
      <c r="J129" s="4"/>
      <c r="K129" s="4"/>
      <c r="L129" s="4"/>
      <c r="M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K129" s="1"/>
      <c r="AL129" s="1"/>
      <c r="AM129" s="1"/>
      <c r="AN129" s="1"/>
    </row>
    <row r="130" spans="1:40" x14ac:dyDescent="0.5">
      <c r="A130" s="6"/>
      <c r="B130" s="6"/>
      <c r="D130" s="4"/>
      <c r="E130"/>
      <c r="F130" s="4"/>
      <c r="G130" s="4"/>
      <c r="H130" s="4"/>
      <c r="I130" s="4"/>
      <c r="J130" s="4"/>
      <c r="K130" s="4"/>
      <c r="L130" s="4"/>
      <c r="M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K130" s="1"/>
      <c r="AL130" s="1"/>
      <c r="AM130" s="1"/>
      <c r="AN130" s="1"/>
    </row>
    <row r="131" spans="1:40" x14ac:dyDescent="0.5">
      <c r="A131" s="6"/>
      <c r="B131" s="6"/>
      <c r="D131" s="4"/>
      <c r="E131"/>
      <c r="F131" s="4"/>
      <c r="G131" s="4"/>
      <c r="H131" s="4"/>
      <c r="I131" s="4"/>
      <c r="J131" s="4"/>
      <c r="K131" s="4"/>
      <c r="L131" s="4"/>
      <c r="M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K131" s="1"/>
      <c r="AL131" s="1"/>
      <c r="AM131" s="1"/>
      <c r="AN131" s="1"/>
    </row>
    <row r="132" spans="1:40" x14ac:dyDescent="0.5">
      <c r="A132" s="6"/>
      <c r="B132" s="6"/>
      <c r="D132" s="4"/>
      <c r="E132"/>
      <c r="F132" s="4"/>
      <c r="G132" s="4"/>
      <c r="H132" s="4"/>
      <c r="I132" s="4"/>
      <c r="J132" s="4"/>
      <c r="K132" s="4"/>
      <c r="L132" s="4"/>
      <c r="M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K132" s="1"/>
      <c r="AL132" s="1"/>
      <c r="AM132" s="1"/>
      <c r="AN132" s="1"/>
    </row>
    <row r="133" spans="1:40" x14ac:dyDescent="0.5">
      <c r="A133" s="6"/>
      <c r="B133" s="6"/>
      <c r="D133" s="4"/>
      <c r="E133"/>
      <c r="F133" s="4"/>
      <c r="G133" s="4"/>
      <c r="H133" s="4"/>
      <c r="I133" s="4"/>
      <c r="J133" s="4"/>
      <c r="K133" s="4"/>
      <c r="L133" s="4"/>
      <c r="M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K133" s="1"/>
      <c r="AL133" s="1"/>
      <c r="AM133" s="1"/>
      <c r="AN133" s="1"/>
    </row>
    <row r="134" spans="1:40" x14ac:dyDescent="0.5">
      <c r="A134" s="6"/>
      <c r="B134" s="6"/>
      <c r="D134" s="4"/>
      <c r="E134"/>
      <c r="F134" s="4"/>
      <c r="G134" s="4"/>
      <c r="H134" s="4"/>
      <c r="I134" s="4"/>
      <c r="J134" s="4"/>
      <c r="K134" s="4"/>
      <c r="L134" s="4"/>
      <c r="M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K134" s="1"/>
      <c r="AL134" s="1"/>
      <c r="AM134" s="1"/>
      <c r="AN134" s="1"/>
    </row>
    <row r="135" spans="1:40" x14ac:dyDescent="0.5">
      <c r="A135" s="6"/>
      <c r="B135" s="6"/>
      <c r="D135" s="4"/>
      <c r="E135"/>
      <c r="F135" s="4"/>
      <c r="G135" s="4"/>
      <c r="H135" s="4"/>
      <c r="I135" s="4"/>
      <c r="J135" s="4"/>
      <c r="K135" s="4"/>
      <c r="L135" s="4"/>
      <c r="M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K135" s="1"/>
      <c r="AL135" s="1"/>
      <c r="AM135" s="1"/>
      <c r="AN135" s="1"/>
    </row>
    <row r="136" spans="1:40" x14ac:dyDescent="0.5">
      <c r="A136" s="6"/>
      <c r="B136" s="6"/>
      <c r="D136" s="4"/>
      <c r="E136"/>
      <c r="F136" s="4"/>
      <c r="G136" s="4"/>
      <c r="H136" s="4"/>
      <c r="I136" s="4"/>
      <c r="J136" s="4"/>
      <c r="K136" s="4"/>
      <c r="L136" s="4"/>
      <c r="M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K136" s="1"/>
      <c r="AL136" s="1"/>
      <c r="AM136" s="1"/>
      <c r="AN136" s="1"/>
    </row>
    <row r="137" spans="1:40" x14ac:dyDescent="0.5">
      <c r="A137" s="6"/>
      <c r="B137" s="6"/>
      <c r="D137" s="4"/>
      <c r="E137"/>
      <c r="F137" s="4"/>
      <c r="G137" s="4"/>
      <c r="H137" s="4"/>
      <c r="I137" s="4"/>
      <c r="J137" s="4"/>
      <c r="K137" s="4"/>
      <c r="L137" s="4"/>
      <c r="M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K137" s="1"/>
      <c r="AL137" s="1"/>
      <c r="AM137" s="1"/>
      <c r="AN137" s="1"/>
    </row>
    <row r="138" spans="1:40" x14ac:dyDescent="0.5">
      <c r="A138" s="6"/>
      <c r="B138" s="6"/>
      <c r="D138" s="4"/>
      <c r="E138"/>
      <c r="F138" s="4"/>
      <c r="G138" s="4"/>
      <c r="H138" s="4"/>
      <c r="I138" s="4"/>
      <c r="J138" s="4"/>
      <c r="K138" s="4"/>
      <c r="L138" s="4"/>
      <c r="M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K138" s="1"/>
      <c r="AL138" s="1"/>
      <c r="AM138" s="1"/>
      <c r="AN138" s="1"/>
    </row>
    <row r="139" spans="1:40" x14ac:dyDescent="0.5">
      <c r="A139" s="6"/>
      <c r="B139" s="6"/>
      <c r="D139" s="4"/>
      <c r="E139"/>
      <c r="F139" s="4"/>
      <c r="G139" s="4"/>
      <c r="H139" s="4"/>
      <c r="I139" s="4"/>
      <c r="J139" s="4"/>
      <c r="K139" s="4"/>
      <c r="L139" s="4"/>
      <c r="M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K139" s="1"/>
      <c r="AL139" s="1"/>
      <c r="AM139" s="1"/>
      <c r="AN139" s="1"/>
    </row>
    <row r="140" spans="1:40" x14ac:dyDescent="0.5">
      <c r="A140" s="6"/>
      <c r="B140" s="6"/>
      <c r="D140" s="4"/>
      <c r="E140"/>
      <c r="F140" s="4"/>
      <c r="G140" s="4"/>
      <c r="H140" s="4"/>
      <c r="I140" s="4"/>
      <c r="J140" s="4"/>
      <c r="K140" s="4"/>
      <c r="L140" s="4"/>
      <c r="M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K140" s="1"/>
      <c r="AL140" s="1"/>
      <c r="AM140" s="1"/>
      <c r="AN140" s="1"/>
    </row>
    <row r="141" spans="1:40" x14ac:dyDescent="0.5">
      <c r="A141" s="6"/>
      <c r="B141" s="6"/>
      <c r="D141" s="4"/>
      <c r="E141"/>
      <c r="F141" s="4"/>
      <c r="G141" s="4"/>
      <c r="H141" s="4"/>
      <c r="I141" s="4"/>
      <c r="J141" s="4"/>
      <c r="K141" s="4"/>
      <c r="L141" s="4"/>
      <c r="M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K141" s="1"/>
      <c r="AL141" s="1"/>
      <c r="AM141" s="1"/>
      <c r="AN141" s="1"/>
    </row>
    <row r="142" spans="1:40" x14ac:dyDescent="0.5">
      <c r="A142" s="6"/>
      <c r="B142" s="6"/>
      <c r="D142" s="4"/>
      <c r="E142"/>
      <c r="F142" s="4"/>
      <c r="G142" s="4"/>
      <c r="H142" s="4"/>
      <c r="I142" s="4"/>
      <c r="J142" s="4"/>
      <c r="K142" s="4"/>
      <c r="L142" s="4"/>
      <c r="M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K142" s="1"/>
      <c r="AL142" s="1"/>
      <c r="AM142" s="1"/>
      <c r="AN142" s="1"/>
    </row>
    <row r="143" spans="1:40" x14ac:dyDescent="0.5">
      <c r="A143" s="6"/>
      <c r="B143" s="6"/>
      <c r="D143" s="4"/>
      <c r="E143"/>
      <c r="F143" s="4"/>
      <c r="G143" s="4"/>
      <c r="H143" s="4"/>
      <c r="I143" s="4"/>
      <c r="J143" s="4"/>
      <c r="K143" s="4"/>
      <c r="L143" s="4"/>
      <c r="M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K143" s="1"/>
      <c r="AL143" s="1"/>
      <c r="AM143" s="1"/>
      <c r="AN143" s="1"/>
    </row>
    <row r="144" spans="1:40" x14ac:dyDescent="0.5">
      <c r="A144" s="6"/>
      <c r="B144" s="6"/>
      <c r="D144" s="4"/>
      <c r="E144"/>
      <c r="F144" s="4"/>
      <c r="G144" s="4"/>
      <c r="H144" s="4"/>
      <c r="I144" s="4"/>
      <c r="J144" s="4"/>
      <c r="K144" s="4"/>
      <c r="L144" s="4"/>
      <c r="M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K144" s="1"/>
      <c r="AL144" s="1"/>
      <c r="AM144" s="1"/>
      <c r="AN144" s="1"/>
    </row>
    <row r="145" spans="1:40" x14ac:dyDescent="0.5">
      <c r="A145" s="6"/>
      <c r="B145" s="6"/>
      <c r="D145" s="4"/>
      <c r="E145"/>
      <c r="F145" s="4"/>
      <c r="G145" s="4"/>
      <c r="H145" s="4"/>
      <c r="I145" s="4"/>
      <c r="J145" s="4"/>
      <c r="K145" s="4"/>
      <c r="L145" s="4"/>
      <c r="M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K145" s="1"/>
      <c r="AL145" s="1"/>
      <c r="AM145" s="1"/>
      <c r="AN145" s="1"/>
    </row>
    <row r="146" spans="1:40" x14ac:dyDescent="0.5">
      <c r="A146" s="6"/>
      <c r="B146" s="6"/>
      <c r="D146" s="4"/>
      <c r="E146"/>
      <c r="F146" s="4"/>
      <c r="G146" s="4"/>
      <c r="H146" s="4"/>
      <c r="I146" s="4"/>
      <c r="J146" s="4"/>
      <c r="K146" s="4"/>
      <c r="L146" s="4"/>
      <c r="M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K146" s="1"/>
      <c r="AL146" s="1"/>
      <c r="AM146" s="1"/>
      <c r="AN146" s="1"/>
    </row>
    <row r="147" spans="1:40" x14ac:dyDescent="0.5">
      <c r="A147" s="6"/>
      <c r="B147" s="6"/>
      <c r="D147" s="4"/>
      <c r="E147"/>
      <c r="F147" s="4"/>
      <c r="G147" s="4"/>
      <c r="H147" s="4"/>
      <c r="I147" s="4"/>
      <c r="J147" s="4"/>
      <c r="K147" s="4"/>
      <c r="L147" s="4"/>
      <c r="M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K147" s="1"/>
      <c r="AL147" s="1"/>
      <c r="AM147" s="1"/>
      <c r="AN147" s="1"/>
    </row>
    <row r="148" spans="1:40" x14ac:dyDescent="0.5">
      <c r="A148" s="6"/>
      <c r="B148" s="6"/>
      <c r="D148" s="4"/>
      <c r="E148"/>
      <c r="F148" s="4"/>
      <c r="G148" s="4"/>
      <c r="H148" s="4"/>
      <c r="I148" s="4"/>
      <c r="J148" s="4"/>
      <c r="K148" s="4"/>
      <c r="L148" s="4"/>
      <c r="M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K148" s="1"/>
      <c r="AL148" s="1"/>
      <c r="AM148" s="1"/>
      <c r="AN148" s="1"/>
    </row>
    <row r="149" spans="1:40" x14ac:dyDescent="0.5">
      <c r="A149" s="6"/>
      <c r="B149" s="6"/>
      <c r="D149" s="4"/>
      <c r="E149"/>
      <c r="F149" s="4"/>
      <c r="G149" s="4"/>
      <c r="H149" s="4"/>
      <c r="I149" s="4"/>
      <c r="J149" s="4"/>
      <c r="K149" s="4"/>
      <c r="L149" s="4"/>
      <c r="M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K149" s="1"/>
      <c r="AL149" s="1"/>
      <c r="AM149" s="1"/>
      <c r="AN149" s="1"/>
    </row>
    <row r="150" spans="1:40" x14ac:dyDescent="0.5">
      <c r="A150" s="6"/>
      <c r="B150" s="6"/>
      <c r="D150" s="4"/>
      <c r="E150"/>
      <c r="F150" s="4"/>
      <c r="G150" s="4"/>
      <c r="H150" s="4"/>
      <c r="I150" s="4"/>
      <c r="J150" s="4"/>
      <c r="K150" s="4"/>
      <c r="L150" s="4"/>
      <c r="M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K150" s="1"/>
      <c r="AL150" s="1"/>
      <c r="AM150" s="1"/>
      <c r="AN150" s="1"/>
    </row>
    <row r="151" spans="1:40" x14ac:dyDescent="0.5">
      <c r="A151" s="6"/>
      <c r="B151" s="6"/>
      <c r="D151" s="4"/>
      <c r="E151"/>
      <c r="F151" s="4"/>
      <c r="G151" s="4"/>
      <c r="H151" s="4"/>
      <c r="I151" s="4"/>
      <c r="J151" s="4"/>
      <c r="K151" s="4"/>
      <c r="L151" s="4"/>
      <c r="M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K151" s="1"/>
      <c r="AL151" s="1"/>
      <c r="AM151" s="1"/>
      <c r="AN151" s="1"/>
    </row>
    <row r="152" spans="1:40" x14ac:dyDescent="0.5">
      <c r="A152" s="6"/>
      <c r="B152" s="6"/>
      <c r="D152" s="4"/>
      <c r="E152"/>
      <c r="F152" s="4"/>
      <c r="G152" s="4"/>
      <c r="H152" s="4"/>
      <c r="I152" s="4"/>
      <c r="J152" s="4"/>
      <c r="K152" s="4"/>
      <c r="L152" s="4"/>
      <c r="M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K152" s="1"/>
      <c r="AL152" s="1"/>
      <c r="AM152" s="1"/>
      <c r="AN152" s="1"/>
    </row>
    <row r="153" spans="1:40" x14ac:dyDescent="0.5">
      <c r="A153" s="6"/>
      <c r="B153" s="6"/>
      <c r="D153" s="4"/>
      <c r="E153"/>
      <c r="F153" s="4"/>
      <c r="G153" s="4"/>
      <c r="H153" s="4"/>
      <c r="I153" s="4"/>
      <c r="J153" s="4"/>
      <c r="K153" s="4"/>
      <c r="L153" s="4"/>
      <c r="M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K153" s="1"/>
      <c r="AL153" s="1"/>
      <c r="AM153" s="1"/>
      <c r="AN153" s="1"/>
    </row>
    <row r="154" spans="1:40" x14ac:dyDescent="0.5">
      <c r="A154" s="6"/>
      <c r="B154" s="6"/>
      <c r="D154" s="4"/>
      <c r="E154"/>
      <c r="F154" s="4"/>
      <c r="G154" s="4"/>
      <c r="H154" s="4"/>
      <c r="I154" s="4"/>
      <c r="J154" s="4"/>
      <c r="K154" s="4"/>
      <c r="L154" s="4"/>
      <c r="M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K154" s="1"/>
      <c r="AL154" s="1"/>
      <c r="AM154" s="1"/>
      <c r="AN154" s="1"/>
    </row>
    <row r="155" spans="1:40" x14ac:dyDescent="0.5">
      <c r="A155" s="6"/>
      <c r="B155" s="6"/>
      <c r="D155" s="4"/>
      <c r="E155"/>
      <c r="F155" s="4"/>
      <c r="G155" s="4"/>
      <c r="H155" s="4"/>
      <c r="I155" s="4"/>
      <c r="J155" s="4"/>
      <c r="K155" s="4"/>
      <c r="L155" s="4"/>
      <c r="M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K155" s="1"/>
      <c r="AL155" s="1"/>
      <c r="AM155" s="1"/>
      <c r="AN155" s="1"/>
    </row>
    <row r="156" spans="1:40" x14ac:dyDescent="0.5">
      <c r="A156" s="6"/>
      <c r="B156" s="6"/>
      <c r="D156" s="4"/>
      <c r="E156"/>
      <c r="F156" s="4"/>
      <c r="G156" s="4"/>
      <c r="H156" s="4"/>
      <c r="I156" s="4"/>
      <c r="J156" s="4"/>
      <c r="K156" s="4"/>
      <c r="L156" s="4"/>
      <c r="M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K156" s="1"/>
      <c r="AL156" s="1"/>
      <c r="AM156" s="1"/>
      <c r="AN156" s="1"/>
    </row>
    <row r="157" spans="1:40" x14ac:dyDescent="0.5">
      <c r="A157" s="6"/>
      <c r="B157" s="6"/>
      <c r="D157" s="4"/>
      <c r="E157"/>
      <c r="F157" s="4"/>
      <c r="G157" s="4"/>
      <c r="H157" s="4"/>
      <c r="I157" s="4"/>
      <c r="J157" s="4"/>
      <c r="K157" s="4"/>
      <c r="L157" s="4"/>
      <c r="M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K157" s="1"/>
      <c r="AL157" s="1"/>
      <c r="AM157" s="1"/>
      <c r="AN157" s="1"/>
    </row>
    <row r="158" spans="1:40" x14ac:dyDescent="0.5">
      <c r="A158" s="6"/>
      <c r="B158" s="6"/>
      <c r="D158" s="4"/>
      <c r="E158"/>
      <c r="F158" s="4"/>
      <c r="G158" s="4"/>
      <c r="H158" s="4"/>
      <c r="I158" s="4"/>
      <c r="J158" s="4"/>
      <c r="K158" s="4"/>
      <c r="L158" s="4"/>
      <c r="M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K158" s="1"/>
      <c r="AL158" s="1"/>
      <c r="AM158" s="1"/>
      <c r="AN158" s="1"/>
    </row>
    <row r="159" spans="1:40" x14ac:dyDescent="0.5">
      <c r="A159" s="6"/>
      <c r="B159" s="6"/>
      <c r="D159" s="4"/>
      <c r="E159"/>
      <c r="F159" s="4"/>
      <c r="G159" s="4"/>
      <c r="H159" s="4"/>
      <c r="I159" s="4"/>
      <c r="J159" s="4"/>
      <c r="K159" s="4"/>
      <c r="L159" s="4"/>
      <c r="M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K159" s="1"/>
      <c r="AL159" s="1"/>
      <c r="AM159" s="1"/>
      <c r="AN159" s="1"/>
    </row>
    <row r="160" spans="1:40" x14ac:dyDescent="0.5">
      <c r="A160" s="6"/>
      <c r="B160" s="6"/>
      <c r="D160" s="4"/>
      <c r="E160"/>
      <c r="F160" s="4"/>
      <c r="G160" s="4"/>
      <c r="H160" s="4"/>
      <c r="I160" s="4"/>
      <c r="J160" s="4"/>
      <c r="K160" s="4"/>
      <c r="L160" s="4"/>
      <c r="M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K160" s="1"/>
      <c r="AL160" s="1"/>
      <c r="AM160" s="1"/>
      <c r="AN160" s="1"/>
    </row>
    <row r="161" spans="1:40" x14ac:dyDescent="0.5">
      <c r="A161" s="6"/>
      <c r="B161" s="6"/>
      <c r="D161" s="4"/>
      <c r="E161"/>
      <c r="F161" s="4"/>
      <c r="G161" s="4"/>
      <c r="H161" s="4"/>
      <c r="I161" s="4"/>
      <c r="J161" s="4"/>
      <c r="K161" s="4"/>
      <c r="L161" s="4"/>
      <c r="M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K161" s="1"/>
      <c r="AL161" s="1"/>
      <c r="AM161" s="1"/>
      <c r="AN161" s="1"/>
    </row>
    <row r="162" spans="1:40" x14ac:dyDescent="0.5">
      <c r="A162" s="6"/>
      <c r="B162" s="6"/>
      <c r="D162" s="4"/>
      <c r="E162"/>
      <c r="F162" s="4"/>
      <c r="G162" s="4"/>
      <c r="H162" s="4"/>
      <c r="I162" s="4"/>
      <c r="J162" s="4"/>
      <c r="K162" s="4"/>
      <c r="L162" s="4"/>
      <c r="M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K162" s="1"/>
      <c r="AL162" s="1"/>
      <c r="AM162" s="1"/>
      <c r="AN162" s="1"/>
    </row>
    <row r="163" spans="1:40" x14ac:dyDescent="0.5">
      <c r="A163" s="6"/>
      <c r="B163" s="6"/>
      <c r="D163" s="4"/>
      <c r="E163"/>
      <c r="F163" s="4"/>
      <c r="G163" s="4"/>
      <c r="H163" s="4"/>
      <c r="I163" s="4"/>
      <c r="J163" s="4"/>
      <c r="K163" s="4"/>
      <c r="L163" s="4"/>
      <c r="M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K163" s="1"/>
      <c r="AL163" s="1"/>
      <c r="AM163" s="1"/>
      <c r="AN163" s="1"/>
    </row>
    <row r="164" spans="1:40" x14ac:dyDescent="0.5">
      <c r="A164" s="6"/>
      <c r="B164" s="6"/>
      <c r="D164" s="4"/>
      <c r="E164"/>
      <c r="F164" s="4"/>
      <c r="G164" s="4"/>
      <c r="H164" s="4"/>
      <c r="I164" s="4"/>
      <c r="J164" s="4"/>
      <c r="K164" s="4"/>
      <c r="L164" s="4"/>
      <c r="M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K164" s="1"/>
      <c r="AL164" s="1"/>
      <c r="AM164" s="1"/>
      <c r="AN164" s="1"/>
    </row>
    <row r="165" spans="1:40" x14ac:dyDescent="0.5">
      <c r="A165" s="6"/>
      <c r="B165" s="6"/>
      <c r="D165" s="4"/>
      <c r="E165"/>
      <c r="F165" s="4"/>
      <c r="G165" s="4"/>
      <c r="H165" s="4"/>
      <c r="I165" s="4"/>
      <c r="J165" s="4"/>
      <c r="K165" s="4"/>
      <c r="L165" s="4"/>
      <c r="M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K165" s="1"/>
      <c r="AL165" s="1"/>
      <c r="AM165" s="1"/>
      <c r="AN165" s="1"/>
    </row>
    <row r="166" spans="1:40" x14ac:dyDescent="0.5">
      <c r="A166" s="6"/>
      <c r="B166" s="6"/>
      <c r="D166" s="4"/>
      <c r="E166"/>
      <c r="F166" s="4"/>
      <c r="G166" s="4"/>
      <c r="H166" s="4"/>
      <c r="I166" s="4"/>
      <c r="J166" s="4"/>
      <c r="K166" s="4"/>
      <c r="L166" s="4"/>
      <c r="M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K166" s="1"/>
      <c r="AL166" s="1"/>
      <c r="AM166" s="1"/>
      <c r="AN166" s="1"/>
    </row>
    <row r="167" spans="1:40" x14ac:dyDescent="0.5">
      <c r="A167" s="6"/>
      <c r="B167" s="6"/>
      <c r="D167" s="4"/>
      <c r="E167"/>
      <c r="F167" s="4"/>
      <c r="G167" s="4"/>
      <c r="H167" s="4"/>
      <c r="I167" s="4"/>
      <c r="J167" s="4"/>
      <c r="K167" s="4"/>
      <c r="L167" s="4"/>
      <c r="M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K167" s="1"/>
      <c r="AL167" s="1"/>
      <c r="AM167" s="1"/>
      <c r="AN167" s="1"/>
    </row>
    <row r="168" spans="1:40" x14ac:dyDescent="0.5">
      <c r="A168" s="6"/>
      <c r="B168" s="6"/>
      <c r="D168" s="4"/>
      <c r="E168"/>
      <c r="F168" s="4"/>
      <c r="G168" s="4"/>
      <c r="H168" s="4"/>
      <c r="I168" s="4"/>
      <c r="J168" s="4"/>
      <c r="K168" s="4"/>
      <c r="L168" s="4"/>
      <c r="M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K168" s="1"/>
      <c r="AL168" s="1"/>
      <c r="AM168" s="1"/>
      <c r="AN168" s="1"/>
    </row>
    <row r="169" spans="1:40" x14ac:dyDescent="0.5">
      <c r="A169" s="6"/>
      <c r="B169" s="6"/>
      <c r="D169" s="4"/>
      <c r="E169"/>
      <c r="F169" s="4"/>
      <c r="G169" s="4"/>
      <c r="H169" s="4"/>
      <c r="I169" s="4"/>
      <c r="J169" s="4"/>
      <c r="K169" s="4"/>
      <c r="L169" s="4"/>
      <c r="M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K169" s="1"/>
      <c r="AL169" s="1"/>
      <c r="AM169" s="1"/>
      <c r="AN169" s="1"/>
    </row>
    <row r="170" spans="1:40" x14ac:dyDescent="0.5">
      <c r="A170" s="6"/>
      <c r="B170" s="6"/>
      <c r="D170" s="4"/>
      <c r="E170"/>
      <c r="F170" s="4"/>
      <c r="G170" s="4"/>
      <c r="H170" s="4"/>
      <c r="I170" s="4"/>
      <c r="J170" s="4"/>
      <c r="K170" s="4"/>
      <c r="L170" s="4"/>
      <c r="M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K170" s="1"/>
      <c r="AL170" s="1"/>
      <c r="AM170" s="1"/>
      <c r="AN170" s="1"/>
    </row>
    <row r="171" spans="1:40" x14ac:dyDescent="0.5">
      <c r="A171" s="6"/>
      <c r="B171" s="6"/>
      <c r="D171" s="4"/>
      <c r="E171"/>
      <c r="F171" s="4"/>
      <c r="G171" s="4"/>
      <c r="H171" s="4"/>
      <c r="I171" s="4"/>
      <c r="J171" s="4"/>
      <c r="K171" s="4"/>
      <c r="L171" s="4"/>
      <c r="M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K171" s="1"/>
      <c r="AL171" s="1"/>
      <c r="AM171" s="1"/>
      <c r="AN171" s="1"/>
    </row>
    <row r="172" spans="1:40" x14ac:dyDescent="0.5">
      <c r="A172" s="6"/>
      <c r="B172" s="6"/>
      <c r="D172" s="4"/>
      <c r="E172"/>
      <c r="F172" s="4"/>
      <c r="G172" s="4"/>
      <c r="H172" s="4"/>
      <c r="I172" s="4"/>
      <c r="J172" s="4"/>
      <c r="K172" s="4"/>
      <c r="L172" s="4"/>
      <c r="M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K172" s="1"/>
      <c r="AL172" s="1"/>
      <c r="AM172" s="1"/>
      <c r="AN172" s="1"/>
    </row>
    <row r="173" spans="1:40" x14ac:dyDescent="0.5">
      <c r="A173" s="6"/>
      <c r="B173" s="6"/>
      <c r="D173" s="4"/>
      <c r="E173"/>
      <c r="F173" s="4"/>
      <c r="G173" s="4"/>
      <c r="H173" s="4"/>
      <c r="I173" s="4"/>
      <c r="J173" s="4"/>
      <c r="K173" s="4"/>
      <c r="L173" s="4"/>
      <c r="M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K173" s="1"/>
      <c r="AL173" s="1"/>
      <c r="AM173" s="1"/>
      <c r="AN173" s="1"/>
    </row>
    <row r="174" spans="1:40" x14ac:dyDescent="0.5">
      <c r="A174" s="6"/>
      <c r="B174" s="6"/>
      <c r="D174" s="4"/>
      <c r="E174"/>
      <c r="F174" s="4"/>
      <c r="G174" s="4"/>
      <c r="H174" s="4"/>
      <c r="I174" s="4"/>
      <c r="J174" s="4"/>
      <c r="K174" s="4"/>
      <c r="L174" s="4"/>
      <c r="M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K174" s="1"/>
      <c r="AL174" s="1"/>
      <c r="AM174" s="1"/>
      <c r="AN174" s="1"/>
    </row>
    <row r="175" spans="1:40" x14ac:dyDescent="0.5">
      <c r="A175" s="6"/>
      <c r="B175" s="6"/>
      <c r="D175" s="4"/>
      <c r="E175"/>
      <c r="F175" s="4"/>
      <c r="G175" s="4"/>
      <c r="H175" s="4"/>
      <c r="I175" s="4"/>
      <c r="J175" s="4"/>
      <c r="K175" s="4"/>
      <c r="L175" s="4"/>
      <c r="M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K175" s="1"/>
      <c r="AL175" s="1"/>
      <c r="AM175" s="1"/>
      <c r="AN175" s="1"/>
    </row>
    <row r="176" spans="1:40" x14ac:dyDescent="0.5">
      <c r="A176" s="6"/>
      <c r="B176" s="6"/>
      <c r="D176" s="4"/>
      <c r="E176"/>
      <c r="F176" s="4"/>
      <c r="G176" s="4"/>
      <c r="H176" s="4"/>
      <c r="I176" s="4"/>
      <c r="J176" s="4"/>
      <c r="K176" s="4"/>
      <c r="L176" s="4"/>
      <c r="M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K176" s="1"/>
      <c r="AL176" s="1"/>
      <c r="AM176" s="1"/>
      <c r="AN176" s="1"/>
    </row>
    <row r="177" spans="1:40" x14ac:dyDescent="0.5">
      <c r="A177" s="6"/>
      <c r="B177" s="6"/>
      <c r="D177" s="4"/>
      <c r="E177"/>
      <c r="F177" s="4"/>
      <c r="G177" s="4"/>
      <c r="H177" s="4"/>
      <c r="I177" s="4"/>
      <c r="J177" s="4"/>
      <c r="K177" s="4"/>
      <c r="L177" s="4"/>
      <c r="M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K177" s="1"/>
      <c r="AL177" s="1"/>
      <c r="AM177" s="1"/>
      <c r="AN177" s="1"/>
    </row>
    <row r="178" spans="1:40" x14ac:dyDescent="0.5">
      <c r="A178" s="6"/>
      <c r="B178" s="6"/>
      <c r="D178" s="4"/>
      <c r="E178"/>
      <c r="F178" s="4"/>
      <c r="G178" s="4"/>
      <c r="H178" s="4"/>
      <c r="I178" s="4"/>
      <c r="J178" s="4"/>
      <c r="K178" s="4"/>
      <c r="L178" s="4"/>
      <c r="M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K178" s="1"/>
      <c r="AL178" s="1"/>
      <c r="AM178" s="1"/>
      <c r="AN178" s="1"/>
    </row>
    <row r="179" spans="1:40" x14ac:dyDescent="0.5">
      <c r="A179" s="6"/>
      <c r="B179" s="6"/>
      <c r="D179" s="4"/>
      <c r="E179"/>
      <c r="F179" s="4"/>
      <c r="G179" s="4"/>
      <c r="H179" s="4"/>
      <c r="I179" s="4"/>
      <c r="J179" s="4"/>
      <c r="K179" s="4"/>
      <c r="L179" s="4"/>
      <c r="M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K179" s="1"/>
      <c r="AL179" s="1"/>
      <c r="AM179" s="1"/>
      <c r="AN179" s="1"/>
    </row>
    <row r="180" spans="1:40" x14ac:dyDescent="0.5">
      <c r="A180" s="6"/>
      <c r="B180" s="6"/>
      <c r="D180" s="4"/>
      <c r="E180"/>
      <c r="F180" s="4"/>
      <c r="G180" s="4"/>
      <c r="H180" s="4"/>
      <c r="I180" s="4"/>
      <c r="J180" s="4"/>
      <c r="K180" s="4"/>
      <c r="L180" s="4"/>
      <c r="M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K180" s="1"/>
      <c r="AL180" s="1"/>
      <c r="AM180" s="1"/>
      <c r="AN180" s="1"/>
    </row>
    <row r="181" spans="1:40" x14ac:dyDescent="0.5">
      <c r="A181" s="6"/>
      <c r="B181" s="6"/>
      <c r="D181" s="4"/>
      <c r="E181"/>
      <c r="F181" s="4"/>
      <c r="G181" s="4"/>
      <c r="H181" s="4"/>
      <c r="I181" s="4"/>
      <c r="J181" s="4"/>
      <c r="K181" s="4"/>
      <c r="L181" s="4"/>
      <c r="M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K181" s="1"/>
      <c r="AL181" s="1"/>
      <c r="AM181" s="1"/>
      <c r="AN181" s="1"/>
    </row>
    <row r="182" spans="1:40" x14ac:dyDescent="0.5">
      <c r="A182" s="6"/>
      <c r="B182" s="6"/>
      <c r="D182" s="4"/>
      <c r="E182"/>
      <c r="F182" s="4"/>
      <c r="G182" s="4"/>
      <c r="H182" s="4"/>
      <c r="I182" s="4"/>
      <c r="J182" s="4"/>
      <c r="K182" s="4"/>
      <c r="L182" s="4"/>
      <c r="M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K182" s="1"/>
      <c r="AL182" s="1"/>
      <c r="AM182" s="1"/>
      <c r="AN182" s="1"/>
    </row>
    <row r="183" spans="1:40" x14ac:dyDescent="0.5">
      <c r="A183" s="6"/>
      <c r="B183" s="6"/>
      <c r="D183" s="4"/>
      <c r="E183"/>
      <c r="F183" s="4"/>
      <c r="G183" s="4"/>
      <c r="H183" s="4"/>
      <c r="I183" s="4"/>
      <c r="J183" s="4"/>
      <c r="K183" s="4"/>
      <c r="L183" s="4"/>
      <c r="M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K183" s="1"/>
      <c r="AL183" s="1"/>
      <c r="AM183" s="1"/>
      <c r="AN183" s="1"/>
    </row>
    <row r="184" spans="1:40" x14ac:dyDescent="0.5">
      <c r="A184" s="6"/>
      <c r="B184" s="6"/>
      <c r="D184" s="4"/>
      <c r="E184"/>
      <c r="F184" s="4"/>
      <c r="G184" s="4"/>
      <c r="H184" s="4"/>
      <c r="I184" s="4"/>
      <c r="J184" s="4"/>
      <c r="K184" s="4"/>
      <c r="L184" s="4"/>
      <c r="M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K184" s="1"/>
      <c r="AL184" s="1"/>
      <c r="AM184" s="1"/>
      <c r="AN184" s="1"/>
    </row>
    <row r="185" spans="1:40" x14ac:dyDescent="0.5">
      <c r="A185" s="6"/>
      <c r="B185" s="6"/>
      <c r="D185" s="4"/>
      <c r="E185"/>
      <c r="F185" s="4"/>
      <c r="G185" s="4"/>
      <c r="H185" s="4"/>
      <c r="I185" s="4"/>
      <c r="J185" s="4"/>
      <c r="K185" s="4"/>
      <c r="L185" s="4"/>
      <c r="M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K185" s="1"/>
      <c r="AL185" s="1"/>
      <c r="AM185" s="1"/>
      <c r="AN185" s="1"/>
    </row>
    <row r="186" spans="1:40" x14ac:dyDescent="0.5">
      <c r="A186" s="6"/>
      <c r="B186" s="6"/>
      <c r="D186" s="4"/>
      <c r="E186"/>
      <c r="F186" s="4"/>
      <c r="G186" s="4"/>
      <c r="H186" s="4"/>
      <c r="I186" s="4"/>
      <c r="J186" s="4"/>
      <c r="K186" s="4"/>
      <c r="L186" s="4"/>
      <c r="M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K186" s="1"/>
      <c r="AL186" s="1"/>
      <c r="AM186" s="1"/>
      <c r="AN186" s="1"/>
    </row>
    <row r="187" spans="1:40" x14ac:dyDescent="0.5">
      <c r="A187" s="6"/>
      <c r="B187" s="6"/>
      <c r="D187" s="4"/>
      <c r="E187"/>
      <c r="F187" s="4"/>
      <c r="G187" s="4"/>
      <c r="H187" s="4"/>
      <c r="I187" s="4"/>
      <c r="J187" s="4"/>
      <c r="K187" s="4"/>
      <c r="L187" s="4"/>
      <c r="M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K187" s="1"/>
      <c r="AL187" s="1"/>
      <c r="AM187" s="1"/>
      <c r="AN187" s="1"/>
    </row>
    <row r="188" spans="1:40" x14ac:dyDescent="0.5">
      <c r="A188" s="6"/>
      <c r="B188" s="6"/>
      <c r="D188" s="4"/>
      <c r="E188"/>
      <c r="F188" s="4"/>
      <c r="G188" s="4"/>
      <c r="H188" s="4"/>
      <c r="I188" s="4"/>
      <c r="J188" s="4"/>
      <c r="K188" s="4"/>
      <c r="L188" s="4"/>
      <c r="M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K188" s="1"/>
      <c r="AL188" s="1"/>
      <c r="AM188" s="1"/>
      <c r="AN188" s="1"/>
    </row>
    <row r="189" spans="1:40" x14ac:dyDescent="0.5">
      <c r="A189" s="6"/>
      <c r="B189" s="6"/>
      <c r="D189" s="4"/>
      <c r="E189"/>
      <c r="F189" s="4"/>
      <c r="G189" s="4"/>
      <c r="H189" s="4"/>
      <c r="I189" s="4"/>
      <c r="J189" s="4"/>
      <c r="K189" s="4"/>
      <c r="L189" s="4"/>
      <c r="M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K189" s="1"/>
      <c r="AL189" s="1"/>
      <c r="AM189" s="1"/>
      <c r="AN189" s="1"/>
    </row>
    <row r="190" spans="1:40" x14ac:dyDescent="0.5">
      <c r="A190" s="6"/>
      <c r="B190" s="6"/>
      <c r="D190" s="4"/>
      <c r="E190"/>
      <c r="F190" s="4"/>
      <c r="G190" s="4"/>
      <c r="H190" s="4"/>
      <c r="I190" s="4"/>
      <c r="J190" s="4"/>
      <c r="K190" s="4"/>
      <c r="L190" s="4"/>
      <c r="M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K190" s="1"/>
      <c r="AL190" s="1"/>
      <c r="AM190" s="1"/>
      <c r="AN190" s="1"/>
    </row>
    <row r="191" spans="1:40" x14ac:dyDescent="0.5">
      <c r="A191" s="6"/>
      <c r="B191" s="6"/>
      <c r="D191" s="4"/>
      <c r="E191"/>
      <c r="F191" s="4"/>
      <c r="G191" s="4"/>
      <c r="H191" s="4"/>
      <c r="I191" s="4"/>
      <c r="J191" s="4"/>
      <c r="K191" s="4"/>
      <c r="L191" s="4"/>
      <c r="M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K191" s="1"/>
      <c r="AL191" s="1"/>
      <c r="AM191" s="1"/>
      <c r="AN191" s="1"/>
    </row>
    <row r="192" spans="1:40" x14ac:dyDescent="0.5">
      <c r="A192" s="6"/>
      <c r="B192" s="6"/>
      <c r="D192" s="4"/>
      <c r="E192"/>
      <c r="F192" s="4"/>
      <c r="G192" s="4"/>
      <c r="H192" s="4"/>
      <c r="I192" s="4"/>
      <c r="J192" s="4"/>
      <c r="K192" s="4"/>
      <c r="L192" s="4"/>
      <c r="M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K192" s="1"/>
      <c r="AL192" s="1"/>
      <c r="AM192" s="1"/>
      <c r="AN192" s="1"/>
    </row>
    <row r="193" spans="1:40" x14ac:dyDescent="0.5">
      <c r="A193" s="6"/>
      <c r="B193" s="6"/>
      <c r="D193" s="4"/>
      <c r="E193"/>
      <c r="F193" s="4"/>
      <c r="G193" s="4"/>
      <c r="H193" s="4"/>
      <c r="I193" s="4"/>
      <c r="J193" s="4"/>
      <c r="K193" s="4"/>
      <c r="L193" s="4"/>
      <c r="M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K193" s="1"/>
      <c r="AL193" s="1"/>
      <c r="AM193" s="1"/>
      <c r="AN193" s="1"/>
    </row>
    <row r="194" spans="1:40" x14ac:dyDescent="0.5">
      <c r="A194" s="6"/>
      <c r="B194" s="6"/>
      <c r="D194" s="4"/>
      <c r="E194"/>
      <c r="F194" s="4"/>
      <c r="G194" s="4"/>
      <c r="H194" s="4"/>
      <c r="I194" s="4"/>
      <c r="J194" s="4"/>
      <c r="K194" s="4"/>
      <c r="L194" s="4"/>
      <c r="M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K194" s="1"/>
      <c r="AL194" s="1"/>
      <c r="AM194" s="1"/>
      <c r="AN194" s="1"/>
    </row>
    <row r="195" spans="1:40" x14ac:dyDescent="0.5">
      <c r="A195" s="6"/>
      <c r="B195" s="6"/>
      <c r="D195" s="4"/>
      <c r="E195"/>
      <c r="F195" s="4"/>
      <c r="G195" s="4"/>
      <c r="H195" s="4"/>
      <c r="I195" s="4"/>
      <c r="J195" s="4"/>
      <c r="K195" s="4"/>
      <c r="L195" s="4"/>
      <c r="M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K195" s="1"/>
      <c r="AL195" s="1"/>
      <c r="AM195" s="1"/>
      <c r="AN195" s="1"/>
    </row>
    <row r="196" spans="1:40" x14ac:dyDescent="0.5">
      <c r="A196" s="6"/>
      <c r="B196" s="6"/>
      <c r="D196" s="4"/>
      <c r="E196"/>
      <c r="F196" s="4"/>
      <c r="G196" s="4"/>
      <c r="H196" s="4"/>
      <c r="I196" s="4"/>
      <c r="J196" s="4"/>
      <c r="K196" s="4"/>
      <c r="L196" s="4"/>
      <c r="M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K196" s="1"/>
      <c r="AL196" s="1"/>
      <c r="AM196" s="1"/>
      <c r="AN196" s="1"/>
    </row>
    <row r="197" spans="1:40" x14ac:dyDescent="0.5">
      <c r="A197" s="6"/>
      <c r="B197" s="6"/>
      <c r="D197" s="4"/>
      <c r="E197"/>
      <c r="F197" s="4"/>
      <c r="G197" s="4"/>
      <c r="H197" s="4"/>
      <c r="I197" s="4"/>
      <c r="J197" s="4"/>
      <c r="K197" s="4"/>
      <c r="L197" s="4"/>
      <c r="M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K197" s="1"/>
      <c r="AL197" s="1"/>
      <c r="AM197" s="1"/>
      <c r="AN197" s="1"/>
    </row>
    <row r="198" spans="1:40" x14ac:dyDescent="0.5">
      <c r="A198" s="6"/>
      <c r="B198" s="6"/>
      <c r="D198" s="4"/>
      <c r="E198"/>
      <c r="F198" s="4"/>
      <c r="G198" s="4"/>
      <c r="H198" s="4"/>
      <c r="I198" s="4"/>
      <c r="J198" s="4"/>
      <c r="K198" s="4"/>
      <c r="L198" s="4"/>
      <c r="M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K198" s="1"/>
      <c r="AL198" s="1"/>
      <c r="AM198" s="1"/>
      <c r="AN198" s="1"/>
    </row>
    <row r="199" spans="1:40" x14ac:dyDescent="0.5">
      <c r="D199" s="4"/>
      <c r="E199"/>
      <c r="F199" s="4"/>
      <c r="G199" s="4"/>
      <c r="H199" s="4"/>
      <c r="I199" s="4"/>
      <c r="J199" s="4"/>
      <c r="K199" s="4"/>
      <c r="L199" s="4"/>
      <c r="M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K199" s="1"/>
      <c r="AL199" s="1"/>
      <c r="AM199" s="1"/>
      <c r="AN199" s="1"/>
    </row>
    <row r="200" spans="1:40" x14ac:dyDescent="0.5">
      <c r="D200" s="4"/>
      <c r="E200"/>
      <c r="F200" s="4"/>
      <c r="G200" s="4"/>
      <c r="H200" s="4"/>
      <c r="I200" s="4"/>
      <c r="J200" s="4"/>
      <c r="K200" s="4"/>
      <c r="L200" s="4"/>
      <c r="M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K200" s="1"/>
      <c r="AL200" s="1"/>
      <c r="AM200" s="1"/>
      <c r="AN200" s="1"/>
    </row>
    <row r="201" spans="1:40" x14ac:dyDescent="0.5">
      <c r="D201" s="4"/>
      <c r="E201"/>
      <c r="F201" s="4"/>
      <c r="G201" s="4"/>
      <c r="H201" s="4"/>
      <c r="I201" s="4"/>
      <c r="J201" s="4"/>
      <c r="K201" s="4"/>
      <c r="L201" s="4"/>
      <c r="M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K201" s="1"/>
      <c r="AL201" s="1"/>
      <c r="AM201" s="1"/>
      <c r="AN201" s="1"/>
    </row>
    <row r="202" spans="1:40" x14ac:dyDescent="0.5">
      <c r="D202" s="4"/>
      <c r="E202"/>
      <c r="F202" s="4"/>
      <c r="G202" s="4"/>
      <c r="H202" s="4"/>
      <c r="I202" s="4"/>
      <c r="J202" s="4"/>
      <c r="K202" s="4"/>
      <c r="L202" s="4"/>
      <c r="M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K202" s="1"/>
      <c r="AL202" s="1"/>
      <c r="AM202" s="1"/>
      <c r="AN202" s="1"/>
    </row>
    <row r="203" spans="1:40" x14ac:dyDescent="0.5">
      <c r="D203" s="4"/>
      <c r="E203"/>
      <c r="F203" s="4"/>
      <c r="G203" s="4"/>
      <c r="H203" s="4"/>
      <c r="I203" s="4"/>
      <c r="J203" s="4"/>
      <c r="K203" s="4"/>
      <c r="L203" s="4"/>
      <c r="M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K203" s="1"/>
      <c r="AL203" s="1"/>
      <c r="AM203" s="1"/>
      <c r="AN203" s="1"/>
    </row>
    <row r="204" spans="1:40" x14ac:dyDescent="0.5">
      <c r="D204" s="4"/>
      <c r="E204"/>
      <c r="F204" s="4"/>
      <c r="G204" s="4"/>
      <c r="H204" s="4"/>
      <c r="I204" s="4"/>
      <c r="J204" s="4"/>
      <c r="K204" s="4"/>
      <c r="L204" s="4"/>
      <c r="M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K204" s="1"/>
      <c r="AL204" s="1"/>
      <c r="AM204" s="1"/>
      <c r="AN204" s="1"/>
    </row>
    <row r="205" spans="1:40" x14ac:dyDescent="0.5">
      <c r="D205" s="4"/>
      <c r="E205"/>
      <c r="F205" s="4"/>
      <c r="G205" s="4"/>
      <c r="H205" s="4"/>
      <c r="I205" s="4"/>
      <c r="J205" s="4"/>
      <c r="K205" s="4"/>
      <c r="L205" s="4"/>
      <c r="M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K205" s="1"/>
      <c r="AL205" s="1"/>
      <c r="AM205" s="1"/>
      <c r="AN205" s="1"/>
    </row>
    <row r="206" spans="1:40" x14ac:dyDescent="0.5">
      <c r="D206" s="4"/>
      <c r="E206"/>
      <c r="F206" s="4"/>
      <c r="G206" s="4"/>
      <c r="H206" s="4"/>
      <c r="I206" s="4"/>
      <c r="J206" s="4"/>
      <c r="K206" s="4"/>
      <c r="L206" s="4"/>
      <c r="M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K206" s="1"/>
      <c r="AL206" s="1"/>
      <c r="AM206" s="1"/>
      <c r="AN206" s="1"/>
    </row>
    <row r="207" spans="1:40" x14ac:dyDescent="0.5">
      <c r="D207" s="4"/>
      <c r="E207"/>
      <c r="F207" s="4"/>
      <c r="G207" s="4"/>
      <c r="H207" s="4"/>
      <c r="I207" s="4"/>
      <c r="J207" s="4"/>
      <c r="K207" s="4"/>
      <c r="L207" s="4"/>
      <c r="M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K207" s="1"/>
      <c r="AL207" s="1"/>
      <c r="AM207" s="1"/>
      <c r="AN207" s="1"/>
    </row>
    <row r="208" spans="1:40" x14ac:dyDescent="0.5">
      <c r="D208" s="4"/>
      <c r="E208"/>
      <c r="F208" s="4"/>
      <c r="G208" s="4"/>
      <c r="H208" s="4"/>
      <c r="I208" s="4"/>
      <c r="J208" s="4"/>
      <c r="K208" s="4"/>
      <c r="L208" s="4"/>
      <c r="M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K208" s="1"/>
      <c r="AL208" s="1"/>
      <c r="AM208" s="1"/>
      <c r="AN208" s="1"/>
    </row>
    <row r="209" spans="4:40" x14ac:dyDescent="0.5">
      <c r="D209" s="4"/>
      <c r="E209"/>
      <c r="F209" s="4"/>
      <c r="G209" s="4"/>
      <c r="H209" s="4"/>
      <c r="I209" s="4"/>
      <c r="J209" s="4"/>
      <c r="K209" s="4"/>
      <c r="L209" s="4"/>
      <c r="M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K209" s="1"/>
      <c r="AL209" s="1"/>
      <c r="AM209" s="1"/>
      <c r="AN209" s="1"/>
    </row>
    <row r="210" spans="4:40" x14ac:dyDescent="0.5">
      <c r="D210" s="4"/>
      <c r="E210"/>
      <c r="F210" s="4"/>
      <c r="G210" s="4"/>
      <c r="H210" s="4"/>
      <c r="I210" s="4"/>
      <c r="J210" s="4"/>
      <c r="K210" s="4"/>
      <c r="L210" s="4"/>
      <c r="M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K210" s="1"/>
      <c r="AL210" s="1"/>
      <c r="AM210" s="1"/>
      <c r="AN210" s="1"/>
    </row>
    <row r="211" spans="4:40" x14ac:dyDescent="0.5">
      <c r="D211" s="4"/>
      <c r="E211"/>
      <c r="F211" s="4"/>
      <c r="G211" s="4"/>
      <c r="H211" s="4"/>
      <c r="I211" s="4"/>
      <c r="J211" s="4"/>
      <c r="K211" s="4"/>
      <c r="L211" s="4"/>
      <c r="M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K211" s="1"/>
      <c r="AL211" s="1"/>
      <c r="AM211" s="1"/>
      <c r="AN211" s="1"/>
    </row>
    <row r="212" spans="4:40" x14ac:dyDescent="0.5">
      <c r="D212" s="4"/>
      <c r="E212"/>
      <c r="F212" s="4"/>
      <c r="G212" s="4"/>
      <c r="H212" s="4"/>
      <c r="I212" s="4"/>
      <c r="J212" s="4"/>
      <c r="K212" s="4"/>
      <c r="L212" s="4"/>
      <c r="M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K212" s="1"/>
      <c r="AL212" s="1"/>
      <c r="AM212" s="1"/>
      <c r="AN212" s="1"/>
    </row>
    <row r="213" spans="4:40" x14ac:dyDescent="0.5">
      <c r="D213" s="4"/>
      <c r="E213"/>
      <c r="F213" s="4"/>
      <c r="G213" s="4"/>
      <c r="H213" s="4"/>
      <c r="I213" s="4"/>
      <c r="J213" s="4"/>
      <c r="K213" s="4"/>
      <c r="L213" s="4"/>
      <c r="M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K213" s="1"/>
      <c r="AL213" s="1"/>
      <c r="AM213" s="1"/>
      <c r="AN213" s="1"/>
    </row>
    <row r="214" spans="4:40" x14ac:dyDescent="0.5">
      <c r="D214" s="4"/>
      <c r="E214"/>
      <c r="F214" s="4"/>
      <c r="G214" s="4"/>
      <c r="H214" s="4"/>
      <c r="I214" s="4"/>
      <c r="J214" s="4"/>
      <c r="K214" s="4"/>
      <c r="L214" s="4"/>
      <c r="M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K214" s="1"/>
      <c r="AL214" s="1"/>
      <c r="AM214" s="1"/>
      <c r="AN214" s="1"/>
    </row>
    <row r="215" spans="4:40" x14ac:dyDescent="0.5">
      <c r="D215" s="4"/>
      <c r="E215"/>
      <c r="F215" s="4"/>
      <c r="G215" s="4"/>
      <c r="H215" s="4"/>
      <c r="I215" s="4"/>
      <c r="J215" s="4"/>
      <c r="K215" s="4"/>
      <c r="L215" s="4"/>
      <c r="M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K215" s="1"/>
      <c r="AL215" s="1"/>
      <c r="AM215" s="1"/>
      <c r="AN215" s="1"/>
    </row>
    <row r="216" spans="4:40" x14ac:dyDescent="0.5">
      <c r="D216" s="4"/>
      <c r="E216"/>
      <c r="F216" s="4"/>
      <c r="G216" s="4"/>
      <c r="H216" s="4"/>
      <c r="I216" s="4"/>
      <c r="J216" s="4"/>
      <c r="K216" s="4"/>
      <c r="L216" s="4"/>
      <c r="M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K216" s="1"/>
      <c r="AL216" s="1"/>
      <c r="AM216" s="1"/>
      <c r="AN216" s="1"/>
    </row>
    <row r="217" spans="4:40" x14ac:dyDescent="0.5">
      <c r="D217" s="4"/>
      <c r="E217"/>
      <c r="F217" s="4"/>
      <c r="G217" s="4"/>
      <c r="H217" s="4"/>
      <c r="I217" s="4"/>
      <c r="J217" s="4"/>
      <c r="K217" s="4"/>
      <c r="L217" s="4"/>
      <c r="M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K217" s="1"/>
      <c r="AL217" s="1"/>
      <c r="AM217" s="1"/>
      <c r="AN217" s="1"/>
    </row>
    <row r="218" spans="4:40" x14ac:dyDescent="0.5">
      <c r="D218" s="4"/>
      <c r="E218"/>
      <c r="F218" s="4"/>
      <c r="G218" s="4"/>
      <c r="H218" s="4"/>
      <c r="I218" s="4"/>
      <c r="J218" s="4"/>
      <c r="K218" s="4"/>
      <c r="L218" s="4"/>
      <c r="M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K218" s="1"/>
      <c r="AL218" s="1"/>
      <c r="AM218" s="1"/>
      <c r="AN218" s="1"/>
    </row>
    <row r="219" spans="4:40" x14ac:dyDescent="0.5">
      <c r="D219" s="4"/>
      <c r="E219"/>
      <c r="F219" s="4"/>
      <c r="G219" s="4"/>
      <c r="H219" s="4"/>
      <c r="I219" s="4"/>
      <c r="J219" s="4"/>
      <c r="K219" s="4"/>
      <c r="L219" s="4"/>
      <c r="M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K219" s="1"/>
      <c r="AL219" s="1"/>
      <c r="AM219" s="1"/>
      <c r="AN219" s="1"/>
    </row>
    <row r="220" spans="4:40" x14ac:dyDescent="0.5">
      <c r="D220" s="4"/>
      <c r="E220"/>
      <c r="F220" s="4"/>
      <c r="G220" s="4"/>
      <c r="H220" s="4"/>
      <c r="I220" s="4"/>
      <c r="J220" s="4"/>
      <c r="K220" s="4"/>
      <c r="L220" s="4"/>
      <c r="M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K220" s="1"/>
      <c r="AL220" s="1"/>
      <c r="AM220" s="1"/>
      <c r="AN220" s="1"/>
    </row>
    <row r="221" spans="4:40" x14ac:dyDescent="0.5">
      <c r="D221" s="4"/>
      <c r="E221"/>
      <c r="F221" s="4"/>
      <c r="G221" s="4"/>
      <c r="H221" s="4"/>
      <c r="I221" s="4"/>
      <c r="J221" s="4"/>
      <c r="K221" s="4"/>
      <c r="L221" s="4"/>
      <c r="M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K221" s="1"/>
      <c r="AL221" s="1"/>
      <c r="AM221" s="1"/>
      <c r="AN221" s="1"/>
    </row>
    <row r="222" spans="4:40" x14ac:dyDescent="0.5">
      <c r="D222" s="4"/>
      <c r="E222"/>
      <c r="F222" s="4"/>
      <c r="G222" s="4"/>
      <c r="H222" s="4"/>
      <c r="I222" s="4"/>
      <c r="J222" s="4"/>
      <c r="K222" s="4"/>
      <c r="L222" s="4"/>
      <c r="M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K222" s="1"/>
      <c r="AL222" s="1"/>
      <c r="AM222" s="1"/>
      <c r="AN222" s="1"/>
    </row>
    <row r="223" spans="4:40" x14ac:dyDescent="0.5">
      <c r="D223" s="4"/>
      <c r="E223"/>
      <c r="F223" s="4"/>
      <c r="G223" s="4"/>
      <c r="H223" s="4"/>
      <c r="I223" s="4"/>
      <c r="J223" s="4"/>
      <c r="K223" s="4"/>
      <c r="L223" s="4"/>
      <c r="M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K223" s="1"/>
      <c r="AL223" s="1"/>
      <c r="AM223" s="1"/>
      <c r="AN223" s="1"/>
    </row>
    <row r="224" spans="4:40" x14ac:dyDescent="0.5">
      <c r="D224" s="4"/>
      <c r="E224"/>
      <c r="F224" s="4"/>
      <c r="G224" s="4"/>
      <c r="H224" s="4"/>
      <c r="I224" s="4"/>
      <c r="J224" s="4"/>
      <c r="K224" s="4"/>
      <c r="L224" s="4"/>
      <c r="M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K224" s="1"/>
      <c r="AL224" s="1"/>
      <c r="AM224" s="1"/>
      <c r="AN224" s="1"/>
    </row>
    <row r="225" spans="4:40" x14ac:dyDescent="0.5">
      <c r="D225" s="4"/>
      <c r="E225"/>
      <c r="F225" s="4"/>
      <c r="G225" s="4"/>
      <c r="H225" s="4"/>
      <c r="I225" s="4"/>
      <c r="J225" s="4"/>
      <c r="K225" s="4"/>
      <c r="L225" s="4"/>
      <c r="M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K225" s="1"/>
      <c r="AL225" s="1"/>
      <c r="AM225" s="1"/>
      <c r="AN225" s="1"/>
    </row>
    <row r="226" spans="4:40" x14ac:dyDescent="0.5">
      <c r="D226" s="4"/>
      <c r="E226"/>
      <c r="F226" s="4"/>
      <c r="G226" s="4"/>
      <c r="H226" s="4"/>
      <c r="I226" s="4"/>
      <c r="J226" s="4"/>
      <c r="K226" s="4"/>
      <c r="L226" s="4"/>
      <c r="M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K226" s="1"/>
      <c r="AL226" s="1"/>
      <c r="AM226" s="1"/>
      <c r="AN226" s="1"/>
    </row>
    <row r="227" spans="4:40" x14ac:dyDescent="0.5">
      <c r="D227" s="4"/>
      <c r="E227"/>
      <c r="F227" s="4"/>
      <c r="G227" s="4"/>
      <c r="H227" s="4"/>
      <c r="I227" s="4"/>
      <c r="J227" s="4"/>
      <c r="K227" s="4"/>
      <c r="L227" s="4"/>
      <c r="M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K227" s="1"/>
      <c r="AL227" s="1"/>
      <c r="AM227" s="1"/>
      <c r="AN227" s="1"/>
    </row>
    <row r="228" spans="4:40" x14ac:dyDescent="0.5">
      <c r="D228" s="4"/>
      <c r="E228"/>
      <c r="F228" s="4"/>
      <c r="G228" s="4"/>
      <c r="H228" s="4"/>
      <c r="I228" s="4"/>
      <c r="J228" s="4"/>
      <c r="K228" s="4"/>
      <c r="L228" s="4"/>
      <c r="M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K228" s="1"/>
      <c r="AL228" s="1"/>
      <c r="AM228" s="1"/>
      <c r="AN228" s="1"/>
    </row>
    <row r="229" spans="4:40" x14ac:dyDescent="0.5">
      <c r="D229" s="4"/>
      <c r="E229"/>
      <c r="F229" s="4"/>
      <c r="G229" s="4"/>
      <c r="H229" s="4"/>
      <c r="I229" s="4"/>
      <c r="J229" s="4"/>
      <c r="K229" s="4"/>
      <c r="L229" s="4"/>
      <c r="M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K229" s="1"/>
      <c r="AL229" s="1"/>
      <c r="AM229" s="1"/>
      <c r="AN229" s="1"/>
    </row>
    <row r="230" spans="4:40" x14ac:dyDescent="0.5">
      <c r="D230" s="4"/>
      <c r="E230"/>
      <c r="F230" s="4"/>
      <c r="G230" s="4"/>
      <c r="H230" s="4"/>
      <c r="I230" s="4"/>
      <c r="J230" s="4"/>
      <c r="K230" s="4"/>
      <c r="L230" s="4"/>
      <c r="M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K230" s="1"/>
      <c r="AL230" s="1"/>
      <c r="AM230" s="1"/>
      <c r="AN230" s="1"/>
    </row>
    <row r="231" spans="4:40" x14ac:dyDescent="0.5">
      <c r="D231" s="4"/>
      <c r="E231"/>
      <c r="F231" s="4"/>
      <c r="G231" s="4"/>
      <c r="H231" s="4"/>
      <c r="I231" s="4"/>
      <c r="J231" s="4"/>
      <c r="K231" s="4"/>
      <c r="L231" s="4"/>
      <c r="M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K231" s="1"/>
      <c r="AL231" s="1"/>
      <c r="AM231" s="1"/>
      <c r="AN231" s="1"/>
    </row>
    <row r="232" spans="4:40" x14ac:dyDescent="0.5">
      <c r="D232" s="4"/>
      <c r="E232"/>
      <c r="F232" s="4"/>
      <c r="G232" s="4"/>
      <c r="H232" s="4"/>
      <c r="I232" s="4"/>
      <c r="J232" s="4"/>
      <c r="K232" s="4"/>
      <c r="L232" s="4"/>
      <c r="M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K232" s="1"/>
      <c r="AL232" s="1"/>
      <c r="AM232" s="1"/>
      <c r="AN232" s="1"/>
    </row>
    <row r="233" spans="4:40" x14ac:dyDescent="0.5">
      <c r="D233" s="4"/>
      <c r="E233"/>
      <c r="F233" s="4"/>
      <c r="G233" s="4"/>
      <c r="H233" s="4"/>
      <c r="I233" s="4"/>
      <c r="J233" s="4"/>
      <c r="K233" s="4"/>
      <c r="L233" s="4"/>
      <c r="M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K233" s="1"/>
      <c r="AL233" s="1"/>
      <c r="AM233" s="1"/>
      <c r="AN233" s="1"/>
    </row>
    <row r="234" spans="4:40" x14ac:dyDescent="0.5">
      <c r="D234" s="4"/>
      <c r="E234"/>
      <c r="F234" s="4"/>
      <c r="G234" s="4"/>
      <c r="H234" s="4"/>
      <c r="I234" s="4"/>
      <c r="J234" s="4"/>
      <c r="K234" s="4"/>
      <c r="L234" s="4"/>
      <c r="M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K234" s="1"/>
      <c r="AL234" s="1"/>
      <c r="AM234" s="1"/>
      <c r="AN234" s="1"/>
    </row>
    <row r="235" spans="4:40" x14ac:dyDescent="0.5">
      <c r="D235" s="4"/>
      <c r="E235"/>
      <c r="F235" s="4"/>
      <c r="G235" s="4"/>
      <c r="H235" s="4"/>
      <c r="I235" s="4"/>
      <c r="J235" s="4"/>
      <c r="K235" s="4"/>
      <c r="L235" s="4"/>
      <c r="M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K235" s="1"/>
      <c r="AL235" s="1"/>
      <c r="AM235" s="1"/>
      <c r="AN235" s="1"/>
    </row>
    <row r="236" spans="4:40" x14ac:dyDescent="0.5">
      <c r="D236" s="4"/>
      <c r="E236"/>
      <c r="F236" s="4"/>
      <c r="G236" s="4"/>
      <c r="H236" s="4"/>
      <c r="I236" s="4"/>
      <c r="J236" s="4"/>
      <c r="K236" s="4"/>
      <c r="L236" s="4"/>
      <c r="M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K236" s="1"/>
      <c r="AL236" s="1"/>
      <c r="AM236" s="1"/>
      <c r="AN236" s="1"/>
    </row>
    <row r="237" spans="4:40" x14ac:dyDescent="0.5">
      <c r="D237" s="4"/>
      <c r="E237"/>
      <c r="F237" s="4"/>
      <c r="G237" s="4"/>
      <c r="H237" s="4"/>
      <c r="I237" s="4"/>
      <c r="J237" s="4"/>
      <c r="K237" s="4"/>
      <c r="L237" s="4"/>
      <c r="M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K237" s="1"/>
      <c r="AL237" s="1"/>
      <c r="AM237" s="1"/>
      <c r="AN237" s="1"/>
    </row>
    <row r="238" spans="4:40" x14ac:dyDescent="0.5">
      <c r="D238" s="4"/>
      <c r="E238"/>
      <c r="F238" s="4"/>
      <c r="G238" s="4"/>
      <c r="H238" s="4"/>
      <c r="I238" s="4"/>
      <c r="J238" s="4"/>
      <c r="K238" s="4"/>
      <c r="L238" s="4"/>
      <c r="M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K238" s="1"/>
      <c r="AL238" s="1"/>
      <c r="AM238" s="1"/>
      <c r="AN238" s="1"/>
    </row>
    <row r="239" spans="4:40" x14ac:dyDescent="0.5">
      <c r="D239" s="4"/>
      <c r="E239"/>
      <c r="F239" s="4"/>
      <c r="G239" s="4"/>
      <c r="H239" s="4"/>
      <c r="I239" s="4"/>
      <c r="J239" s="4"/>
      <c r="K239" s="4"/>
      <c r="L239" s="4"/>
      <c r="M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K239" s="1"/>
      <c r="AL239" s="1"/>
      <c r="AM239" s="1"/>
      <c r="AN239" s="1"/>
    </row>
    <row r="240" spans="4:40" x14ac:dyDescent="0.5">
      <c r="D240" s="4"/>
      <c r="E240"/>
      <c r="F240" s="4"/>
      <c r="G240" s="4"/>
      <c r="H240" s="4"/>
      <c r="I240" s="4"/>
      <c r="J240" s="4"/>
      <c r="K240" s="4"/>
      <c r="L240" s="4"/>
      <c r="M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K240" s="1"/>
      <c r="AL240" s="1"/>
      <c r="AM240" s="1"/>
      <c r="AN240" s="1"/>
    </row>
    <row r="241" spans="4:40" x14ac:dyDescent="0.5">
      <c r="D241" s="4"/>
      <c r="E241"/>
      <c r="F241" s="4"/>
      <c r="G241" s="4"/>
      <c r="H241" s="4"/>
      <c r="I241" s="4"/>
      <c r="J241" s="4"/>
      <c r="K241" s="4"/>
      <c r="L241" s="4"/>
      <c r="M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K241" s="1"/>
      <c r="AL241" s="1"/>
      <c r="AM241" s="1"/>
      <c r="AN241" s="1"/>
    </row>
    <row r="242" spans="4:40" x14ac:dyDescent="0.5">
      <c r="D242" s="4"/>
      <c r="E242"/>
      <c r="F242" s="4"/>
      <c r="G242" s="4"/>
      <c r="H242" s="4"/>
      <c r="I242" s="4"/>
      <c r="J242" s="4"/>
      <c r="K242" s="4"/>
      <c r="L242" s="4"/>
      <c r="M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K242" s="1"/>
      <c r="AL242" s="1"/>
      <c r="AM242" s="1"/>
      <c r="AN242" s="1"/>
    </row>
    <row r="243" spans="4:40" x14ac:dyDescent="0.5">
      <c r="D243" s="4"/>
      <c r="E243"/>
      <c r="F243" s="4"/>
      <c r="G243" s="4"/>
      <c r="H243" s="4"/>
      <c r="I243" s="4"/>
      <c r="J243" s="4"/>
      <c r="K243" s="4"/>
      <c r="L243" s="4"/>
      <c r="M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K243" s="1"/>
      <c r="AL243" s="1"/>
      <c r="AM243" s="1"/>
      <c r="AN243" s="1"/>
    </row>
    <row r="244" spans="4:40" x14ac:dyDescent="0.5">
      <c r="D244" s="4"/>
      <c r="E244"/>
      <c r="F244" s="4"/>
      <c r="G244" s="4"/>
      <c r="H244" s="4"/>
      <c r="I244" s="4"/>
      <c r="J244" s="4"/>
      <c r="K244" s="4"/>
      <c r="L244" s="4"/>
      <c r="M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K244" s="1"/>
      <c r="AL244" s="1"/>
      <c r="AM244" s="1"/>
      <c r="AN244" s="1"/>
    </row>
    <row r="245" spans="4:40" x14ac:dyDescent="0.5">
      <c r="D245" s="4"/>
      <c r="E245"/>
      <c r="F245" s="4"/>
      <c r="G245" s="4"/>
      <c r="H245" s="4"/>
      <c r="I245" s="4"/>
      <c r="J245" s="4"/>
      <c r="K245" s="4"/>
      <c r="L245" s="4"/>
      <c r="M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K245" s="1"/>
      <c r="AL245" s="1"/>
      <c r="AM245" s="1"/>
      <c r="AN245" s="1"/>
    </row>
    <row r="246" spans="4:40" x14ac:dyDescent="0.5">
      <c r="D246" s="4"/>
      <c r="E246"/>
      <c r="F246" s="4"/>
      <c r="G246" s="4"/>
      <c r="H246" s="4"/>
      <c r="I246" s="4"/>
      <c r="J246" s="4"/>
      <c r="K246" s="4"/>
      <c r="L246" s="4"/>
      <c r="M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K246" s="1"/>
      <c r="AL246" s="1"/>
      <c r="AM246" s="1"/>
      <c r="AN246" s="1"/>
    </row>
    <row r="247" spans="4:40" x14ac:dyDescent="0.5">
      <c r="D247" s="4"/>
      <c r="E247"/>
      <c r="F247" s="4"/>
      <c r="G247" s="4"/>
      <c r="H247" s="4"/>
      <c r="I247" s="4"/>
      <c r="J247" s="4"/>
      <c r="K247" s="4"/>
      <c r="L247" s="4"/>
      <c r="M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K247" s="1"/>
      <c r="AL247" s="1"/>
      <c r="AM247" s="1"/>
      <c r="AN247" s="1"/>
    </row>
    <row r="248" spans="4:40" x14ac:dyDescent="0.5">
      <c r="D248" s="4"/>
      <c r="E248"/>
      <c r="F248" s="4"/>
      <c r="G248" s="4"/>
      <c r="H248" s="4"/>
      <c r="I248" s="4"/>
      <c r="J248" s="4"/>
      <c r="K248" s="4"/>
      <c r="L248" s="4"/>
      <c r="M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K248" s="1"/>
      <c r="AL248" s="1"/>
      <c r="AM248" s="1"/>
      <c r="AN248" s="1"/>
    </row>
    <row r="249" spans="4:40" x14ac:dyDescent="0.5">
      <c r="D249" s="4"/>
      <c r="E249"/>
      <c r="F249" s="4"/>
      <c r="G249" s="4"/>
      <c r="H249" s="4"/>
      <c r="I249" s="4"/>
      <c r="J249" s="4"/>
      <c r="K249" s="4"/>
      <c r="L249" s="4"/>
      <c r="M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K249" s="1"/>
      <c r="AL249" s="1"/>
      <c r="AM249" s="1"/>
      <c r="AN249" s="1"/>
    </row>
    <row r="250" spans="4:40" x14ac:dyDescent="0.5">
      <c r="D250" s="4"/>
      <c r="E250"/>
      <c r="F250" s="4"/>
      <c r="G250" s="4"/>
      <c r="H250" s="4"/>
      <c r="I250" s="4"/>
      <c r="J250" s="4"/>
      <c r="K250" s="4"/>
      <c r="L250" s="4"/>
      <c r="M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K250" s="1"/>
      <c r="AL250" s="1"/>
      <c r="AM250" s="1"/>
      <c r="AN250" s="1"/>
    </row>
    <row r="251" spans="4:40" x14ac:dyDescent="0.5">
      <c r="D251" s="4"/>
      <c r="E251"/>
      <c r="F251" s="4"/>
      <c r="G251" s="4"/>
      <c r="H251" s="4"/>
      <c r="I251" s="4"/>
      <c r="J251" s="4"/>
      <c r="K251" s="4"/>
      <c r="L251" s="4"/>
      <c r="M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K251" s="1"/>
      <c r="AL251" s="1"/>
      <c r="AM251" s="1"/>
      <c r="AN251" s="1"/>
    </row>
    <row r="252" spans="4:40" x14ac:dyDescent="0.5">
      <c r="D252" s="4"/>
      <c r="E252"/>
      <c r="F252" s="4"/>
      <c r="G252" s="4"/>
      <c r="H252" s="4"/>
      <c r="I252" s="4"/>
      <c r="J252" s="4"/>
      <c r="K252" s="4"/>
      <c r="L252" s="4"/>
      <c r="M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K252" s="1"/>
      <c r="AL252" s="1"/>
      <c r="AM252" s="1"/>
      <c r="AN252" s="1"/>
    </row>
    <row r="253" spans="4:40" x14ac:dyDescent="0.5">
      <c r="D253" s="4"/>
      <c r="E253"/>
      <c r="F253" s="4"/>
      <c r="G253" s="4"/>
      <c r="H253" s="4"/>
      <c r="I253" s="4"/>
      <c r="J253" s="4"/>
      <c r="K253" s="4"/>
      <c r="L253" s="4"/>
      <c r="M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K253" s="1"/>
      <c r="AL253" s="1"/>
      <c r="AM253" s="1"/>
      <c r="AN253" s="1"/>
    </row>
    <row r="254" spans="4:40" x14ac:dyDescent="0.5">
      <c r="D254" s="4"/>
      <c r="E254"/>
      <c r="F254" s="4"/>
      <c r="G254" s="4"/>
      <c r="H254" s="4"/>
      <c r="I254" s="4"/>
      <c r="J254" s="4"/>
      <c r="K254" s="4"/>
      <c r="L254" s="4"/>
      <c r="M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K254" s="1"/>
      <c r="AL254" s="1"/>
      <c r="AM254" s="1"/>
      <c r="AN254" s="1"/>
    </row>
    <row r="255" spans="4:40" x14ac:dyDescent="0.5">
      <c r="D255" s="4"/>
      <c r="E255"/>
      <c r="F255" s="4"/>
      <c r="G255" s="4"/>
      <c r="H255" s="4"/>
      <c r="I255" s="4"/>
      <c r="J255" s="4"/>
      <c r="K255" s="4"/>
      <c r="L255" s="4"/>
      <c r="M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K255" s="1"/>
      <c r="AL255" s="1"/>
      <c r="AM255" s="1"/>
      <c r="AN255" s="1"/>
    </row>
    <row r="256" spans="4:40" x14ac:dyDescent="0.5">
      <c r="D256" s="4"/>
      <c r="E256"/>
      <c r="F256" s="4"/>
      <c r="G256" s="4"/>
      <c r="H256" s="4"/>
      <c r="I256" s="4"/>
      <c r="J256" s="4"/>
      <c r="K256" s="4"/>
      <c r="L256" s="4"/>
      <c r="M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K256" s="1"/>
      <c r="AL256" s="1"/>
      <c r="AM256" s="1"/>
      <c r="AN256" s="1"/>
    </row>
    <row r="257" spans="4:40" x14ac:dyDescent="0.5">
      <c r="D257" s="4"/>
      <c r="E257"/>
      <c r="F257" s="4"/>
      <c r="G257" s="4"/>
      <c r="H257" s="4"/>
      <c r="I257" s="4"/>
      <c r="J257" s="4"/>
      <c r="K257" s="4"/>
      <c r="L257" s="4"/>
      <c r="M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K257" s="1"/>
      <c r="AL257" s="1"/>
      <c r="AM257" s="1"/>
      <c r="AN257" s="1"/>
    </row>
    <row r="258" spans="4:40" x14ac:dyDescent="0.5">
      <c r="D258" s="4"/>
      <c r="E258"/>
      <c r="F258" s="4"/>
      <c r="G258" s="4"/>
      <c r="H258" s="4"/>
      <c r="I258" s="4"/>
      <c r="J258" s="4"/>
      <c r="K258" s="4"/>
      <c r="L258" s="4"/>
      <c r="M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K258" s="1"/>
      <c r="AL258" s="1"/>
      <c r="AM258" s="1"/>
      <c r="AN258" s="1"/>
    </row>
    <row r="259" spans="4:40" x14ac:dyDescent="0.5">
      <c r="D259" s="4"/>
      <c r="E259"/>
      <c r="F259" s="4"/>
      <c r="G259" s="4"/>
      <c r="H259" s="4"/>
      <c r="I259" s="4"/>
      <c r="J259" s="4"/>
      <c r="K259" s="4"/>
      <c r="L259" s="4"/>
      <c r="M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K259" s="1"/>
      <c r="AL259" s="1"/>
      <c r="AM259" s="1"/>
      <c r="AN259" s="1"/>
    </row>
    <row r="260" spans="4:40" x14ac:dyDescent="0.5">
      <c r="D260" s="4"/>
      <c r="E260"/>
      <c r="F260" s="4"/>
      <c r="G260" s="4"/>
      <c r="H260" s="4"/>
      <c r="I260" s="4"/>
      <c r="J260" s="4"/>
      <c r="K260" s="4"/>
      <c r="L260" s="4"/>
      <c r="M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K260" s="1"/>
      <c r="AL260" s="1"/>
      <c r="AM260" s="1"/>
      <c r="AN260" s="1"/>
    </row>
    <row r="261" spans="4:40" x14ac:dyDescent="0.5">
      <c r="D261" s="4"/>
      <c r="E261"/>
      <c r="F261" s="4"/>
      <c r="G261" s="4"/>
      <c r="H261" s="4"/>
      <c r="I261" s="4"/>
      <c r="J261" s="4"/>
      <c r="K261" s="4"/>
      <c r="L261" s="4"/>
      <c r="M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K261" s="1"/>
      <c r="AL261" s="1"/>
      <c r="AM261" s="1"/>
      <c r="AN261" s="1"/>
    </row>
    <row r="262" spans="4:40" x14ac:dyDescent="0.5">
      <c r="D262" s="4"/>
      <c r="E262"/>
      <c r="F262" s="4"/>
      <c r="G262" s="4"/>
      <c r="H262" s="4"/>
      <c r="I262" s="4"/>
      <c r="J262" s="4"/>
      <c r="K262" s="4"/>
      <c r="L262" s="4"/>
      <c r="M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K262" s="1"/>
      <c r="AL262" s="1"/>
      <c r="AM262" s="1"/>
      <c r="AN262" s="1"/>
    </row>
    <row r="263" spans="4:40" x14ac:dyDescent="0.5">
      <c r="D263" s="4"/>
      <c r="E263"/>
      <c r="F263" s="4"/>
      <c r="G263" s="4"/>
      <c r="H263" s="4"/>
      <c r="I263" s="4"/>
      <c r="J263" s="4"/>
      <c r="K263" s="4"/>
      <c r="L263" s="4"/>
      <c r="M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K263" s="1"/>
      <c r="AL263" s="1"/>
      <c r="AM263" s="1"/>
      <c r="AN263" s="1"/>
    </row>
    <row r="264" spans="4:40" x14ac:dyDescent="0.5">
      <c r="D264" s="4"/>
      <c r="E264"/>
      <c r="F264" s="4"/>
      <c r="G264" s="4"/>
      <c r="H264" s="4"/>
      <c r="I264" s="4"/>
      <c r="J264" s="4"/>
      <c r="K264" s="4"/>
      <c r="L264" s="4"/>
      <c r="M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K264" s="1"/>
      <c r="AL264" s="1"/>
      <c r="AM264" s="1"/>
      <c r="AN264" s="1"/>
    </row>
    <row r="265" spans="4:40" x14ac:dyDescent="0.5">
      <c r="D265" s="4"/>
      <c r="E265"/>
      <c r="F265" s="4"/>
      <c r="G265" s="4"/>
      <c r="H265" s="4"/>
      <c r="I265" s="4"/>
      <c r="J265" s="4"/>
      <c r="K265" s="4"/>
      <c r="L265" s="4"/>
      <c r="M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K265" s="1"/>
      <c r="AL265" s="1"/>
      <c r="AM265" s="1"/>
      <c r="AN265" s="1"/>
    </row>
    <row r="266" spans="4:40" x14ac:dyDescent="0.5">
      <c r="D266" s="4"/>
      <c r="E266"/>
      <c r="F266" s="4"/>
      <c r="G266" s="4"/>
      <c r="H266" s="4"/>
      <c r="I266" s="4"/>
      <c r="J266" s="4"/>
      <c r="K266" s="4"/>
      <c r="L266" s="4"/>
      <c r="M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K266" s="1"/>
      <c r="AL266" s="1"/>
      <c r="AM266" s="1"/>
      <c r="AN266" s="1"/>
    </row>
    <row r="267" spans="4:40" x14ac:dyDescent="0.5">
      <c r="D267" s="4"/>
      <c r="E267"/>
      <c r="F267" s="4"/>
      <c r="G267" s="4"/>
      <c r="H267" s="4"/>
      <c r="I267" s="4"/>
      <c r="J267" s="4"/>
      <c r="K267" s="4"/>
      <c r="L267" s="4"/>
      <c r="M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K267" s="1"/>
      <c r="AL267" s="1"/>
      <c r="AM267" s="1"/>
      <c r="AN267" s="1"/>
    </row>
    <row r="268" spans="4:40" x14ac:dyDescent="0.5">
      <c r="D268" s="4"/>
      <c r="E268"/>
      <c r="F268" s="4"/>
      <c r="G268" s="4"/>
      <c r="H268" s="4"/>
      <c r="I268" s="4"/>
      <c r="J268" s="4"/>
      <c r="K268" s="4"/>
      <c r="L268" s="4"/>
      <c r="M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K268" s="1"/>
      <c r="AL268" s="1"/>
      <c r="AM268" s="1"/>
      <c r="AN268" s="1"/>
    </row>
    <row r="269" spans="4:40" x14ac:dyDescent="0.5">
      <c r="D269" s="4"/>
      <c r="E269"/>
      <c r="F269" s="4"/>
      <c r="G269" s="4"/>
      <c r="H269" s="4"/>
      <c r="I269" s="4"/>
      <c r="J269" s="4"/>
      <c r="K269" s="4"/>
      <c r="L269" s="4"/>
      <c r="M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K269" s="1"/>
      <c r="AL269" s="1"/>
      <c r="AM269" s="1"/>
      <c r="AN269" s="1"/>
    </row>
    <row r="270" spans="4:40" x14ac:dyDescent="0.5">
      <c r="D270" s="4"/>
      <c r="E270"/>
      <c r="F270" s="4"/>
      <c r="G270" s="4"/>
      <c r="H270" s="4"/>
      <c r="I270" s="4"/>
      <c r="J270" s="4"/>
      <c r="K270" s="4"/>
      <c r="L270" s="4"/>
      <c r="M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K270" s="1"/>
      <c r="AL270" s="1"/>
      <c r="AM270" s="1"/>
      <c r="AN270" s="1"/>
    </row>
    <row r="271" spans="4:40" x14ac:dyDescent="0.5">
      <c r="D271" s="4"/>
      <c r="E271"/>
      <c r="F271" s="4"/>
      <c r="G271" s="4"/>
      <c r="H271" s="4"/>
      <c r="I271" s="4"/>
      <c r="J271" s="4"/>
      <c r="K271" s="4"/>
      <c r="L271" s="4"/>
      <c r="M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K271" s="1"/>
      <c r="AL271" s="1"/>
      <c r="AM271" s="1"/>
      <c r="AN271" s="1"/>
    </row>
    <row r="272" spans="4:40" x14ac:dyDescent="0.5">
      <c r="D272" s="4"/>
      <c r="E272"/>
      <c r="F272" s="4"/>
      <c r="G272" s="4"/>
      <c r="H272" s="4"/>
      <c r="I272" s="4"/>
      <c r="J272" s="4"/>
      <c r="K272" s="4"/>
      <c r="L272" s="4"/>
      <c r="M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K272" s="1"/>
      <c r="AL272" s="1"/>
      <c r="AM272" s="1"/>
      <c r="AN272" s="1"/>
    </row>
    <row r="273" spans="4:40" x14ac:dyDescent="0.5">
      <c r="D273" s="4"/>
      <c r="E273"/>
      <c r="F273" s="4"/>
      <c r="G273" s="4"/>
      <c r="H273" s="4"/>
      <c r="I273" s="4"/>
      <c r="J273" s="4"/>
      <c r="K273" s="4"/>
      <c r="L273" s="4"/>
      <c r="M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K273" s="1"/>
      <c r="AL273" s="1"/>
      <c r="AM273" s="1"/>
      <c r="AN273" s="1"/>
    </row>
    <row r="274" spans="4:40" x14ac:dyDescent="0.5">
      <c r="D274" s="4"/>
      <c r="E274"/>
      <c r="F274" s="4"/>
      <c r="G274" s="4"/>
      <c r="H274" s="4"/>
      <c r="I274" s="4"/>
      <c r="J274" s="4"/>
      <c r="K274" s="4"/>
      <c r="L274" s="4"/>
      <c r="M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K274" s="1"/>
      <c r="AL274" s="1"/>
      <c r="AM274" s="1"/>
      <c r="AN274" s="1"/>
    </row>
    <row r="275" spans="4:40" x14ac:dyDescent="0.5">
      <c r="D275" s="4"/>
      <c r="E275"/>
      <c r="F275" s="4"/>
      <c r="G275" s="4"/>
      <c r="H275" s="4"/>
      <c r="I275" s="4"/>
      <c r="J275" s="4"/>
      <c r="K275" s="4"/>
      <c r="L275" s="4"/>
      <c r="M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K275" s="1"/>
      <c r="AL275" s="1"/>
      <c r="AM275" s="1"/>
      <c r="AN275" s="1"/>
    </row>
    <row r="276" spans="4:40" x14ac:dyDescent="0.5">
      <c r="D276" s="4"/>
      <c r="E276"/>
      <c r="F276" s="4"/>
      <c r="G276" s="4"/>
      <c r="H276" s="4"/>
      <c r="I276" s="4"/>
      <c r="J276" s="4"/>
      <c r="K276" s="4"/>
      <c r="L276" s="4"/>
      <c r="M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K276" s="1"/>
      <c r="AL276" s="1"/>
      <c r="AM276" s="1"/>
      <c r="AN276" s="1"/>
    </row>
    <row r="277" spans="4:40" x14ac:dyDescent="0.5">
      <c r="D277" s="4"/>
      <c r="E277"/>
      <c r="F277" s="4"/>
      <c r="G277" s="4"/>
      <c r="H277" s="4"/>
      <c r="I277" s="4"/>
      <c r="J277" s="4"/>
      <c r="K277" s="4"/>
      <c r="L277" s="4"/>
      <c r="M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K277" s="1"/>
      <c r="AL277" s="1"/>
      <c r="AM277" s="1"/>
      <c r="AN277" s="1"/>
    </row>
    <row r="278" spans="4:40" x14ac:dyDescent="0.5">
      <c r="D278" s="4"/>
      <c r="E278"/>
      <c r="F278" s="4"/>
      <c r="G278" s="4"/>
      <c r="H278" s="4"/>
      <c r="I278" s="4"/>
      <c r="J278" s="4"/>
      <c r="K278" s="4"/>
      <c r="L278" s="4"/>
      <c r="M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K278" s="1"/>
      <c r="AL278" s="1"/>
      <c r="AM278" s="1"/>
      <c r="AN278" s="1"/>
    </row>
    <row r="279" spans="4:40" x14ac:dyDescent="0.5">
      <c r="D279" s="4"/>
      <c r="E279"/>
      <c r="F279" s="4"/>
      <c r="G279" s="4"/>
      <c r="H279" s="4"/>
      <c r="I279" s="4"/>
      <c r="J279" s="4"/>
      <c r="K279" s="4"/>
      <c r="L279" s="4"/>
      <c r="M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K279" s="1"/>
      <c r="AL279" s="1"/>
      <c r="AM279" s="1"/>
      <c r="AN279" s="1"/>
    </row>
    <row r="280" spans="4:40" x14ac:dyDescent="0.5">
      <c r="D280" s="4"/>
      <c r="E280"/>
      <c r="F280" s="4"/>
      <c r="G280" s="4"/>
      <c r="H280" s="4"/>
      <c r="I280" s="4"/>
      <c r="J280" s="4"/>
      <c r="K280" s="4"/>
      <c r="L280" s="4"/>
      <c r="M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K280" s="1"/>
      <c r="AL280" s="1"/>
      <c r="AM280" s="1"/>
      <c r="AN280" s="1"/>
    </row>
    <row r="281" spans="4:40" x14ac:dyDescent="0.5">
      <c r="D281" s="4"/>
      <c r="E281"/>
      <c r="F281" s="4"/>
      <c r="G281" s="4"/>
      <c r="H281" s="4"/>
      <c r="I281" s="4"/>
      <c r="J281" s="4"/>
      <c r="K281" s="4"/>
      <c r="L281" s="4"/>
      <c r="M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K281" s="1"/>
      <c r="AL281" s="1"/>
      <c r="AM281" s="1"/>
      <c r="AN281" s="1"/>
    </row>
    <row r="282" spans="4:40" x14ac:dyDescent="0.5">
      <c r="D282" s="4"/>
      <c r="E282"/>
      <c r="F282" s="4"/>
      <c r="G282" s="4"/>
      <c r="H282" s="4"/>
      <c r="I282" s="4"/>
      <c r="J282" s="4"/>
      <c r="K282" s="4"/>
      <c r="L282" s="4"/>
      <c r="M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K282" s="1"/>
      <c r="AL282" s="1"/>
      <c r="AM282" s="1"/>
      <c r="AN282" s="1"/>
    </row>
    <row r="283" spans="4:40" x14ac:dyDescent="0.5">
      <c r="D283" s="4"/>
      <c r="E283"/>
      <c r="F283" s="4"/>
      <c r="G283" s="4"/>
      <c r="H283" s="4"/>
      <c r="I283" s="4"/>
      <c r="J283" s="4"/>
      <c r="K283" s="4"/>
      <c r="L283" s="4"/>
      <c r="M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K283" s="1"/>
      <c r="AL283" s="1"/>
      <c r="AM283" s="1"/>
      <c r="AN283" s="1"/>
    </row>
    <row r="284" spans="4:40" x14ac:dyDescent="0.5">
      <c r="D284" s="4"/>
      <c r="E284"/>
      <c r="F284" s="4"/>
      <c r="G284" s="4"/>
      <c r="H284" s="4"/>
      <c r="I284" s="4"/>
      <c r="J284" s="4"/>
      <c r="K284" s="4"/>
      <c r="L284" s="4"/>
      <c r="M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K284" s="1"/>
      <c r="AL284" s="1"/>
      <c r="AM284" s="1"/>
      <c r="AN284" s="1"/>
    </row>
    <row r="285" spans="4:40" x14ac:dyDescent="0.5">
      <c r="D285" s="4"/>
      <c r="E285"/>
      <c r="F285" s="4"/>
      <c r="G285" s="4"/>
      <c r="H285" s="4"/>
      <c r="I285" s="4"/>
      <c r="J285" s="4"/>
      <c r="K285" s="4"/>
      <c r="L285" s="4"/>
      <c r="M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K285" s="1"/>
      <c r="AL285" s="1"/>
      <c r="AM285" s="1"/>
      <c r="AN285" s="1"/>
    </row>
    <row r="286" spans="4:40" x14ac:dyDescent="0.5">
      <c r="D286" s="4"/>
      <c r="E286"/>
      <c r="F286" s="4"/>
      <c r="G286" s="4"/>
      <c r="H286" s="4"/>
      <c r="I286" s="4"/>
      <c r="J286" s="4"/>
      <c r="K286" s="4"/>
      <c r="L286" s="4"/>
      <c r="M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K286" s="1"/>
      <c r="AL286" s="1"/>
      <c r="AM286" s="1"/>
      <c r="AN286" s="1"/>
    </row>
    <row r="287" spans="4:40" x14ac:dyDescent="0.5">
      <c r="D287" s="4"/>
      <c r="E287"/>
      <c r="F287" s="4"/>
      <c r="G287" s="4"/>
      <c r="H287" s="4"/>
      <c r="I287" s="4"/>
      <c r="J287" s="4"/>
      <c r="K287" s="4"/>
      <c r="L287" s="4"/>
      <c r="M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K287" s="1"/>
      <c r="AL287" s="1"/>
      <c r="AM287" s="1"/>
      <c r="AN287" s="1"/>
    </row>
    <row r="288" spans="4:40" x14ac:dyDescent="0.5">
      <c r="D288" s="4"/>
      <c r="E288"/>
      <c r="F288" s="4"/>
      <c r="G288" s="4"/>
      <c r="H288" s="4"/>
      <c r="I288" s="4"/>
      <c r="J288" s="4"/>
      <c r="K288" s="4"/>
      <c r="L288" s="4"/>
      <c r="M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K288" s="1"/>
      <c r="AL288" s="1"/>
      <c r="AM288" s="1"/>
      <c r="AN288" s="1"/>
    </row>
    <row r="289" spans="4:40" x14ac:dyDescent="0.5">
      <c r="D289" s="4"/>
      <c r="E289"/>
      <c r="F289" s="4"/>
      <c r="G289" s="4"/>
      <c r="H289" s="4"/>
      <c r="I289" s="4"/>
      <c r="J289" s="4"/>
      <c r="K289" s="4"/>
      <c r="L289" s="4"/>
      <c r="M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K289" s="1"/>
      <c r="AL289" s="1"/>
      <c r="AM289" s="1"/>
      <c r="AN289" s="1"/>
    </row>
    <row r="290" spans="4:40" x14ac:dyDescent="0.5">
      <c r="D290" s="4"/>
      <c r="E290"/>
      <c r="F290" s="4"/>
      <c r="G290" s="4"/>
      <c r="H290" s="4"/>
      <c r="I290" s="4"/>
      <c r="J290" s="4"/>
      <c r="K290" s="4"/>
      <c r="L290" s="4"/>
      <c r="M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K290" s="1"/>
      <c r="AL290" s="1"/>
      <c r="AM290" s="1"/>
      <c r="AN290" s="1"/>
    </row>
    <row r="291" spans="4:40" x14ac:dyDescent="0.5">
      <c r="D291" s="4"/>
      <c r="E291"/>
      <c r="F291" s="4"/>
      <c r="G291" s="4"/>
      <c r="H291" s="4"/>
      <c r="I291" s="4"/>
      <c r="J291" s="4"/>
      <c r="K291" s="4"/>
      <c r="L291" s="4"/>
      <c r="M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K291" s="1"/>
      <c r="AL291" s="1"/>
      <c r="AM291" s="1"/>
      <c r="AN291" s="1"/>
    </row>
    <row r="292" spans="4:40" x14ac:dyDescent="0.5">
      <c r="D292" s="4"/>
      <c r="E292"/>
      <c r="F292" s="4"/>
      <c r="G292" s="4"/>
      <c r="H292" s="4"/>
      <c r="I292" s="4"/>
      <c r="J292" s="4"/>
      <c r="K292" s="4"/>
      <c r="L292" s="4"/>
      <c r="M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K292" s="1"/>
      <c r="AL292" s="1"/>
      <c r="AM292" s="1"/>
      <c r="AN292" s="1"/>
    </row>
    <row r="293" spans="4:40" x14ac:dyDescent="0.5">
      <c r="D293" s="4"/>
      <c r="E293"/>
      <c r="F293" s="4"/>
      <c r="G293" s="4"/>
      <c r="H293" s="4"/>
      <c r="I293" s="4"/>
      <c r="J293" s="4"/>
      <c r="K293" s="4"/>
      <c r="L293" s="4"/>
      <c r="M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K293" s="1"/>
      <c r="AL293" s="1"/>
      <c r="AM293" s="1"/>
      <c r="AN293" s="1"/>
    </row>
    <row r="294" spans="4:40" x14ac:dyDescent="0.5">
      <c r="D294" s="4"/>
      <c r="E294"/>
      <c r="F294" s="4"/>
      <c r="G294" s="4"/>
      <c r="H294" s="4"/>
      <c r="I294" s="4"/>
      <c r="J294" s="4"/>
      <c r="K294" s="4"/>
      <c r="L294" s="4"/>
      <c r="M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K294" s="1"/>
      <c r="AL294" s="1"/>
      <c r="AM294" s="1"/>
      <c r="AN294" s="1"/>
    </row>
    <row r="295" spans="4:40" x14ac:dyDescent="0.5">
      <c r="D295" s="4"/>
      <c r="E295"/>
      <c r="F295" s="4"/>
      <c r="G295" s="4"/>
      <c r="H295" s="4"/>
      <c r="I295" s="4"/>
      <c r="J295" s="4"/>
      <c r="K295" s="4"/>
      <c r="L295" s="4"/>
      <c r="M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K295" s="1"/>
      <c r="AL295" s="1"/>
      <c r="AM295" s="1"/>
      <c r="AN295" s="1"/>
    </row>
    <row r="296" spans="4:40" x14ac:dyDescent="0.5">
      <c r="D296" s="4"/>
      <c r="E296"/>
      <c r="F296" s="4"/>
      <c r="G296" s="4"/>
      <c r="H296" s="4"/>
      <c r="I296" s="4"/>
      <c r="J296" s="4"/>
      <c r="K296" s="4"/>
      <c r="L296" s="4"/>
      <c r="M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K296" s="1"/>
      <c r="AL296" s="1"/>
      <c r="AM296" s="1"/>
      <c r="AN296" s="1"/>
    </row>
    <row r="297" spans="4:40" x14ac:dyDescent="0.5">
      <c r="D297" s="4"/>
      <c r="E297"/>
      <c r="F297" s="4"/>
      <c r="G297" s="4"/>
      <c r="H297" s="4"/>
      <c r="I297" s="4"/>
      <c r="J297" s="4"/>
      <c r="K297" s="4"/>
      <c r="L297" s="4"/>
      <c r="M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K297" s="1"/>
      <c r="AL297" s="1"/>
      <c r="AM297" s="1"/>
      <c r="AN297" s="1"/>
    </row>
    <row r="298" spans="4:40" x14ac:dyDescent="0.5">
      <c r="D298" s="4"/>
      <c r="E298"/>
      <c r="F298" s="4"/>
      <c r="G298" s="4"/>
      <c r="H298" s="4"/>
      <c r="I298" s="4"/>
      <c r="J298" s="4"/>
      <c r="K298" s="4"/>
      <c r="L298" s="4"/>
      <c r="M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K298" s="1"/>
      <c r="AL298" s="1"/>
      <c r="AM298" s="1"/>
      <c r="AN298" s="1"/>
    </row>
    <row r="299" spans="4:40" x14ac:dyDescent="0.5">
      <c r="D299" s="4"/>
      <c r="E299"/>
      <c r="F299" s="4"/>
      <c r="G299" s="4"/>
      <c r="H299" s="4"/>
      <c r="I299" s="4"/>
      <c r="J299" s="4"/>
      <c r="K299" s="4"/>
      <c r="L299" s="4"/>
      <c r="M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K299" s="1"/>
      <c r="AL299" s="1"/>
      <c r="AM299" s="1"/>
      <c r="AN299" s="1"/>
    </row>
    <row r="300" spans="4:40" x14ac:dyDescent="0.5">
      <c r="D300" s="4"/>
      <c r="E300"/>
      <c r="F300" s="4"/>
      <c r="G300" s="4"/>
      <c r="H300" s="4"/>
      <c r="I300" s="4"/>
      <c r="J300" s="4"/>
      <c r="K300" s="4"/>
      <c r="L300" s="4"/>
      <c r="M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K300" s="1"/>
      <c r="AL300" s="1"/>
      <c r="AM300" s="1"/>
      <c r="AN300" s="1"/>
    </row>
    <row r="301" spans="4:40" x14ac:dyDescent="0.5">
      <c r="D301" s="4"/>
      <c r="E301"/>
      <c r="F301" s="4"/>
      <c r="G301" s="4"/>
      <c r="H301" s="4"/>
      <c r="I301" s="4"/>
      <c r="J301" s="4"/>
      <c r="K301" s="4"/>
      <c r="L301" s="4"/>
      <c r="M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K301" s="1"/>
      <c r="AL301" s="1"/>
      <c r="AM301" s="1"/>
      <c r="AN301" s="1"/>
    </row>
    <row r="302" spans="4:40" x14ac:dyDescent="0.5">
      <c r="D302" s="4"/>
      <c r="E302"/>
      <c r="F302" s="4"/>
      <c r="G302" s="4"/>
      <c r="H302" s="4"/>
      <c r="I302" s="4"/>
      <c r="J302" s="4"/>
      <c r="K302" s="4"/>
      <c r="L302" s="4"/>
      <c r="M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K302" s="1"/>
      <c r="AL302" s="1"/>
      <c r="AM302" s="1"/>
      <c r="AN302" s="1"/>
    </row>
    <row r="303" spans="4:40" x14ac:dyDescent="0.5">
      <c r="D303" s="4"/>
      <c r="E303"/>
      <c r="F303" s="4"/>
      <c r="G303" s="4"/>
      <c r="H303" s="4"/>
      <c r="I303" s="4"/>
      <c r="J303" s="4"/>
      <c r="K303" s="4"/>
      <c r="L303" s="4"/>
      <c r="M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K303" s="1"/>
      <c r="AL303" s="1"/>
      <c r="AM303" s="1"/>
      <c r="AN303" s="1"/>
    </row>
    <row r="304" spans="4:40" x14ac:dyDescent="0.5">
      <c r="D304" s="4"/>
      <c r="E304"/>
      <c r="F304" s="4"/>
      <c r="G304" s="4"/>
      <c r="H304" s="4"/>
      <c r="I304" s="4"/>
      <c r="J304" s="4"/>
      <c r="K304" s="4"/>
      <c r="L304" s="4"/>
      <c r="M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K304" s="1"/>
      <c r="AL304" s="1"/>
      <c r="AM304" s="1"/>
      <c r="AN304" s="1"/>
    </row>
    <row r="305" spans="4:40" x14ac:dyDescent="0.5">
      <c r="D305" s="4"/>
      <c r="E305"/>
      <c r="F305" s="4"/>
      <c r="G305" s="4"/>
      <c r="H305" s="4"/>
      <c r="I305" s="4"/>
      <c r="J305" s="4"/>
      <c r="K305" s="4"/>
      <c r="L305" s="4"/>
      <c r="M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K305" s="1"/>
      <c r="AL305" s="1"/>
      <c r="AM305" s="1"/>
      <c r="AN305" s="1"/>
    </row>
    <row r="306" spans="4:40" x14ac:dyDescent="0.5">
      <c r="D306" s="4"/>
      <c r="E306"/>
      <c r="F306" s="4"/>
      <c r="G306" s="4"/>
      <c r="H306" s="4"/>
      <c r="I306" s="4"/>
      <c r="J306" s="4"/>
      <c r="K306" s="4"/>
      <c r="L306" s="4"/>
      <c r="M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K306" s="1"/>
      <c r="AL306" s="1"/>
      <c r="AM306" s="1"/>
      <c r="AN306" s="1"/>
    </row>
    <row r="307" spans="4:40" x14ac:dyDescent="0.5">
      <c r="D307" s="4"/>
      <c r="E307"/>
      <c r="F307" s="4"/>
      <c r="G307" s="4"/>
      <c r="H307" s="4"/>
      <c r="I307" s="4"/>
      <c r="J307" s="4"/>
      <c r="K307" s="4"/>
      <c r="L307" s="4"/>
      <c r="M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K307" s="1"/>
      <c r="AL307" s="1"/>
      <c r="AM307" s="1"/>
      <c r="AN307" s="1"/>
    </row>
    <row r="308" spans="4:40" x14ac:dyDescent="0.5">
      <c r="D308" s="4"/>
      <c r="E308"/>
      <c r="F308" s="4"/>
      <c r="G308" s="4"/>
      <c r="H308" s="4"/>
      <c r="I308" s="4"/>
      <c r="J308" s="4"/>
      <c r="K308" s="4"/>
      <c r="L308" s="4"/>
      <c r="M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K308" s="1"/>
      <c r="AL308" s="1"/>
      <c r="AM308" s="1"/>
      <c r="AN308" s="1"/>
    </row>
    <row r="309" spans="4:40" x14ac:dyDescent="0.5">
      <c r="D309" s="4"/>
      <c r="E309"/>
      <c r="F309" s="4"/>
      <c r="G309" s="4"/>
      <c r="H309" s="4"/>
      <c r="I309" s="4"/>
      <c r="J309" s="4"/>
      <c r="K309" s="4"/>
      <c r="L309" s="4"/>
      <c r="M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K309" s="1"/>
      <c r="AL309" s="1"/>
      <c r="AM309" s="1"/>
      <c r="AN309" s="1"/>
    </row>
    <row r="310" spans="4:40" x14ac:dyDescent="0.5">
      <c r="D310" s="4"/>
      <c r="E310"/>
      <c r="F310" s="4"/>
      <c r="G310" s="4"/>
      <c r="H310" s="4"/>
      <c r="I310" s="4"/>
      <c r="J310" s="4"/>
      <c r="K310" s="4"/>
      <c r="L310" s="4"/>
      <c r="M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K310" s="1"/>
      <c r="AL310" s="1"/>
      <c r="AM310" s="1"/>
      <c r="AN310" s="1"/>
    </row>
    <row r="311" spans="4:40" x14ac:dyDescent="0.5">
      <c r="D311" s="4"/>
      <c r="E311"/>
      <c r="F311" s="4"/>
      <c r="G311" s="4"/>
      <c r="H311" s="4"/>
      <c r="I311" s="4"/>
      <c r="J311" s="4"/>
      <c r="K311" s="4"/>
      <c r="L311" s="4"/>
      <c r="M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K311" s="1"/>
      <c r="AL311" s="1"/>
      <c r="AM311" s="1"/>
      <c r="AN311" s="1"/>
    </row>
    <row r="312" spans="4:40" x14ac:dyDescent="0.5">
      <c r="D312" s="4"/>
      <c r="E312"/>
      <c r="F312" s="4"/>
      <c r="G312" s="4"/>
      <c r="H312" s="4"/>
      <c r="I312" s="4"/>
      <c r="J312" s="4"/>
      <c r="K312" s="4"/>
      <c r="L312" s="4"/>
      <c r="M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K312" s="1"/>
      <c r="AL312" s="1"/>
      <c r="AM312" s="1"/>
      <c r="AN312" s="1"/>
    </row>
    <row r="313" spans="4:40" x14ac:dyDescent="0.5">
      <c r="D313" s="4"/>
      <c r="E313"/>
      <c r="F313" s="4"/>
      <c r="G313" s="4"/>
      <c r="H313" s="4"/>
      <c r="I313" s="4"/>
      <c r="J313" s="4"/>
      <c r="K313" s="4"/>
      <c r="L313" s="4"/>
      <c r="M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K313" s="1"/>
      <c r="AL313" s="1"/>
      <c r="AM313" s="1"/>
      <c r="AN313" s="1"/>
    </row>
    <row r="314" spans="4:40" x14ac:dyDescent="0.5">
      <c r="D314" s="4"/>
      <c r="E314"/>
      <c r="F314" s="4"/>
      <c r="G314" s="4"/>
      <c r="H314" s="4"/>
      <c r="I314" s="4"/>
      <c r="J314" s="4"/>
      <c r="K314" s="4"/>
      <c r="L314" s="4"/>
      <c r="M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K314" s="1"/>
      <c r="AL314" s="1"/>
      <c r="AM314" s="1"/>
      <c r="AN314" s="1"/>
    </row>
    <row r="315" spans="4:40" x14ac:dyDescent="0.5">
      <c r="D315" s="4"/>
      <c r="E315"/>
      <c r="F315" s="4"/>
      <c r="G315" s="4"/>
      <c r="H315" s="4"/>
      <c r="I315" s="4"/>
      <c r="J315" s="4"/>
      <c r="K315" s="4"/>
      <c r="L315" s="4"/>
      <c r="M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K315" s="1"/>
      <c r="AL315" s="1"/>
      <c r="AM315" s="1"/>
      <c r="AN315" s="1"/>
    </row>
    <row r="316" spans="4:40" x14ac:dyDescent="0.5">
      <c r="D316" s="4"/>
      <c r="E316"/>
      <c r="F316" s="4"/>
      <c r="G316" s="4"/>
      <c r="H316" s="4"/>
      <c r="I316" s="4"/>
      <c r="J316" s="4"/>
      <c r="K316" s="4"/>
      <c r="L316" s="4"/>
      <c r="M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K316" s="1"/>
      <c r="AL316" s="1"/>
      <c r="AM316" s="1"/>
      <c r="AN316" s="1"/>
    </row>
    <row r="317" spans="4:40" x14ac:dyDescent="0.5">
      <c r="D317" s="4"/>
      <c r="E317"/>
      <c r="F317" s="4"/>
      <c r="G317" s="4"/>
      <c r="H317" s="4"/>
      <c r="I317" s="4"/>
      <c r="J317" s="4"/>
      <c r="K317" s="4"/>
      <c r="L317" s="4"/>
      <c r="M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K317" s="1"/>
      <c r="AL317" s="1"/>
      <c r="AM317" s="1"/>
      <c r="AN317" s="1"/>
    </row>
    <row r="318" spans="4:40" x14ac:dyDescent="0.5">
      <c r="D318" s="4"/>
      <c r="E318"/>
      <c r="F318" s="4"/>
      <c r="G318" s="4"/>
      <c r="H318" s="4"/>
      <c r="I318" s="4"/>
      <c r="J318" s="4"/>
      <c r="K318" s="4"/>
      <c r="L318" s="4"/>
      <c r="M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K318" s="1"/>
      <c r="AL318" s="1"/>
      <c r="AM318" s="1"/>
      <c r="AN318" s="1"/>
    </row>
    <row r="319" spans="4:40" x14ac:dyDescent="0.5">
      <c r="D319" s="4"/>
      <c r="E319"/>
      <c r="F319" s="4"/>
      <c r="G319" s="4"/>
      <c r="H319" s="4"/>
      <c r="I319" s="4"/>
      <c r="J319" s="4"/>
      <c r="K319" s="4"/>
      <c r="L319" s="4"/>
      <c r="M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K319" s="1"/>
      <c r="AL319" s="1"/>
      <c r="AM319" s="1"/>
      <c r="AN319" s="1"/>
    </row>
    <row r="320" spans="4:40" x14ac:dyDescent="0.5">
      <c r="D320" s="4"/>
      <c r="E320"/>
      <c r="F320" s="4"/>
      <c r="G320" s="4"/>
      <c r="H320" s="4"/>
      <c r="I320" s="4"/>
      <c r="J320" s="4"/>
      <c r="K320" s="4"/>
      <c r="L320" s="4"/>
      <c r="M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K320" s="1"/>
      <c r="AL320" s="1"/>
      <c r="AM320" s="1"/>
      <c r="AN320" s="1"/>
    </row>
    <row r="321" spans="4:40" x14ac:dyDescent="0.5">
      <c r="D321" s="4"/>
      <c r="E321"/>
      <c r="F321" s="4"/>
      <c r="G321" s="4"/>
      <c r="H321" s="4"/>
      <c r="I321" s="4"/>
      <c r="J321" s="4"/>
      <c r="K321" s="4"/>
      <c r="L321" s="4"/>
      <c r="M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K321" s="1"/>
      <c r="AL321" s="1"/>
      <c r="AM321" s="1"/>
      <c r="AN321" s="1"/>
    </row>
    <row r="322" spans="4:40" x14ac:dyDescent="0.5">
      <c r="D322" s="4"/>
      <c r="E322"/>
      <c r="F322" s="4"/>
      <c r="G322" s="4"/>
      <c r="H322" s="4"/>
      <c r="I322" s="4"/>
      <c r="J322" s="4"/>
      <c r="K322" s="4"/>
      <c r="L322" s="4"/>
      <c r="M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K322" s="1"/>
      <c r="AL322" s="1"/>
      <c r="AM322" s="1"/>
      <c r="AN322" s="1"/>
    </row>
    <row r="323" spans="4:40" x14ac:dyDescent="0.5">
      <c r="D323" s="4"/>
      <c r="E323"/>
      <c r="F323" s="4"/>
      <c r="G323" s="4"/>
      <c r="H323" s="4"/>
      <c r="I323" s="4"/>
      <c r="J323" s="4"/>
      <c r="K323" s="4"/>
      <c r="L323" s="4"/>
      <c r="M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K323" s="1"/>
      <c r="AL323" s="1"/>
      <c r="AM323" s="1"/>
      <c r="AN323" s="1"/>
    </row>
    <row r="324" spans="4:40" x14ac:dyDescent="0.5">
      <c r="D324" s="4"/>
      <c r="E324"/>
      <c r="F324" s="4"/>
      <c r="G324" s="4"/>
      <c r="H324" s="4"/>
      <c r="I324" s="4"/>
      <c r="J324" s="4"/>
      <c r="K324" s="4"/>
      <c r="L324" s="4"/>
      <c r="M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K324" s="1"/>
      <c r="AL324" s="1"/>
      <c r="AM324" s="1"/>
      <c r="AN324" s="1"/>
    </row>
    <row r="325" spans="4:40" x14ac:dyDescent="0.5">
      <c r="D325" s="4"/>
      <c r="E325"/>
      <c r="F325" s="4"/>
      <c r="G325" s="4"/>
      <c r="H325" s="4"/>
      <c r="I325" s="4"/>
      <c r="J325" s="4"/>
      <c r="K325" s="4"/>
      <c r="L325" s="4"/>
      <c r="M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K325" s="1"/>
      <c r="AL325" s="1"/>
      <c r="AM325" s="1"/>
      <c r="AN325" s="1"/>
    </row>
    <row r="326" spans="4:40" x14ac:dyDescent="0.5">
      <c r="D326" s="4"/>
      <c r="E326"/>
      <c r="F326" s="4"/>
      <c r="G326" s="4"/>
      <c r="H326" s="4"/>
      <c r="I326" s="4"/>
      <c r="J326" s="4"/>
      <c r="K326" s="4"/>
      <c r="L326" s="4"/>
      <c r="M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K326" s="1"/>
      <c r="AL326" s="1"/>
      <c r="AM326" s="1"/>
      <c r="AN326" s="1"/>
    </row>
    <row r="327" spans="4:40" x14ac:dyDescent="0.5">
      <c r="D327" s="4"/>
      <c r="E327"/>
      <c r="F327" s="4"/>
      <c r="G327" s="4"/>
      <c r="H327" s="4"/>
      <c r="I327" s="4"/>
      <c r="J327" s="4"/>
      <c r="K327" s="4"/>
      <c r="L327" s="4"/>
      <c r="M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K327" s="1"/>
      <c r="AL327" s="1"/>
      <c r="AM327" s="1"/>
      <c r="AN327" s="1"/>
    </row>
    <row r="328" spans="4:40" x14ac:dyDescent="0.5">
      <c r="D328" s="4"/>
      <c r="E328"/>
      <c r="F328" s="4"/>
      <c r="G328" s="4"/>
      <c r="H328" s="4"/>
      <c r="I328" s="4"/>
      <c r="J328" s="4"/>
      <c r="K328" s="4"/>
      <c r="L328" s="4"/>
      <c r="M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K328" s="1"/>
      <c r="AL328" s="1"/>
      <c r="AM328" s="1"/>
      <c r="AN328" s="1"/>
    </row>
    <row r="329" spans="4:40" x14ac:dyDescent="0.5">
      <c r="D329" s="4"/>
      <c r="E329"/>
      <c r="F329" s="4"/>
      <c r="G329" s="4"/>
      <c r="H329" s="4"/>
      <c r="I329" s="4"/>
      <c r="J329" s="4"/>
      <c r="K329" s="4"/>
      <c r="L329" s="4"/>
      <c r="M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K329" s="1"/>
      <c r="AL329" s="1"/>
      <c r="AM329" s="1"/>
      <c r="AN329" s="1"/>
    </row>
    <row r="330" spans="4:40" x14ac:dyDescent="0.5">
      <c r="D330" s="4"/>
      <c r="E330"/>
      <c r="F330" s="4"/>
      <c r="G330" s="4"/>
      <c r="H330" s="4"/>
      <c r="I330" s="4"/>
      <c r="J330" s="4"/>
      <c r="K330" s="4"/>
      <c r="L330" s="4"/>
      <c r="M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K330" s="1"/>
      <c r="AL330" s="1"/>
      <c r="AM330" s="1"/>
      <c r="AN330" s="1"/>
    </row>
    <row r="331" spans="4:40" x14ac:dyDescent="0.5">
      <c r="D331" s="4"/>
      <c r="E331"/>
      <c r="F331" s="4"/>
      <c r="G331" s="4"/>
      <c r="H331" s="4"/>
      <c r="I331" s="4"/>
      <c r="J331" s="4"/>
      <c r="K331" s="4"/>
      <c r="L331" s="4"/>
      <c r="M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K331" s="1"/>
      <c r="AL331" s="1"/>
      <c r="AM331" s="1"/>
      <c r="AN331" s="1"/>
    </row>
    <row r="332" spans="4:40" x14ac:dyDescent="0.5">
      <c r="D332" s="4"/>
      <c r="E332"/>
      <c r="F332" s="4"/>
      <c r="G332" s="4"/>
      <c r="H332" s="4"/>
      <c r="I332" s="4"/>
      <c r="J332" s="4"/>
      <c r="K332" s="4"/>
      <c r="L332" s="4"/>
      <c r="M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K332" s="1"/>
      <c r="AL332" s="1"/>
      <c r="AM332" s="1"/>
      <c r="AN332" s="1"/>
    </row>
    <row r="333" spans="4:40" x14ac:dyDescent="0.5">
      <c r="D333" s="4"/>
      <c r="E333"/>
      <c r="F333" s="4"/>
      <c r="G333" s="4"/>
      <c r="H333" s="4"/>
      <c r="I333" s="4"/>
      <c r="J333" s="4"/>
      <c r="K333" s="4"/>
      <c r="L333" s="4"/>
      <c r="M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K333" s="1"/>
      <c r="AL333" s="1"/>
      <c r="AM333" s="1"/>
      <c r="AN333" s="1"/>
    </row>
    <row r="334" spans="4:40" x14ac:dyDescent="0.5">
      <c r="D334" s="4"/>
      <c r="E334"/>
      <c r="F334" s="4"/>
      <c r="G334" s="4"/>
      <c r="H334" s="4"/>
      <c r="I334" s="4"/>
      <c r="J334" s="4"/>
      <c r="K334" s="4"/>
      <c r="L334" s="4"/>
      <c r="M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K334" s="1"/>
      <c r="AL334" s="1"/>
      <c r="AM334" s="1"/>
      <c r="AN334" s="1"/>
    </row>
    <row r="335" spans="4:40" x14ac:dyDescent="0.5">
      <c r="D335" s="4"/>
      <c r="E335"/>
      <c r="F335" s="4"/>
      <c r="G335" s="4"/>
      <c r="H335" s="4"/>
      <c r="I335" s="4"/>
      <c r="J335" s="4"/>
      <c r="K335" s="4"/>
      <c r="L335" s="4"/>
      <c r="M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K335" s="1"/>
      <c r="AL335" s="1"/>
      <c r="AM335" s="1"/>
      <c r="AN335" s="1"/>
    </row>
    <row r="336" spans="4:40" x14ac:dyDescent="0.5">
      <c r="D336" s="4"/>
      <c r="E336"/>
      <c r="F336" s="4"/>
      <c r="G336" s="4"/>
      <c r="H336" s="4"/>
      <c r="I336" s="4"/>
      <c r="J336" s="4"/>
      <c r="K336" s="4"/>
      <c r="L336" s="4"/>
      <c r="M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K336" s="1"/>
      <c r="AL336" s="1"/>
      <c r="AM336" s="1"/>
      <c r="AN336" s="1"/>
    </row>
    <row r="337" spans="4:40" x14ac:dyDescent="0.5">
      <c r="D337" s="4"/>
      <c r="E337"/>
      <c r="F337" s="4"/>
      <c r="G337" s="4"/>
      <c r="H337" s="4"/>
      <c r="I337" s="4"/>
      <c r="J337" s="4"/>
      <c r="K337" s="4"/>
      <c r="L337" s="4"/>
      <c r="M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K337" s="1"/>
      <c r="AL337" s="1"/>
      <c r="AM337" s="1"/>
      <c r="AN337" s="1"/>
    </row>
    <row r="338" spans="4:40" x14ac:dyDescent="0.5">
      <c r="D338" s="4"/>
      <c r="E338"/>
      <c r="F338" s="4"/>
      <c r="G338" s="4"/>
      <c r="H338" s="4"/>
      <c r="I338" s="4"/>
      <c r="J338" s="4"/>
      <c r="K338" s="4"/>
      <c r="L338" s="4"/>
      <c r="M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K338" s="1"/>
      <c r="AL338" s="1"/>
      <c r="AM338" s="1"/>
      <c r="AN338" s="1"/>
    </row>
    <row r="339" spans="4:40" x14ac:dyDescent="0.5">
      <c r="D339" s="4"/>
      <c r="E339"/>
      <c r="F339" s="4"/>
      <c r="G339" s="4"/>
      <c r="H339" s="4"/>
      <c r="I339" s="4"/>
      <c r="J339" s="4"/>
      <c r="K339" s="4"/>
      <c r="L339" s="4"/>
      <c r="M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K339" s="1"/>
      <c r="AL339" s="1"/>
      <c r="AM339" s="1"/>
      <c r="AN339" s="1"/>
    </row>
    <row r="340" spans="4:40" x14ac:dyDescent="0.5">
      <c r="D340" s="4"/>
      <c r="E340"/>
      <c r="F340" s="4"/>
      <c r="G340" s="4"/>
      <c r="H340" s="4"/>
      <c r="I340" s="4"/>
      <c r="J340" s="4"/>
      <c r="K340" s="4"/>
      <c r="L340" s="4"/>
      <c r="M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K340" s="1"/>
      <c r="AL340" s="1"/>
      <c r="AM340" s="1"/>
      <c r="AN340" s="1"/>
    </row>
    <row r="341" spans="4:40" x14ac:dyDescent="0.5">
      <c r="D341" s="4"/>
      <c r="E341"/>
      <c r="F341" s="4"/>
      <c r="G341" s="4"/>
      <c r="H341" s="4"/>
      <c r="I341" s="4"/>
      <c r="J341" s="4"/>
      <c r="K341" s="4"/>
      <c r="L341" s="4"/>
      <c r="M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K341" s="1"/>
      <c r="AL341" s="1"/>
      <c r="AM341" s="1"/>
      <c r="AN341" s="1"/>
    </row>
    <row r="342" spans="4:40" x14ac:dyDescent="0.5">
      <c r="D342" s="4"/>
      <c r="E342"/>
      <c r="F342" s="4"/>
      <c r="G342" s="4"/>
      <c r="H342" s="4"/>
      <c r="I342" s="4"/>
      <c r="J342" s="4"/>
      <c r="K342" s="4"/>
      <c r="L342" s="4"/>
      <c r="M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K342" s="1"/>
      <c r="AL342" s="1"/>
      <c r="AM342" s="1"/>
      <c r="AN342" s="1"/>
    </row>
    <row r="343" spans="4:40" x14ac:dyDescent="0.5">
      <c r="D343" s="4"/>
      <c r="E343"/>
      <c r="F343" s="4"/>
      <c r="G343" s="4"/>
      <c r="H343" s="4"/>
      <c r="I343" s="4"/>
      <c r="J343" s="4"/>
      <c r="K343" s="4"/>
      <c r="L343" s="4"/>
      <c r="M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K343" s="1"/>
      <c r="AL343" s="1"/>
      <c r="AM343" s="1"/>
      <c r="AN343" s="1"/>
    </row>
    <row r="344" spans="4:40" x14ac:dyDescent="0.5">
      <c r="D344" s="4"/>
      <c r="E344"/>
      <c r="F344" s="4"/>
      <c r="G344" s="4"/>
      <c r="H344" s="4"/>
      <c r="I344" s="4"/>
      <c r="J344" s="4"/>
      <c r="K344" s="4"/>
      <c r="L344" s="4"/>
      <c r="M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K344" s="1"/>
      <c r="AL344" s="1"/>
      <c r="AM344" s="1"/>
      <c r="AN344" s="1"/>
    </row>
    <row r="345" spans="4:40" x14ac:dyDescent="0.5">
      <c r="D345" s="4"/>
      <c r="E345"/>
      <c r="F345" s="4"/>
      <c r="G345" s="4"/>
      <c r="H345" s="4"/>
      <c r="I345" s="4"/>
      <c r="J345" s="4"/>
      <c r="K345" s="4"/>
      <c r="L345" s="4"/>
      <c r="M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K345" s="1"/>
      <c r="AL345" s="1"/>
      <c r="AM345" s="1"/>
      <c r="AN345" s="1"/>
    </row>
    <row r="346" spans="4:40" x14ac:dyDescent="0.5">
      <c r="D346" s="4"/>
      <c r="E346"/>
      <c r="F346" s="4"/>
      <c r="G346" s="4"/>
      <c r="H346" s="4"/>
      <c r="I346" s="4"/>
      <c r="J346" s="4"/>
      <c r="K346" s="4"/>
      <c r="L346" s="4"/>
      <c r="M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K346" s="1"/>
      <c r="AL346" s="1"/>
      <c r="AM346" s="1"/>
      <c r="AN346" s="1"/>
    </row>
    <row r="347" spans="4:40" x14ac:dyDescent="0.5">
      <c r="D347" s="4"/>
      <c r="E347"/>
      <c r="F347" s="4"/>
      <c r="G347" s="4"/>
      <c r="H347" s="4"/>
      <c r="I347" s="4"/>
      <c r="J347" s="4"/>
      <c r="K347" s="4"/>
      <c r="L347" s="4"/>
      <c r="M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K347" s="1"/>
      <c r="AL347" s="1"/>
      <c r="AM347" s="1"/>
      <c r="AN347" s="1"/>
    </row>
    <row r="348" spans="4:40" x14ac:dyDescent="0.5">
      <c r="D348" s="4"/>
      <c r="E348"/>
      <c r="F348" s="4"/>
      <c r="G348" s="4"/>
      <c r="H348" s="4"/>
      <c r="I348" s="4"/>
      <c r="J348" s="4"/>
      <c r="K348" s="4"/>
      <c r="L348" s="4"/>
      <c r="M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K348" s="1"/>
      <c r="AL348" s="1"/>
      <c r="AM348" s="1"/>
      <c r="AN348" s="1"/>
    </row>
    <row r="349" spans="4:40" x14ac:dyDescent="0.5">
      <c r="D349" s="4"/>
      <c r="E349"/>
      <c r="F349" s="4"/>
      <c r="G349" s="4"/>
      <c r="H349" s="4"/>
      <c r="I349" s="4"/>
      <c r="J349" s="4"/>
      <c r="K349" s="4"/>
      <c r="L349" s="4"/>
      <c r="M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K349" s="1"/>
      <c r="AL349" s="1"/>
      <c r="AM349" s="1"/>
      <c r="AN349" s="1"/>
    </row>
    <row r="350" spans="4:40" x14ac:dyDescent="0.5">
      <c r="D350" s="4"/>
      <c r="E350"/>
      <c r="F350" s="4"/>
      <c r="G350" s="4"/>
      <c r="H350" s="4"/>
      <c r="I350" s="4"/>
      <c r="J350" s="4"/>
      <c r="K350" s="4"/>
      <c r="L350" s="4"/>
      <c r="M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K350" s="1"/>
      <c r="AL350" s="1"/>
      <c r="AM350" s="1"/>
      <c r="AN350" s="1"/>
    </row>
    <row r="351" spans="4:40" x14ac:dyDescent="0.5">
      <c r="D351" s="4"/>
      <c r="E351"/>
      <c r="F351" s="4"/>
      <c r="G351" s="4"/>
      <c r="H351" s="4"/>
      <c r="I351" s="4"/>
      <c r="J351" s="4"/>
      <c r="K351" s="4"/>
      <c r="L351" s="4"/>
      <c r="M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K351" s="1"/>
      <c r="AL351" s="1"/>
      <c r="AM351" s="1"/>
      <c r="AN351" s="1"/>
    </row>
    <row r="352" spans="4:40" x14ac:dyDescent="0.5">
      <c r="D352" s="4"/>
      <c r="E352"/>
      <c r="F352" s="4"/>
      <c r="G352" s="4"/>
      <c r="H352" s="4"/>
      <c r="I352" s="4"/>
      <c r="J352" s="4"/>
      <c r="K352" s="4"/>
      <c r="L352" s="4"/>
      <c r="M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K352" s="1"/>
      <c r="AL352" s="1"/>
      <c r="AM352" s="1"/>
      <c r="AN352" s="1"/>
    </row>
    <row r="353" spans="4:40" x14ac:dyDescent="0.5">
      <c r="D353" s="4"/>
      <c r="E353"/>
      <c r="F353" s="4"/>
      <c r="G353" s="4"/>
      <c r="H353" s="4"/>
      <c r="I353" s="4"/>
      <c r="J353" s="4"/>
      <c r="K353" s="4"/>
      <c r="L353" s="4"/>
      <c r="M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K353" s="1"/>
      <c r="AL353" s="1"/>
      <c r="AM353" s="1"/>
      <c r="AN353" s="1"/>
    </row>
    <row r="354" spans="4:40" x14ac:dyDescent="0.5">
      <c r="D354" s="4"/>
      <c r="E354"/>
      <c r="F354" s="4"/>
      <c r="G354" s="4"/>
      <c r="H354" s="4"/>
      <c r="I354" s="4"/>
      <c r="J354" s="4"/>
      <c r="K354" s="4"/>
      <c r="L354" s="4"/>
      <c r="M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K354" s="1"/>
      <c r="AL354" s="1"/>
      <c r="AM354" s="1"/>
      <c r="AN354" s="1"/>
    </row>
    <row r="355" spans="4:40" x14ac:dyDescent="0.5">
      <c r="D355" s="4"/>
      <c r="E355"/>
      <c r="F355" s="4"/>
      <c r="G355" s="4"/>
      <c r="H355" s="4"/>
      <c r="I355" s="4"/>
      <c r="J355" s="4"/>
      <c r="K355" s="4"/>
      <c r="L355" s="4"/>
      <c r="M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K355" s="1"/>
      <c r="AL355" s="1"/>
      <c r="AM355" s="1"/>
      <c r="AN355" s="1"/>
    </row>
    <row r="356" spans="4:40" x14ac:dyDescent="0.5">
      <c r="D356" s="4"/>
      <c r="E356"/>
      <c r="F356" s="4"/>
      <c r="G356" s="4"/>
      <c r="H356" s="4"/>
      <c r="I356" s="4"/>
      <c r="J356" s="4"/>
      <c r="K356" s="4"/>
      <c r="L356" s="4"/>
      <c r="M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K356" s="1"/>
      <c r="AL356" s="1"/>
      <c r="AM356" s="1"/>
      <c r="AN356" s="1"/>
    </row>
    <row r="357" spans="4:40" x14ac:dyDescent="0.5">
      <c r="D357" s="4"/>
      <c r="E357"/>
      <c r="F357" s="4"/>
      <c r="G357" s="4"/>
      <c r="H357" s="4"/>
      <c r="I357" s="4"/>
      <c r="J357" s="4"/>
      <c r="K357" s="4"/>
      <c r="L357" s="4"/>
      <c r="M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K357" s="1"/>
      <c r="AL357" s="1"/>
      <c r="AM357" s="1"/>
      <c r="AN357" s="1"/>
    </row>
    <row r="358" spans="4:40" x14ac:dyDescent="0.5">
      <c r="D358" s="4"/>
      <c r="E358"/>
      <c r="F358" s="4"/>
      <c r="G358" s="4"/>
      <c r="H358" s="4"/>
      <c r="I358" s="4"/>
      <c r="J358" s="4"/>
      <c r="K358" s="4"/>
      <c r="L358" s="4"/>
      <c r="M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K358" s="1"/>
      <c r="AL358" s="1"/>
      <c r="AM358" s="1"/>
      <c r="AN358" s="1"/>
    </row>
    <row r="359" spans="4:40" x14ac:dyDescent="0.5">
      <c r="D359" s="4"/>
      <c r="E359"/>
      <c r="F359" s="4"/>
      <c r="G359" s="4"/>
      <c r="H359" s="4"/>
      <c r="I359" s="4"/>
      <c r="J359" s="4"/>
      <c r="K359" s="4"/>
      <c r="L359" s="4"/>
      <c r="M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K359" s="1"/>
      <c r="AL359" s="1"/>
      <c r="AM359" s="1"/>
      <c r="AN359" s="1"/>
    </row>
    <row r="360" spans="4:40" x14ac:dyDescent="0.5">
      <c r="D360" s="4"/>
      <c r="E360"/>
      <c r="F360" s="4"/>
      <c r="G360" s="4"/>
      <c r="H360" s="4"/>
      <c r="I360" s="4"/>
      <c r="J360" s="4"/>
      <c r="K360" s="4"/>
      <c r="L360" s="4"/>
      <c r="M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K360" s="1"/>
      <c r="AL360" s="1"/>
      <c r="AM360" s="1"/>
      <c r="AN360" s="1"/>
    </row>
    <row r="361" spans="4:40" x14ac:dyDescent="0.5">
      <c r="D361" s="4"/>
      <c r="E361"/>
      <c r="F361" s="4"/>
      <c r="G361" s="4"/>
      <c r="H361" s="4"/>
      <c r="I361" s="4"/>
      <c r="J361" s="4"/>
      <c r="K361" s="4"/>
      <c r="L361" s="4"/>
      <c r="M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K361" s="1"/>
      <c r="AL361" s="1"/>
      <c r="AM361" s="1"/>
      <c r="AN361" s="1"/>
    </row>
    <row r="362" spans="4:40" x14ac:dyDescent="0.5">
      <c r="D362" s="4"/>
      <c r="E362"/>
      <c r="F362" s="4"/>
      <c r="G362" s="4"/>
      <c r="H362" s="4"/>
      <c r="I362" s="4"/>
      <c r="J362" s="4"/>
      <c r="K362" s="4"/>
      <c r="L362" s="4"/>
      <c r="M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K362" s="1"/>
      <c r="AL362" s="1"/>
      <c r="AM362" s="1"/>
      <c r="AN362" s="1"/>
    </row>
    <row r="363" spans="4:40" x14ac:dyDescent="0.5">
      <c r="D363" s="4"/>
      <c r="E363"/>
      <c r="F363" s="4"/>
      <c r="G363" s="4"/>
      <c r="H363" s="4"/>
      <c r="I363" s="4"/>
      <c r="J363" s="4"/>
      <c r="K363" s="4"/>
      <c r="L363" s="4"/>
      <c r="M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K363" s="1"/>
      <c r="AL363" s="1"/>
      <c r="AM363" s="1"/>
      <c r="AN363" s="1"/>
    </row>
    <row r="364" spans="4:40" x14ac:dyDescent="0.5">
      <c r="D364" s="4"/>
      <c r="E364"/>
      <c r="F364" s="4"/>
      <c r="G364" s="4"/>
      <c r="H364" s="4"/>
      <c r="I364" s="4"/>
      <c r="J364" s="4"/>
      <c r="K364" s="4"/>
      <c r="L364" s="4"/>
      <c r="M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K364" s="1"/>
      <c r="AL364" s="1"/>
      <c r="AM364" s="1"/>
      <c r="AN364" s="1"/>
    </row>
    <row r="365" spans="4:40" x14ac:dyDescent="0.5">
      <c r="D365" s="4"/>
      <c r="E365"/>
      <c r="F365" s="4"/>
      <c r="G365" s="4"/>
      <c r="H365" s="4"/>
      <c r="I365" s="4"/>
      <c r="J365" s="4"/>
      <c r="K365" s="4"/>
      <c r="L365" s="4"/>
      <c r="M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K365" s="1"/>
      <c r="AL365" s="1"/>
      <c r="AM365" s="1"/>
      <c r="AN365" s="1"/>
    </row>
    <row r="366" spans="4:40" x14ac:dyDescent="0.5">
      <c r="D366" s="4"/>
      <c r="E366"/>
      <c r="F366" s="4"/>
      <c r="G366" s="4"/>
      <c r="H366" s="4"/>
      <c r="I366" s="4"/>
      <c r="J366" s="4"/>
      <c r="K366" s="4"/>
      <c r="L366" s="4"/>
      <c r="M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K366" s="1"/>
      <c r="AL366" s="1"/>
      <c r="AM366" s="1"/>
      <c r="AN366" s="1"/>
    </row>
    <row r="367" spans="4:40" x14ac:dyDescent="0.5">
      <c r="D367" s="4"/>
      <c r="E367"/>
      <c r="F367" s="4"/>
      <c r="G367" s="4"/>
      <c r="H367" s="4"/>
      <c r="I367" s="4"/>
      <c r="J367" s="4"/>
      <c r="K367" s="4"/>
      <c r="L367" s="4"/>
      <c r="M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K367" s="1"/>
      <c r="AL367" s="1"/>
      <c r="AM367" s="1"/>
      <c r="AN367" s="1"/>
    </row>
    <row r="368" spans="4:40" x14ac:dyDescent="0.5">
      <c r="D368" s="4"/>
      <c r="E368"/>
      <c r="F368" s="4"/>
      <c r="G368" s="4"/>
      <c r="H368" s="4"/>
      <c r="I368" s="4"/>
      <c r="J368" s="4"/>
      <c r="K368" s="4"/>
      <c r="L368" s="4"/>
      <c r="M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K368" s="1"/>
      <c r="AL368" s="1"/>
      <c r="AM368" s="1"/>
      <c r="AN368" s="1"/>
    </row>
    <row r="369" spans="4:40" x14ac:dyDescent="0.5">
      <c r="D369" s="4"/>
      <c r="E369"/>
      <c r="F369" s="4"/>
      <c r="G369" s="4"/>
      <c r="H369" s="4"/>
      <c r="I369" s="4"/>
      <c r="J369" s="4"/>
      <c r="K369" s="4"/>
      <c r="L369" s="4"/>
      <c r="M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K369" s="1"/>
      <c r="AL369" s="1"/>
      <c r="AM369" s="1"/>
      <c r="AN369" s="1"/>
    </row>
    <row r="370" spans="4:40" x14ac:dyDescent="0.5">
      <c r="D370" s="4"/>
      <c r="E370"/>
      <c r="F370" s="4"/>
      <c r="G370" s="4"/>
      <c r="H370" s="4"/>
      <c r="I370" s="4"/>
      <c r="J370" s="4"/>
      <c r="K370" s="4"/>
      <c r="L370" s="4"/>
      <c r="M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K370" s="1"/>
      <c r="AL370" s="1"/>
      <c r="AM370" s="1"/>
      <c r="AN370" s="1"/>
    </row>
    <row r="371" spans="4:40" x14ac:dyDescent="0.5">
      <c r="D371" s="4"/>
      <c r="E371"/>
      <c r="F371" s="4"/>
      <c r="G371" s="4"/>
      <c r="H371" s="4"/>
      <c r="I371" s="4"/>
      <c r="J371" s="4"/>
      <c r="K371" s="4"/>
      <c r="L371" s="4"/>
      <c r="M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K371" s="1"/>
      <c r="AL371" s="1"/>
      <c r="AM371" s="1"/>
      <c r="AN371" s="1"/>
    </row>
    <row r="372" spans="4:40" x14ac:dyDescent="0.5">
      <c r="D372" s="4"/>
      <c r="E372"/>
      <c r="F372" s="4"/>
      <c r="G372" s="4"/>
      <c r="H372" s="4"/>
      <c r="I372" s="4"/>
      <c r="J372" s="4"/>
      <c r="K372" s="4"/>
      <c r="L372" s="4"/>
      <c r="M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K372" s="1"/>
      <c r="AL372" s="1"/>
      <c r="AM372" s="1"/>
      <c r="AN372" s="1"/>
    </row>
    <row r="373" spans="4:40" x14ac:dyDescent="0.5">
      <c r="D373" s="4"/>
      <c r="E373"/>
      <c r="F373" s="4"/>
      <c r="G373" s="4"/>
      <c r="H373" s="4"/>
      <c r="I373" s="4"/>
      <c r="J373" s="4"/>
      <c r="K373" s="4"/>
      <c r="L373" s="4"/>
      <c r="M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K373" s="1"/>
      <c r="AL373" s="1"/>
      <c r="AM373" s="1"/>
      <c r="AN373" s="1"/>
    </row>
    <row r="374" spans="4:40" x14ac:dyDescent="0.5">
      <c r="D374" s="4"/>
      <c r="E374"/>
      <c r="F374" s="4"/>
      <c r="G374" s="4"/>
      <c r="H374" s="4"/>
      <c r="I374" s="4"/>
      <c r="J374" s="4"/>
      <c r="K374" s="4"/>
      <c r="L374" s="4"/>
      <c r="M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K374" s="1"/>
      <c r="AL374" s="1"/>
      <c r="AM374" s="1"/>
      <c r="AN374" s="1"/>
    </row>
    <row r="375" spans="4:40" x14ac:dyDescent="0.5">
      <c r="D375" s="4"/>
      <c r="E375"/>
      <c r="F375" s="4"/>
      <c r="G375" s="4"/>
      <c r="H375" s="4"/>
      <c r="I375" s="4"/>
      <c r="J375" s="4"/>
      <c r="K375" s="4"/>
      <c r="L375" s="4"/>
      <c r="M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K375" s="1"/>
      <c r="AL375" s="1"/>
      <c r="AM375" s="1"/>
      <c r="AN375" s="1"/>
    </row>
    <row r="376" spans="4:40" x14ac:dyDescent="0.5">
      <c r="D376" s="4"/>
      <c r="E376"/>
      <c r="F376" s="4"/>
      <c r="G376" s="4"/>
      <c r="H376" s="4"/>
      <c r="I376" s="4"/>
      <c r="J376" s="4"/>
      <c r="K376" s="4"/>
      <c r="L376" s="4"/>
      <c r="M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K376" s="1"/>
      <c r="AL376" s="1"/>
      <c r="AM376" s="1"/>
      <c r="AN376" s="1"/>
    </row>
    <row r="377" spans="4:40" x14ac:dyDescent="0.5">
      <c r="D377" s="4"/>
      <c r="E377"/>
      <c r="F377" s="4"/>
      <c r="G377" s="4"/>
      <c r="H377" s="4"/>
      <c r="I377" s="4"/>
      <c r="J377" s="4"/>
      <c r="K377" s="4"/>
      <c r="L377" s="4"/>
      <c r="M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K377" s="1"/>
      <c r="AL377" s="1"/>
      <c r="AM377" s="1"/>
      <c r="AN377" s="1"/>
    </row>
    <row r="378" spans="4:40" x14ac:dyDescent="0.5">
      <c r="D378" s="4"/>
      <c r="E378"/>
      <c r="F378" s="4"/>
      <c r="G378" s="4"/>
      <c r="H378" s="4"/>
      <c r="I378" s="4"/>
      <c r="J378" s="4"/>
      <c r="K378" s="4"/>
      <c r="L378" s="4"/>
      <c r="M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K378" s="1"/>
      <c r="AL378" s="1"/>
      <c r="AM378" s="1"/>
      <c r="AN378" s="1"/>
    </row>
    <row r="379" spans="4:40" x14ac:dyDescent="0.5">
      <c r="D379" s="4"/>
      <c r="E379"/>
      <c r="F379" s="4"/>
      <c r="G379" s="4"/>
      <c r="H379" s="4"/>
      <c r="I379" s="4"/>
      <c r="J379" s="4"/>
      <c r="K379" s="4"/>
      <c r="L379" s="4"/>
      <c r="M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K379" s="1"/>
      <c r="AL379" s="1"/>
      <c r="AM379" s="1"/>
      <c r="AN379" s="1"/>
    </row>
    <row r="380" spans="4:40" x14ac:dyDescent="0.5">
      <c r="D380" s="4"/>
      <c r="E380"/>
      <c r="F380" s="4"/>
      <c r="G380" s="4"/>
      <c r="H380" s="4"/>
      <c r="I380" s="4"/>
      <c r="J380" s="4"/>
      <c r="K380" s="4"/>
      <c r="L380" s="4"/>
      <c r="M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K380" s="1"/>
      <c r="AL380" s="1"/>
      <c r="AM380" s="1"/>
      <c r="AN380" s="1"/>
    </row>
    <row r="381" spans="4:40" x14ac:dyDescent="0.5">
      <c r="D381" s="4"/>
      <c r="E381"/>
      <c r="F381" s="4"/>
      <c r="G381" s="4"/>
      <c r="H381" s="4"/>
      <c r="I381" s="4"/>
      <c r="J381" s="4"/>
      <c r="K381" s="4"/>
      <c r="L381" s="4"/>
      <c r="M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K381" s="1"/>
      <c r="AL381" s="1"/>
      <c r="AM381" s="1"/>
      <c r="AN381" s="1"/>
    </row>
    <row r="382" spans="4:40" x14ac:dyDescent="0.5">
      <c r="D382" s="4"/>
      <c r="E382"/>
      <c r="F382" s="4"/>
      <c r="G382" s="4"/>
      <c r="H382" s="4"/>
      <c r="I382" s="4"/>
      <c r="J382" s="4"/>
      <c r="K382" s="4"/>
      <c r="L382" s="4"/>
      <c r="M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K382" s="1"/>
      <c r="AL382" s="1"/>
      <c r="AM382" s="1"/>
      <c r="AN382" s="1"/>
    </row>
    <row r="383" spans="4:40" x14ac:dyDescent="0.5">
      <c r="D383" s="4"/>
      <c r="E383"/>
      <c r="F383" s="4"/>
      <c r="G383" s="4"/>
      <c r="H383" s="4"/>
      <c r="I383" s="4"/>
      <c r="J383" s="4"/>
      <c r="K383" s="4"/>
      <c r="L383" s="4"/>
      <c r="M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K383" s="1"/>
      <c r="AL383" s="1"/>
      <c r="AM383" s="1"/>
      <c r="AN383" s="1"/>
    </row>
    <row r="384" spans="4:40" x14ac:dyDescent="0.5">
      <c r="D384" s="4"/>
      <c r="E384"/>
      <c r="F384" s="4"/>
      <c r="G384" s="4"/>
      <c r="H384" s="4"/>
      <c r="I384" s="4"/>
      <c r="J384" s="4"/>
      <c r="K384" s="4"/>
      <c r="L384" s="4"/>
      <c r="M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K384" s="1"/>
      <c r="AL384" s="1"/>
      <c r="AM384" s="1"/>
      <c r="AN384" s="1"/>
    </row>
    <row r="385" spans="4:40" x14ac:dyDescent="0.5">
      <c r="D385" s="4"/>
      <c r="E385"/>
      <c r="F385" s="4"/>
      <c r="G385" s="4"/>
      <c r="H385" s="4"/>
      <c r="I385" s="4"/>
      <c r="J385" s="4"/>
      <c r="K385" s="4"/>
      <c r="L385" s="4"/>
      <c r="M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K385" s="1"/>
      <c r="AL385" s="1"/>
      <c r="AM385" s="1"/>
      <c r="AN385" s="1"/>
    </row>
    <row r="386" spans="4:40" x14ac:dyDescent="0.5">
      <c r="D386" s="4"/>
      <c r="E386"/>
      <c r="F386" s="4"/>
      <c r="G386" s="4"/>
      <c r="H386" s="4"/>
      <c r="I386" s="4"/>
      <c r="J386" s="4"/>
      <c r="K386" s="4"/>
      <c r="L386" s="4"/>
      <c r="M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K386" s="1"/>
      <c r="AL386" s="1"/>
      <c r="AM386" s="1"/>
      <c r="AN386" s="1"/>
    </row>
    <row r="387" spans="4:40" x14ac:dyDescent="0.5">
      <c r="D387" s="4"/>
      <c r="E387"/>
      <c r="F387" s="4"/>
      <c r="G387" s="4"/>
      <c r="H387" s="4"/>
      <c r="I387" s="4"/>
      <c r="J387" s="4"/>
      <c r="K387" s="4"/>
      <c r="L387" s="4"/>
      <c r="M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K387" s="1"/>
      <c r="AL387" s="1"/>
      <c r="AM387" s="1"/>
      <c r="AN387" s="1"/>
    </row>
    <row r="388" spans="4:40" x14ac:dyDescent="0.5">
      <c r="D388" s="4"/>
      <c r="E388"/>
      <c r="F388" s="4"/>
      <c r="G388" s="4"/>
      <c r="H388" s="4"/>
      <c r="I388" s="4"/>
      <c r="J388" s="4"/>
      <c r="K388" s="4"/>
      <c r="L388" s="4"/>
      <c r="M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K388" s="1"/>
      <c r="AL388" s="1"/>
      <c r="AM388" s="1"/>
      <c r="AN388" s="1"/>
    </row>
    <row r="389" spans="4:40" x14ac:dyDescent="0.5">
      <c r="D389" s="4"/>
      <c r="E389"/>
      <c r="F389" s="4"/>
      <c r="G389" s="4"/>
      <c r="H389" s="4"/>
      <c r="I389" s="4"/>
      <c r="J389" s="4"/>
      <c r="K389" s="4"/>
      <c r="L389" s="4"/>
      <c r="M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K389" s="1"/>
      <c r="AL389" s="1"/>
      <c r="AM389" s="1"/>
      <c r="AN389" s="1"/>
    </row>
    <row r="390" spans="4:40" x14ac:dyDescent="0.5">
      <c r="D390" s="4"/>
      <c r="E390"/>
      <c r="F390" s="4"/>
      <c r="G390" s="4"/>
      <c r="H390" s="4"/>
      <c r="I390" s="4"/>
      <c r="J390" s="4"/>
      <c r="K390" s="4"/>
      <c r="L390" s="4"/>
      <c r="M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K390" s="1"/>
      <c r="AL390" s="1"/>
      <c r="AM390" s="1"/>
      <c r="AN390" s="1"/>
    </row>
    <row r="391" spans="4:40" x14ac:dyDescent="0.5">
      <c r="D391" s="4"/>
      <c r="E391"/>
      <c r="F391" s="4"/>
      <c r="G391" s="4"/>
      <c r="H391" s="4"/>
      <c r="I391" s="4"/>
      <c r="J391" s="4"/>
      <c r="K391" s="4"/>
      <c r="L391" s="4"/>
      <c r="M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K391" s="1"/>
      <c r="AL391" s="1"/>
      <c r="AM391" s="1"/>
      <c r="AN391" s="1"/>
    </row>
    <row r="392" spans="4:40" x14ac:dyDescent="0.5">
      <c r="D392" s="4"/>
      <c r="E392"/>
      <c r="F392" s="4"/>
      <c r="G392" s="4"/>
      <c r="H392" s="4"/>
      <c r="I392" s="4"/>
      <c r="J392" s="4"/>
      <c r="K392" s="4"/>
      <c r="L392" s="4"/>
      <c r="M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K392" s="1"/>
      <c r="AL392" s="1"/>
      <c r="AM392" s="1"/>
      <c r="AN392" s="1"/>
    </row>
    <row r="393" spans="4:40" x14ac:dyDescent="0.5">
      <c r="D393" s="4"/>
      <c r="E393"/>
      <c r="F393" s="4"/>
      <c r="G393" s="4"/>
      <c r="H393" s="4"/>
      <c r="I393" s="4"/>
      <c r="J393" s="4"/>
      <c r="K393" s="4"/>
      <c r="L393" s="4"/>
      <c r="M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K393" s="1"/>
      <c r="AL393" s="1"/>
      <c r="AM393" s="1"/>
      <c r="AN393" s="1"/>
    </row>
    <row r="394" spans="4:40" x14ac:dyDescent="0.5">
      <c r="D394" s="4"/>
      <c r="E394"/>
      <c r="F394" s="4"/>
      <c r="G394" s="4"/>
      <c r="H394" s="4"/>
      <c r="I394" s="4"/>
      <c r="J394" s="4"/>
      <c r="K394" s="4"/>
      <c r="L394" s="4"/>
      <c r="M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K394" s="1"/>
      <c r="AL394" s="1"/>
      <c r="AM394" s="1"/>
      <c r="AN394" s="1"/>
    </row>
    <row r="395" spans="4:40" x14ac:dyDescent="0.5">
      <c r="D395" s="4"/>
      <c r="E395"/>
      <c r="F395" s="4"/>
      <c r="G395" s="4"/>
      <c r="H395" s="4"/>
      <c r="I395" s="4"/>
      <c r="J395" s="4"/>
      <c r="K395" s="4"/>
      <c r="L395" s="4"/>
      <c r="M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K395" s="1"/>
      <c r="AL395" s="1"/>
      <c r="AM395" s="1"/>
      <c r="AN395" s="1"/>
    </row>
    <row r="396" spans="4:40" x14ac:dyDescent="0.5">
      <c r="D396" s="4"/>
      <c r="E396"/>
      <c r="F396" s="4"/>
      <c r="G396" s="4"/>
      <c r="H396" s="4"/>
      <c r="I396" s="4"/>
      <c r="J396" s="4"/>
      <c r="K396" s="4"/>
      <c r="L396" s="4"/>
      <c r="M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K396" s="1"/>
      <c r="AL396" s="1"/>
      <c r="AM396" s="1"/>
      <c r="AN396" s="1"/>
    </row>
    <row r="397" spans="4:40" x14ac:dyDescent="0.5">
      <c r="D397" s="4"/>
      <c r="E397"/>
      <c r="F397" s="4"/>
      <c r="G397" s="4"/>
      <c r="H397" s="4"/>
      <c r="I397" s="4"/>
      <c r="J397" s="4"/>
      <c r="K397" s="4"/>
      <c r="L397" s="4"/>
      <c r="M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K397" s="1"/>
      <c r="AL397" s="1"/>
      <c r="AM397" s="1"/>
      <c r="AN397" s="1"/>
    </row>
    <row r="398" spans="4:40" x14ac:dyDescent="0.5">
      <c r="D398" s="4"/>
      <c r="E398"/>
      <c r="F398" s="4"/>
      <c r="G398" s="4"/>
      <c r="H398" s="4"/>
      <c r="I398" s="4"/>
      <c r="J398" s="4"/>
      <c r="K398" s="4"/>
      <c r="L398" s="4"/>
      <c r="M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K398" s="1"/>
      <c r="AL398" s="1"/>
      <c r="AM398" s="1"/>
      <c r="AN398" s="1"/>
    </row>
    <row r="399" spans="4:40" x14ac:dyDescent="0.5">
      <c r="D399" s="4"/>
      <c r="E399"/>
      <c r="F399" s="4"/>
      <c r="G399" s="4"/>
      <c r="H399" s="4"/>
      <c r="I399" s="4"/>
      <c r="J399" s="4"/>
      <c r="K399" s="4"/>
      <c r="L399" s="4"/>
      <c r="M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K399" s="1"/>
      <c r="AL399" s="1"/>
      <c r="AM399" s="1"/>
      <c r="AN399" s="1"/>
    </row>
    <row r="400" spans="4:40" x14ac:dyDescent="0.5">
      <c r="D400" s="4"/>
      <c r="E400"/>
      <c r="F400" s="4"/>
      <c r="G400" s="4"/>
      <c r="H400" s="4"/>
      <c r="I400" s="4"/>
      <c r="J400" s="4"/>
      <c r="K400" s="4"/>
      <c r="L400" s="4"/>
      <c r="M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K400" s="1"/>
      <c r="AL400" s="1"/>
      <c r="AM400" s="1"/>
      <c r="AN400" s="1"/>
    </row>
    <row r="401" spans="4:40" x14ac:dyDescent="0.5">
      <c r="D401" s="4"/>
      <c r="E401"/>
      <c r="F401" s="4"/>
      <c r="G401" s="4"/>
      <c r="H401" s="4"/>
      <c r="I401" s="4"/>
      <c r="J401" s="4"/>
      <c r="K401" s="4"/>
      <c r="L401" s="4"/>
      <c r="M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K401" s="1"/>
      <c r="AL401" s="1"/>
      <c r="AM401" s="1"/>
      <c r="AN401" s="1"/>
    </row>
    <row r="402" spans="4:40" x14ac:dyDescent="0.5">
      <c r="D402" s="4"/>
      <c r="E402"/>
      <c r="F402" s="4"/>
      <c r="G402" s="4"/>
      <c r="H402" s="4"/>
      <c r="I402" s="4"/>
      <c r="J402" s="4"/>
      <c r="K402" s="4"/>
      <c r="L402" s="4"/>
      <c r="M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K402" s="1"/>
      <c r="AL402" s="1"/>
      <c r="AM402" s="1"/>
      <c r="AN402" s="1"/>
    </row>
    <row r="403" spans="4:40" x14ac:dyDescent="0.5">
      <c r="D403" s="4"/>
      <c r="E403"/>
      <c r="F403" s="4"/>
      <c r="G403" s="4"/>
      <c r="H403" s="4"/>
      <c r="I403" s="4"/>
      <c r="J403" s="4"/>
      <c r="K403" s="4"/>
      <c r="L403" s="4"/>
      <c r="M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K403" s="1"/>
      <c r="AL403" s="1"/>
      <c r="AM403" s="1"/>
      <c r="AN403" s="1"/>
    </row>
    <row r="404" spans="4:40" x14ac:dyDescent="0.5">
      <c r="D404" s="4"/>
      <c r="E404"/>
      <c r="F404" s="4"/>
      <c r="G404" s="4"/>
      <c r="H404" s="4"/>
      <c r="I404" s="4"/>
      <c r="J404" s="4"/>
      <c r="K404" s="4"/>
      <c r="L404" s="4"/>
      <c r="M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K404" s="1"/>
      <c r="AL404" s="1"/>
      <c r="AM404" s="1"/>
      <c r="AN404" s="1"/>
    </row>
    <row r="405" spans="4:40" x14ac:dyDescent="0.5">
      <c r="D405" s="4"/>
      <c r="E405"/>
      <c r="F405" s="4"/>
      <c r="G405" s="4"/>
      <c r="H405" s="4"/>
      <c r="I405" s="4"/>
      <c r="J405" s="4"/>
      <c r="K405" s="4"/>
      <c r="L405" s="4"/>
      <c r="M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K405" s="1"/>
      <c r="AL405" s="1"/>
      <c r="AM405" s="1"/>
      <c r="AN405" s="1"/>
    </row>
    <row r="406" spans="4:40" x14ac:dyDescent="0.5">
      <c r="D406" s="4"/>
      <c r="E406"/>
      <c r="F406" s="4"/>
      <c r="G406" s="4"/>
      <c r="H406" s="4"/>
      <c r="I406" s="4"/>
      <c r="J406" s="4"/>
      <c r="K406" s="4"/>
      <c r="L406" s="4"/>
      <c r="M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K406" s="1"/>
      <c r="AL406" s="1"/>
      <c r="AM406" s="1"/>
      <c r="AN406" s="1"/>
    </row>
    <row r="407" spans="4:40" x14ac:dyDescent="0.5">
      <c r="D407" s="4"/>
      <c r="E407"/>
      <c r="F407" s="4"/>
      <c r="G407" s="4"/>
      <c r="H407" s="4"/>
      <c r="I407" s="4"/>
      <c r="J407" s="4"/>
      <c r="K407" s="4"/>
      <c r="L407" s="4"/>
      <c r="M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K407" s="1"/>
      <c r="AL407" s="1"/>
      <c r="AM407" s="1"/>
      <c r="AN407" s="1"/>
    </row>
    <row r="408" spans="4:40" x14ac:dyDescent="0.5">
      <c r="D408" s="4"/>
      <c r="E408"/>
      <c r="F408" s="4"/>
      <c r="G408" s="4"/>
      <c r="H408" s="4"/>
      <c r="I408" s="4"/>
      <c r="J408" s="4"/>
      <c r="K408" s="4"/>
      <c r="L408" s="4"/>
      <c r="M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K408" s="1"/>
      <c r="AL408" s="1"/>
      <c r="AM408" s="1"/>
      <c r="AN408" s="1"/>
    </row>
    <row r="409" spans="4:40" x14ac:dyDescent="0.5">
      <c r="D409" s="4"/>
      <c r="E409"/>
      <c r="F409" s="4"/>
      <c r="G409" s="4"/>
      <c r="H409" s="4"/>
      <c r="I409" s="4"/>
      <c r="J409" s="4"/>
      <c r="K409" s="4"/>
      <c r="L409" s="4"/>
      <c r="M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K409" s="1"/>
      <c r="AL409" s="1"/>
      <c r="AM409" s="1"/>
      <c r="AN409" s="1"/>
    </row>
    <row r="410" spans="4:40" x14ac:dyDescent="0.5">
      <c r="D410" s="4"/>
      <c r="E410"/>
      <c r="F410" s="4"/>
      <c r="G410" s="4"/>
      <c r="H410" s="4"/>
      <c r="I410" s="4"/>
      <c r="J410" s="4"/>
      <c r="K410" s="4"/>
      <c r="L410" s="4"/>
      <c r="M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K410" s="1"/>
      <c r="AL410" s="1"/>
      <c r="AM410" s="1"/>
      <c r="AN410" s="1"/>
    </row>
    <row r="411" spans="4:40" x14ac:dyDescent="0.5">
      <c r="D411" s="4"/>
      <c r="E411"/>
      <c r="F411" s="4"/>
      <c r="G411" s="4"/>
      <c r="H411" s="4"/>
      <c r="I411" s="4"/>
      <c r="J411" s="4"/>
      <c r="K411" s="4"/>
      <c r="L411" s="4"/>
      <c r="M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K411" s="1"/>
      <c r="AL411" s="1"/>
      <c r="AM411" s="1"/>
      <c r="AN411" s="1"/>
    </row>
    <row r="412" spans="4:40" x14ac:dyDescent="0.5">
      <c r="D412" s="4"/>
      <c r="E412"/>
      <c r="F412" s="4"/>
      <c r="G412" s="4"/>
      <c r="H412" s="4"/>
      <c r="I412" s="4"/>
      <c r="J412" s="4"/>
      <c r="K412" s="4"/>
      <c r="L412" s="4"/>
      <c r="M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K412" s="1"/>
      <c r="AL412" s="1"/>
      <c r="AM412" s="1"/>
      <c r="AN412" s="1"/>
    </row>
    <row r="413" spans="4:40" x14ac:dyDescent="0.5">
      <c r="D413" s="4"/>
      <c r="E413"/>
      <c r="F413" s="4"/>
      <c r="G413" s="4"/>
      <c r="H413" s="4"/>
      <c r="I413" s="4"/>
      <c r="J413" s="4"/>
      <c r="K413" s="4"/>
      <c r="L413" s="4"/>
      <c r="M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K413" s="1"/>
      <c r="AL413" s="1"/>
      <c r="AM413" s="1"/>
      <c r="AN413" s="1"/>
    </row>
    <row r="414" spans="4:40" x14ac:dyDescent="0.5">
      <c r="D414" s="4"/>
      <c r="E414"/>
      <c r="F414" s="4"/>
      <c r="G414" s="4"/>
      <c r="H414" s="4"/>
      <c r="I414" s="4"/>
      <c r="J414" s="4"/>
      <c r="K414" s="4"/>
      <c r="L414" s="4"/>
      <c r="M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K414" s="1"/>
      <c r="AL414" s="1"/>
      <c r="AM414" s="1"/>
      <c r="AN414" s="1"/>
    </row>
    <row r="415" spans="4:40" x14ac:dyDescent="0.5">
      <c r="D415" s="4"/>
      <c r="E415"/>
      <c r="F415" s="4"/>
      <c r="G415" s="4"/>
      <c r="H415" s="4"/>
      <c r="I415" s="4"/>
      <c r="J415" s="4"/>
      <c r="K415" s="4"/>
      <c r="L415" s="4"/>
      <c r="M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K415" s="1"/>
      <c r="AL415" s="1"/>
      <c r="AM415" s="1"/>
      <c r="AN415" s="1"/>
    </row>
    <row r="416" spans="4:40" x14ac:dyDescent="0.5">
      <c r="D416" s="4"/>
      <c r="E416"/>
      <c r="F416" s="4"/>
      <c r="G416" s="4"/>
      <c r="H416" s="4"/>
      <c r="I416" s="4"/>
      <c r="J416" s="4"/>
      <c r="K416" s="4"/>
      <c r="L416" s="4"/>
      <c r="M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K416" s="1"/>
      <c r="AL416" s="1"/>
      <c r="AM416" s="1"/>
      <c r="AN416" s="1"/>
    </row>
    <row r="417" spans="4:40" x14ac:dyDescent="0.5">
      <c r="D417" s="4"/>
      <c r="E417"/>
      <c r="F417" s="4"/>
      <c r="G417" s="4"/>
      <c r="H417" s="4"/>
      <c r="I417" s="4"/>
      <c r="J417" s="4"/>
      <c r="K417" s="4"/>
      <c r="L417" s="4"/>
      <c r="M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K417" s="1"/>
      <c r="AL417" s="1"/>
      <c r="AM417" s="1"/>
      <c r="AN417" s="1"/>
    </row>
    <row r="418" spans="4:40" x14ac:dyDescent="0.5">
      <c r="D418" s="4"/>
      <c r="E418"/>
      <c r="F418" s="4"/>
      <c r="G418" s="4"/>
      <c r="H418" s="4"/>
      <c r="I418" s="4"/>
      <c r="J418" s="4"/>
      <c r="K418" s="4"/>
      <c r="L418" s="4"/>
      <c r="M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K418" s="1"/>
      <c r="AL418" s="1"/>
      <c r="AM418" s="1"/>
      <c r="AN418" s="1"/>
    </row>
    <row r="419" spans="4:40" x14ac:dyDescent="0.5">
      <c r="D419" s="4"/>
      <c r="E419"/>
      <c r="F419" s="4"/>
      <c r="G419" s="4"/>
      <c r="H419" s="4"/>
      <c r="I419" s="4"/>
      <c r="J419" s="4"/>
      <c r="K419" s="4"/>
      <c r="L419" s="4"/>
      <c r="M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K419" s="1"/>
      <c r="AL419" s="1"/>
      <c r="AM419" s="1"/>
      <c r="AN419" s="1"/>
    </row>
    <row r="420" spans="4:40" x14ac:dyDescent="0.5">
      <c r="D420" s="4"/>
      <c r="E420"/>
      <c r="F420" s="4"/>
      <c r="G420" s="4"/>
      <c r="H420" s="4"/>
      <c r="I420" s="4"/>
      <c r="J420" s="4"/>
      <c r="K420" s="4"/>
      <c r="L420" s="4"/>
      <c r="M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K420" s="1"/>
      <c r="AL420" s="1"/>
      <c r="AM420" s="1"/>
      <c r="AN420" s="1"/>
    </row>
    <row r="421" spans="4:40" x14ac:dyDescent="0.5">
      <c r="D421" s="4"/>
      <c r="E421"/>
      <c r="F421" s="4"/>
      <c r="G421" s="4"/>
      <c r="H421" s="4"/>
      <c r="I421" s="4"/>
      <c r="J421" s="4"/>
      <c r="K421" s="4"/>
      <c r="L421" s="4"/>
      <c r="M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K421" s="1"/>
      <c r="AL421" s="1"/>
      <c r="AM421" s="1"/>
      <c r="AN421" s="1"/>
    </row>
    <row r="422" spans="4:40" x14ac:dyDescent="0.5">
      <c r="D422" s="4"/>
      <c r="E422"/>
      <c r="F422" s="4"/>
      <c r="G422" s="4"/>
      <c r="H422" s="4"/>
      <c r="I422" s="4"/>
      <c r="J422" s="4"/>
      <c r="K422" s="4"/>
      <c r="L422" s="4"/>
      <c r="M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K422" s="1"/>
      <c r="AL422" s="1"/>
      <c r="AM422" s="1"/>
      <c r="AN422" s="1"/>
    </row>
    <row r="423" spans="4:40" x14ac:dyDescent="0.5">
      <c r="D423" s="4"/>
      <c r="E423"/>
      <c r="F423" s="4"/>
      <c r="G423" s="4"/>
      <c r="H423" s="4"/>
      <c r="I423" s="4"/>
      <c r="J423" s="4"/>
      <c r="K423" s="4"/>
      <c r="L423" s="4"/>
      <c r="M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K423" s="1"/>
      <c r="AL423" s="1"/>
      <c r="AM423" s="1"/>
      <c r="AN423" s="1"/>
    </row>
    <row r="424" spans="4:40" x14ac:dyDescent="0.5">
      <c r="D424" s="4"/>
      <c r="E424"/>
      <c r="F424" s="4"/>
      <c r="G424" s="4"/>
      <c r="H424" s="4"/>
      <c r="I424" s="4"/>
      <c r="J424" s="4"/>
      <c r="K424" s="4"/>
      <c r="L424" s="4"/>
      <c r="M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K424" s="1"/>
      <c r="AL424" s="1"/>
      <c r="AM424" s="1"/>
      <c r="AN424" s="1"/>
    </row>
    <row r="425" spans="4:40" x14ac:dyDescent="0.5">
      <c r="D425" s="4"/>
      <c r="E425"/>
      <c r="F425" s="4"/>
      <c r="G425" s="4"/>
      <c r="H425" s="4"/>
      <c r="I425" s="4"/>
      <c r="J425" s="4"/>
      <c r="K425" s="4"/>
      <c r="L425" s="4"/>
      <c r="M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K425" s="1"/>
      <c r="AL425" s="1"/>
      <c r="AM425" s="1"/>
      <c r="AN425" s="1"/>
    </row>
    <row r="426" spans="4:40" x14ac:dyDescent="0.5">
      <c r="D426" s="4"/>
      <c r="E426"/>
      <c r="F426" s="4"/>
      <c r="G426" s="4"/>
      <c r="H426" s="4"/>
      <c r="I426" s="4"/>
      <c r="J426" s="4"/>
      <c r="K426" s="4"/>
      <c r="L426" s="4"/>
      <c r="M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K426" s="1"/>
      <c r="AL426" s="1"/>
      <c r="AM426" s="1"/>
      <c r="AN426" s="1"/>
    </row>
    <row r="427" spans="4:40" x14ac:dyDescent="0.5">
      <c r="D427" s="4"/>
      <c r="E427"/>
      <c r="F427" s="4"/>
      <c r="G427" s="4"/>
      <c r="H427" s="4"/>
      <c r="I427" s="4"/>
      <c r="J427" s="4"/>
      <c r="K427" s="4"/>
      <c r="L427" s="4"/>
      <c r="M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K427" s="1"/>
      <c r="AL427" s="1"/>
      <c r="AM427" s="1"/>
      <c r="AN427" s="1"/>
    </row>
    <row r="428" spans="4:40" x14ac:dyDescent="0.5">
      <c r="D428" s="4"/>
      <c r="E428"/>
      <c r="F428" s="4"/>
      <c r="G428" s="4"/>
      <c r="H428" s="4"/>
      <c r="I428" s="4"/>
      <c r="J428" s="4"/>
      <c r="K428" s="4"/>
      <c r="L428" s="4"/>
      <c r="M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K428" s="1"/>
      <c r="AL428" s="1"/>
      <c r="AM428" s="1"/>
      <c r="AN428" s="1"/>
    </row>
    <row r="429" spans="4:40" x14ac:dyDescent="0.5">
      <c r="D429" s="4"/>
      <c r="E429"/>
      <c r="F429" s="4"/>
      <c r="G429" s="4"/>
      <c r="H429" s="4"/>
      <c r="I429" s="4"/>
      <c r="J429" s="4"/>
      <c r="K429" s="4"/>
      <c r="L429" s="4"/>
      <c r="M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K429" s="1"/>
      <c r="AL429" s="1"/>
      <c r="AM429" s="1"/>
      <c r="AN429" s="1"/>
    </row>
    <row r="430" spans="4:40" x14ac:dyDescent="0.5">
      <c r="D430" s="4"/>
      <c r="E430"/>
      <c r="F430" s="4"/>
      <c r="G430" s="4"/>
      <c r="H430" s="4"/>
      <c r="I430" s="4"/>
      <c r="J430" s="4"/>
      <c r="K430" s="4"/>
      <c r="L430" s="4"/>
      <c r="M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K430" s="1"/>
      <c r="AL430" s="1"/>
      <c r="AM430" s="1"/>
      <c r="AN430" s="1"/>
    </row>
    <row r="431" spans="4:40" x14ac:dyDescent="0.5">
      <c r="D431" s="4"/>
      <c r="E431"/>
      <c r="F431" s="4"/>
      <c r="G431" s="4"/>
      <c r="H431" s="4"/>
      <c r="I431" s="4"/>
      <c r="J431" s="4"/>
      <c r="K431" s="4"/>
      <c r="L431" s="4"/>
      <c r="M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K431" s="1"/>
      <c r="AL431" s="1"/>
      <c r="AM431" s="1"/>
      <c r="AN431" s="1"/>
    </row>
    <row r="432" spans="4:40" x14ac:dyDescent="0.5">
      <c r="D432" s="4"/>
      <c r="E432"/>
      <c r="F432" s="4"/>
      <c r="G432" s="4"/>
      <c r="H432" s="4"/>
      <c r="I432" s="4"/>
      <c r="J432" s="4"/>
      <c r="K432" s="4"/>
      <c r="L432" s="4"/>
      <c r="M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K432" s="1"/>
      <c r="AL432" s="1"/>
      <c r="AM432" s="1"/>
      <c r="AN432" s="1"/>
    </row>
    <row r="433" spans="4:40" x14ac:dyDescent="0.5">
      <c r="D433" s="4"/>
      <c r="E433"/>
      <c r="F433" s="4"/>
      <c r="G433" s="4"/>
      <c r="H433" s="4"/>
      <c r="I433" s="4"/>
      <c r="J433" s="4"/>
      <c r="K433" s="4"/>
      <c r="L433" s="4"/>
      <c r="M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K433" s="1"/>
      <c r="AL433" s="1"/>
      <c r="AM433" s="1"/>
      <c r="AN433" s="1"/>
    </row>
    <row r="434" spans="4:40" x14ac:dyDescent="0.5">
      <c r="D434" s="4"/>
      <c r="E434"/>
      <c r="F434" s="4"/>
      <c r="G434" s="4"/>
      <c r="H434" s="4"/>
      <c r="I434" s="4"/>
      <c r="J434" s="4"/>
      <c r="K434" s="4"/>
      <c r="L434" s="4"/>
      <c r="M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K434" s="1"/>
      <c r="AL434" s="1"/>
      <c r="AM434" s="1"/>
      <c r="AN434" s="1"/>
    </row>
    <row r="435" spans="4:40" x14ac:dyDescent="0.5">
      <c r="D435" s="4"/>
      <c r="E435"/>
      <c r="F435" s="4"/>
      <c r="G435" s="4"/>
      <c r="H435" s="4"/>
      <c r="I435" s="4"/>
      <c r="J435" s="4"/>
      <c r="K435" s="4"/>
      <c r="L435" s="4"/>
      <c r="M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K435" s="1"/>
      <c r="AL435" s="1"/>
      <c r="AM435" s="1"/>
      <c r="AN435" s="1"/>
    </row>
    <row r="436" spans="4:40" x14ac:dyDescent="0.5">
      <c r="D436" s="4"/>
      <c r="E436"/>
      <c r="F436" s="4"/>
      <c r="G436" s="4"/>
      <c r="H436" s="4"/>
      <c r="I436" s="4"/>
      <c r="J436" s="4"/>
      <c r="K436" s="4"/>
      <c r="L436" s="4"/>
      <c r="M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K436" s="1"/>
      <c r="AL436" s="1"/>
      <c r="AM436" s="1"/>
      <c r="AN436" s="1"/>
    </row>
    <row r="437" spans="4:40" x14ac:dyDescent="0.5">
      <c r="D437" s="4"/>
      <c r="E437"/>
      <c r="F437" s="4"/>
      <c r="G437" s="4"/>
      <c r="H437" s="4"/>
      <c r="I437" s="4"/>
      <c r="J437" s="4"/>
      <c r="K437" s="4"/>
      <c r="L437" s="4"/>
      <c r="M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K437" s="1"/>
      <c r="AL437" s="1"/>
      <c r="AM437" s="1"/>
      <c r="AN437" s="1"/>
    </row>
    <row r="438" spans="4:40" x14ac:dyDescent="0.5">
      <c r="D438" s="4"/>
      <c r="E438"/>
      <c r="F438" s="4"/>
      <c r="G438" s="4"/>
      <c r="H438" s="4"/>
      <c r="I438" s="4"/>
      <c r="J438" s="4"/>
      <c r="K438" s="4"/>
      <c r="L438" s="4"/>
      <c r="M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K438" s="1"/>
      <c r="AL438" s="1"/>
      <c r="AM438" s="1"/>
      <c r="AN438" s="1"/>
    </row>
    <row r="439" spans="4:40" x14ac:dyDescent="0.5">
      <c r="D439" s="4"/>
      <c r="E439"/>
      <c r="F439" s="4"/>
      <c r="G439" s="4"/>
      <c r="H439" s="4"/>
      <c r="I439" s="4"/>
      <c r="J439" s="4"/>
      <c r="K439" s="4"/>
      <c r="L439" s="4"/>
      <c r="M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K439" s="1"/>
      <c r="AL439" s="1"/>
      <c r="AM439" s="1"/>
      <c r="AN439" s="1"/>
    </row>
    <row r="440" spans="4:40" x14ac:dyDescent="0.5">
      <c r="D440" s="4"/>
      <c r="E440"/>
      <c r="F440" s="4"/>
      <c r="G440" s="4"/>
      <c r="H440" s="4"/>
      <c r="I440" s="4"/>
      <c r="J440" s="4"/>
      <c r="K440" s="4"/>
      <c r="L440" s="4"/>
      <c r="M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K440" s="1"/>
      <c r="AL440" s="1"/>
      <c r="AM440" s="1"/>
      <c r="AN440" s="1"/>
    </row>
    <row r="441" spans="4:40" x14ac:dyDescent="0.5">
      <c r="D441" s="4"/>
      <c r="E441"/>
      <c r="F441" s="4"/>
      <c r="G441" s="4"/>
      <c r="H441" s="4"/>
      <c r="I441" s="4"/>
      <c r="J441" s="4"/>
      <c r="K441" s="4"/>
      <c r="L441" s="4"/>
      <c r="M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K441" s="1"/>
      <c r="AL441" s="1"/>
      <c r="AM441" s="1"/>
      <c r="AN441" s="1"/>
    </row>
    <row r="442" spans="4:40" x14ac:dyDescent="0.5">
      <c r="D442" s="4"/>
      <c r="E442"/>
      <c r="F442" s="4"/>
      <c r="G442" s="4"/>
      <c r="H442" s="4"/>
      <c r="I442" s="4"/>
      <c r="J442" s="4"/>
      <c r="K442" s="4"/>
      <c r="L442" s="4"/>
      <c r="M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K442" s="1"/>
      <c r="AL442" s="1"/>
      <c r="AM442" s="1"/>
      <c r="AN442" s="1"/>
    </row>
    <row r="443" spans="4:40" x14ac:dyDescent="0.5">
      <c r="D443" s="4"/>
      <c r="E443"/>
      <c r="F443" s="4"/>
      <c r="G443" s="4"/>
      <c r="H443" s="4"/>
      <c r="I443" s="4"/>
      <c r="J443" s="4"/>
      <c r="K443" s="4"/>
      <c r="L443" s="4"/>
      <c r="M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K443" s="1"/>
      <c r="AL443" s="1"/>
      <c r="AM443" s="1"/>
      <c r="AN443" s="1"/>
    </row>
    <row r="444" spans="4:40" x14ac:dyDescent="0.5">
      <c r="D444" s="4"/>
      <c r="E444"/>
      <c r="F444" s="4"/>
      <c r="G444" s="4"/>
      <c r="H444" s="4"/>
      <c r="I444" s="4"/>
      <c r="J444" s="4"/>
      <c r="K444" s="4"/>
      <c r="L444" s="4"/>
      <c r="M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K444" s="1"/>
      <c r="AL444" s="1"/>
      <c r="AM444" s="1"/>
      <c r="AN444" s="1"/>
    </row>
    <row r="445" spans="4:40" x14ac:dyDescent="0.5">
      <c r="D445" s="4"/>
      <c r="E445"/>
      <c r="F445" s="4"/>
      <c r="G445" s="4"/>
      <c r="H445" s="4"/>
      <c r="I445" s="4"/>
      <c r="J445" s="4"/>
      <c r="K445" s="4"/>
      <c r="L445" s="4"/>
      <c r="M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K445" s="1"/>
      <c r="AL445" s="1"/>
      <c r="AM445" s="1"/>
      <c r="AN445" s="1"/>
    </row>
    <row r="446" spans="4:40" x14ac:dyDescent="0.5">
      <c r="D446" s="4"/>
      <c r="E446"/>
      <c r="F446" s="4"/>
      <c r="G446" s="4"/>
      <c r="H446" s="4"/>
      <c r="I446" s="4"/>
      <c r="J446" s="4"/>
      <c r="K446" s="4"/>
      <c r="L446" s="4"/>
      <c r="M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K446" s="1"/>
      <c r="AL446" s="1"/>
      <c r="AM446" s="1"/>
      <c r="AN446" s="1"/>
    </row>
    <row r="447" spans="4:40" x14ac:dyDescent="0.5">
      <c r="D447" s="4"/>
      <c r="E447"/>
      <c r="F447" s="4"/>
      <c r="G447" s="4"/>
      <c r="H447" s="4"/>
      <c r="I447" s="4"/>
      <c r="J447" s="4"/>
      <c r="K447" s="4"/>
      <c r="L447" s="4"/>
      <c r="M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K447" s="1"/>
      <c r="AL447" s="1"/>
      <c r="AM447" s="1"/>
      <c r="AN447" s="1"/>
    </row>
    <row r="448" spans="4:40" x14ac:dyDescent="0.5">
      <c r="D448" s="4"/>
      <c r="E448"/>
      <c r="F448" s="4"/>
      <c r="G448" s="4"/>
      <c r="H448" s="4"/>
      <c r="I448" s="4"/>
      <c r="J448" s="4"/>
      <c r="K448" s="4"/>
      <c r="L448" s="4"/>
      <c r="M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K448" s="1"/>
      <c r="AL448" s="1"/>
      <c r="AM448" s="1"/>
      <c r="AN448" s="1"/>
    </row>
    <row r="449" spans="4:40" x14ac:dyDescent="0.5">
      <c r="D449" s="4"/>
      <c r="E449"/>
      <c r="F449" s="4"/>
      <c r="G449" s="4"/>
      <c r="H449" s="4"/>
      <c r="I449" s="4"/>
      <c r="J449" s="4"/>
      <c r="K449" s="4"/>
      <c r="L449" s="4"/>
      <c r="M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K449" s="1"/>
      <c r="AL449" s="1"/>
      <c r="AM449" s="1"/>
      <c r="AN449" s="1"/>
    </row>
    <row r="450" spans="4:40" x14ac:dyDescent="0.5">
      <c r="D450" s="4"/>
      <c r="E450"/>
      <c r="F450" s="4"/>
      <c r="G450" s="4"/>
      <c r="H450" s="4"/>
      <c r="I450" s="4"/>
      <c r="J450" s="4"/>
      <c r="K450" s="4"/>
      <c r="L450" s="4"/>
      <c r="M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K450" s="1"/>
      <c r="AL450" s="1"/>
      <c r="AM450" s="1"/>
      <c r="AN450" s="1"/>
    </row>
    <row r="451" spans="4:40" x14ac:dyDescent="0.5">
      <c r="D451" s="4"/>
      <c r="E451"/>
      <c r="F451" s="4"/>
      <c r="G451" s="4"/>
      <c r="H451" s="4"/>
      <c r="I451" s="4"/>
      <c r="J451" s="4"/>
      <c r="K451" s="4"/>
      <c r="L451" s="4"/>
      <c r="M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K451" s="1"/>
      <c r="AL451" s="1"/>
      <c r="AM451" s="1"/>
      <c r="AN451" s="1"/>
    </row>
    <row r="452" spans="4:40" x14ac:dyDescent="0.5">
      <c r="D452" s="4"/>
      <c r="E452"/>
      <c r="F452" s="4"/>
      <c r="G452" s="4"/>
      <c r="H452" s="4"/>
      <c r="I452" s="4"/>
      <c r="J452" s="4"/>
      <c r="K452" s="4"/>
      <c r="L452" s="4"/>
      <c r="M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K452" s="1"/>
      <c r="AL452" s="1"/>
      <c r="AM452" s="1"/>
      <c r="AN452" s="1"/>
    </row>
    <row r="453" spans="4:40" x14ac:dyDescent="0.5">
      <c r="D453" s="4"/>
      <c r="E453"/>
      <c r="F453" s="4"/>
      <c r="G453" s="4"/>
      <c r="H453" s="4"/>
      <c r="I453" s="4"/>
      <c r="J453" s="4"/>
      <c r="K453" s="4"/>
      <c r="L453" s="4"/>
      <c r="M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K453" s="1"/>
      <c r="AL453" s="1"/>
      <c r="AM453" s="1"/>
      <c r="AN453" s="1"/>
    </row>
    <row r="454" spans="4:40" x14ac:dyDescent="0.5">
      <c r="D454" s="4"/>
      <c r="E454"/>
      <c r="F454" s="4"/>
      <c r="G454" s="4"/>
      <c r="H454" s="4"/>
      <c r="I454" s="4"/>
      <c r="J454" s="4"/>
      <c r="K454" s="4"/>
      <c r="L454" s="4"/>
      <c r="M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K454" s="1"/>
      <c r="AL454" s="1"/>
      <c r="AM454" s="1"/>
      <c r="AN454" s="1"/>
    </row>
    <row r="455" spans="4:40" x14ac:dyDescent="0.5">
      <c r="D455" s="4"/>
      <c r="E455"/>
      <c r="F455" s="4"/>
      <c r="G455" s="4"/>
      <c r="H455" s="4"/>
      <c r="I455" s="4"/>
      <c r="J455" s="4"/>
      <c r="K455" s="4"/>
      <c r="L455" s="4"/>
      <c r="M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K455" s="1"/>
      <c r="AL455" s="1"/>
      <c r="AM455" s="1"/>
      <c r="AN455" s="1"/>
    </row>
    <row r="456" spans="4:40" x14ac:dyDescent="0.5">
      <c r="D456" s="4"/>
      <c r="E456"/>
      <c r="F456" s="4"/>
      <c r="G456" s="4"/>
      <c r="H456" s="4"/>
      <c r="I456" s="4"/>
      <c r="J456" s="4"/>
      <c r="K456" s="4"/>
      <c r="L456" s="4"/>
      <c r="M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K456" s="1"/>
      <c r="AL456" s="1"/>
      <c r="AM456" s="1"/>
      <c r="AN456" s="1"/>
    </row>
    <row r="457" spans="4:40" x14ac:dyDescent="0.5">
      <c r="D457" s="4"/>
      <c r="E457"/>
      <c r="F457" s="4"/>
      <c r="G457" s="4"/>
      <c r="H457" s="4"/>
      <c r="I457" s="4"/>
      <c r="J457" s="4"/>
      <c r="K457" s="4"/>
      <c r="L457" s="4"/>
      <c r="M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K457" s="1"/>
      <c r="AL457" s="1"/>
      <c r="AM457" s="1"/>
      <c r="AN457" s="1"/>
    </row>
    <row r="458" spans="4:40" x14ac:dyDescent="0.5">
      <c r="D458" s="4"/>
      <c r="E458"/>
      <c r="F458" s="4"/>
      <c r="G458" s="4"/>
      <c r="H458" s="4"/>
      <c r="I458" s="4"/>
      <c r="J458" s="4"/>
      <c r="K458" s="4"/>
      <c r="L458" s="4"/>
      <c r="M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K458" s="1"/>
      <c r="AL458" s="1"/>
      <c r="AM458" s="1"/>
      <c r="AN458" s="1"/>
    </row>
    <row r="459" spans="4:40" x14ac:dyDescent="0.5">
      <c r="D459" s="4"/>
      <c r="E459"/>
      <c r="F459" s="4"/>
      <c r="G459" s="4"/>
      <c r="H459" s="4"/>
      <c r="I459" s="4"/>
      <c r="J459" s="4"/>
      <c r="K459" s="4"/>
      <c r="L459" s="4"/>
      <c r="M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K459" s="1"/>
      <c r="AL459" s="1"/>
      <c r="AM459" s="1"/>
      <c r="AN459" s="1"/>
    </row>
    <row r="460" spans="4:40" x14ac:dyDescent="0.5">
      <c r="D460" s="4"/>
      <c r="E460"/>
      <c r="F460" s="4"/>
      <c r="G460" s="4"/>
      <c r="H460" s="4"/>
      <c r="I460" s="4"/>
      <c r="J460" s="4"/>
      <c r="K460" s="4"/>
      <c r="L460" s="4"/>
      <c r="M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K460" s="1"/>
      <c r="AL460" s="1"/>
      <c r="AM460" s="1"/>
      <c r="AN460" s="1"/>
    </row>
    <row r="461" spans="4:40" x14ac:dyDescent="0.5">
      <c r="D461" s="4"/>
      <c r="E461"/>
      <c r="F461" s="4"/>
      <c r="G461" s="4"/>
      <c r="H461" s="4"/>
      <c r="I461" s="4"/>
      <c r="J461" s="4"/>
      <c r="K461" s="4"/>
      <c r="L461" s="4"/>
      <c r="M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K461" s="1"/>
      <c r="AL461" s="1"/>
      <c r="AM461" s="1"/>
      <c r="AN461" s="1"/>
    </row>
    <row r="462" spans="4:40" x14ac:dyDescent="0.5">
      <c r="D462" s="4"/>
      <c r="E462"/>
      <c r="F462" s="4"/>
      <c r="G462" s="4"/>
      <c r="H462" s="4"/>
      <c r="I462" s="4"/>
      <c r="J462" s="4"/>
      <c r="K462" s="4"/>
      <c r="L462" s="4"/>
      <c r="M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K462" s="1"/>
      <c r="AL462" s="1"/>
      <c r="AM462" s="1"/>
      <c r="AN462" s="1"/>
    </row>
    <row r="463" spans="4:40" x14ac:dyDescent="0.5">
      <c r="D463" s="4"/>
      <c r="E463"/>
      <c r="F463" s="4"/>
      <c r="G463" s="4"/>
      <c r="H463" s="4"/>
      <c r="I463" s="4"/>
      <c r="J463" s="4"/>
      <c r="K463" s="4"/>
      <c r="L463" s="4"/>
      <c r="M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K463" s="1"/>
      <c r="AL463" s="1"/>
      <c r="AM463" s="1"/>
      <c r="AN463" s="1"/>
    </row>
    <row r="464" spans="4:40" x14ac:dyDescent="0.5">
      <c r="D464" s="4"/>
      <c r="E464"/>
      <c r="F464" s="4"/>
      <c r="G464" s="4"/>
      <c r="H464" s="4"/>
      <c r="I464" s="4"/>
      <c r="J464" s="4"/>
      <c r="K464" s="4"/>
      <c r="L464" s="4"/>
      <c r="M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K464" s="1"/>
      <c r="AL464" s="1"/>
      <c r="AM464" s="1"/>
      <c r="AN464" s="1"/>
    </row>
    <row r="465" spans="4:40" x14ac:dyDescent="0.5">
      <c r="D465" s="4"/>
      <c r="E465"/>
      <c r="F465" s="4"/>
      <c r="G465" s="4"/>
      <c r="H465" s="4"/>
      <c r="I465" s="4"/>
      <c r="J465" s="4"/>
      <c r="K465" s="4"/>
      <c r="L465" s="4"/>
      <c r="M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K465" s="1"/>
      <c r="AL465" s="1"/>
      <c r="AM465" s="1"/>
      <c r="AN465" s="1"/>
    </row>
    <row r="466" spans="4:40" x14ac:dyDescent="0.5">
      <c r="D466" s="4"/>
      <c r="E466"/>
      <c r="F466" s="4"/>
      <c r="G466" s="4"/>
      <c r="H466" s="4"/>
      <c r="I466" s="4"/>
      <c r="J466" s="4"/>
      <c r="K466" s="4"/>
      <c r="L466" s="4"/>
      <c r="M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K466" s="1"/>
      <c r="AL466" s="1"/>
      <c r="AM466" s="1"/>
      <c r="AN466" s="1"/>
    </row>
    <row r="467" spans="4:40" x14ac:dyDescent="0.5">
      <c r="D467" s="4"/>
      <c r="E467"/>
      <c r="F467" s="4"/>
      <c r="G467" s="4"/>
      <c r="H467" s="4"/>
      <c r="I467" s="4"/>
      <c r="J467" s="4"/>
      <c r="K467" s="4"/>
      <c r="L467" s="4"/>
      <c r="M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K467" s="1"/>
      <c r="AL467" s="1"/>
      <c r="AM467" s="1"/>
      <c r="AN467" s="1"/>
    </row>
    <row r="468" spans="4:40" x14ac:dyDescent="0.5">
      <c r="D468" s="4"/>
      <c r="E468"/>
      <c r="F468" s="4"/>
      <c r="G468" s="4"/>
      <c r="H468" s="4"/>
      <c r="I468" s="4"/>
      <c r="J468" s="4"/>
      <c r="K468" s="4"/>
      <c r="L468" s="4"/>
      <c r="M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K468" s="1"/>
      <c r="AL468" s="1"/>
      <c r="AM468" s="1"/>
      <c r="AN468" s="1"/>
    </row>
    <row r="469" spans="4:40" x14ac:dyDescent="0.5">
      <c r="D469" s="4"/>
      <c r="E469"/>
      <c r="F469" s="4"/>
      <c r="G469" s="4"/>
      <c r="H469" s="4"/>
      <c r="I469" s="4"/>
      <c r="J469" s="4"/>
      <c r="K469" s="4"/>
      <c r="L469" s="4"/>
      <c r="M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K469" s="1"/>
      <c r="AL469" s="1"/>
      <c r="AM469" s="1"/>
      <c r="AN469" s="1"/>
    </row>
    <row r="470" spans="4:40" x14ac:dyDescent="0.5">
      <c r="D470" s="4"/>
      <c r="E470"/>
      <c r="F470" s="4"/>
      <c r="G470" s="4"/>
      <c r="H470" s="4"/>
      <c r="I470" s="4"/>
      <c r="J470" s="4"/>
      <c r="K470" s="4"/>
      <c r="L470" s="4"/>
      <c r="M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K470" s="1"/>
      <c r="AL470" s="1"/>
      <c r="AM470" s="1"/>
      <c r="AN470" s="1"/>
    </row>
    <row r="471" spans="4:40" x14ac:dyDescent="0.5">
      <c r="E471"/>
      <c r="AK471" s="1"/>
      <c r="AL471" s="1"/>
      <c r="AM471" s="1"/>
      <c r="AN471" s="1"/>
    </row>
    <row r="472" spans="4:40" x14ac:dyDescent="0.5">
      <c r="D472"/>
      <c r="E472"/>
      <c r="AK472" s="1"/>
      <c r="AL472" s="1"/>
      <c r="AM472" s="1"/>
      <c r="AN472" s="1"/>
    </row>
    <row r="473" spans="4:40" x14ac:dyDescent="0.5">
      <c r="D473"/>
      <c r="E473"/>
      <c r="AK473" s="1"/>
      <c r="AL473" s="1"/>
      <c r="AM473" s="1"/>
      <c r="AN473" s="1"/>
    </row>
    <row r="474" spans="4:40" x14ac:dyDescent="0.5">
      <c r="D474"/>
      <c r="E474"/>
      <c r="AK474" s="1"/>
      <c r="AL474" s="1"/>
      <c r="AM474" s="1"/>
      <c r="AN474" s="1"/>
    </row>
    <row r="475" spans="4:40" x14ac:dyDescent="0.5">
      <c r="D475"/>
      <c r="E475"/>
      <c r="AK475" s="1"/>
      <c r="AL475" s="1"/>
      <c r="AM475" s="1"/>
      <c r="AN475" s="1"/>
    </row>
    <row r="476" spans="4:40" x14ac:dyDescent="0.5">
      <c r="D476"/>
      <c r="E476"/>
      <c r="AK476" s="1"/>
      <c r="AL476" s="1"/>
      <c r="AM476" s="1"/>
      <c r="AN476" s="1"/>
    </row>
    <row r="477" spans="4:40" x14ac:dyDescent="0.5">
      <c r="D477"/>
      <c r="E477"/>
      <c r="AK477" s="1"/>
      <c r="AL477" s="1"/>
      <c r="AM477" s="1"/>
      <c r="AN477" s="1"/>
    </row>
    <row r="478" spans="4:40" x14ac:dyDescent="0.5">
      <c r="D478"/>
      <c r="E478"/>
      <c r="AK478" s="1"/>
      <c r="AL478" s="1"/>
      <c r="AM478" s="1"/>
      <c r="AN478" s="1"/>
    </row>
    <row r="479" spans="4:40" x14ac:dyDescent="0.5">
      <c r="D479"/>
      <c r="E479"/>
      <c r="AK479" s="1"/>
      <c r="AL479" s="1"/>
      <c r="AM479" s="1"/>
      <c r="AN479" s="1"/>
    </row>
    <row r="480" spans="4:40" x14ac:dyDescent="0.5">
      <c r="D480"/>
      <c r="E480"/>
      <c r="AK480" s="1"/>
      <c r="AL480" s="1"/>
      <c r="AM480" s="1"/>
      <c r="AN480" s="1"/>
    </row>
    <row r="481" spans="4:40" x14ac:dyDescent="0.5">
      <c r="D481"/>
      <c r="E481"/>
      <c r="AK481" s="1"/>
      <c r="AL481" s="1"/>
      <c r="AM481" s="1"/>
      <c r="AN481" s="1"/>
    </row>
    <row r="482" spans="4:40" x14ac:dyDescent="0.5">
      <c r="D482"/>
      <c r="E482"/>
      <c r="AK482" s="1"/>
      <c r="AL482" s="1"/>
      <c r="AM482" s="1"/>
      <c r="AN482" s="1"/>
    </row>
    <row r="483" spans="4:40" x14ac:dyDescent="0.5">
      <c r="D483"/>
      <c r="E483"/>
      <c r="AK483" s="1"/>
      <c r="AL483" s="1"/>
      <c r="AM483" s="1"/>
      <c r="AN483" s="1"/>
    </row>
    <row r="484" spans="4:40" x14ac:dyDescent="0.5">
      <c r="D484"/>
      <c r="E484"/>
      <c r="AK484" s="1"/>
      <c r="AL484" s="1"/>
      <c r="AM484" s="1"/>
      <c r="AN484" s="1"/>
    </row>
    <row r="485" spans="4:40" x14ac:dyDescent="0.5">
      <c r="D485"/>
      <c r="E485"/>
      <c r="AK485" s="1"/>
      <c r="AL485" s="1"/>
      <c r="AM485" s="1"/>
      <c r="AN485" s="1"/>
    </row>
    <row r="486" spans="4:40" x14ac:dyDescent="0.5">
      <c r="D486"/>
      <c r="E486"/>
      <c r="AK486" s="1"/>
      <c r="AL486" s="1"/>
      <c r="AM486" s="1"/>
      <c r="AN486" s="1"/>
    </row>
    <row r="487" spans="4:40" x14ac:dyDescent="0.5">
      <c r="D487"/>
      <c r="E487"/>
      <c r="AK487" s="1"/>
      <c r="AL487" s="1"/>
      <c r="AM487" s="1"/>
      <c r="AN487" s="1"/>
    </row>
    <row r="488" spans="4:40" x14ac:dyDescent="0.5">
      <c r="D488"/>
      <c r="E488"/>
      <c r="AK488" s="1"/>
      <c r="AL488" s="1"/>
      <c r="AM488" s="1"/>
      <c r="AN488" s="1"/>
    </row>
    <row r="489" spans="4:40" x14ac:dyDescent="0.5">
      <c r="D489"/>
      <c r="E489"/>
      <c r="AK489" s="1"/>
      <c r="AL489" s="1"/>
      <c r="AM489" s="1"/>
      <c r="AN489" s="1"/>
    </row>
    <row r="490" spans="4:40" x14ac:dyDescent="0.5">
      <c r="D490"/>
      <c r="E490"/>
      <c r="AK490" s="1"/>
      <c r="AL490" s="1"/>
      <c r="AM490" s="1"/>
      <c r="AN490" s="1"/>
    </row>
    <row r="491" spans="4:40" x14ac:dyDescent="0.5">
      <c r="D491"/>
      <c r="E491"/>
      <c r="AK491" s="1"/>
      <c r="AL491" s="1"/>
      <c r="AM491" s="1"/>
      <c r="AN491" s="1"/>
    </row>
    <row r="492" spans="4:40" x14ac:dyDescent="0.5">
      <c r="D492"/>
      <c r="E492"/>
      <c r="AK492" s="1"/>
      <c r="AL492" s="1"/>
      <c r="AM492" s="1"/>
      <c r="AN492" s="1"/>
    </row>
    <row r="493" spans="4:40" x14ac:dyDescent="0.5">
      <c r="D493"/>
      <c r="E493"/>
      <c r="AK493" s="1"/>
      <c r="AL493" s="1"/>
      <c r="AM493" s="1"/>
      <c r="AN493" s="1"/>
    </row>
    <row r="494" spans="4:40" x14ac:dyDescent="0.5">
      <c r="D494"/>
      <c r="E494"/>
      <c r="AK494" s="1"/>
      <c r="AL494" s="1"/>
      <c r="AM494" s="1"/>
      <c r="AN494" s="1"/>
    </row>
    <row r="495" spans="4:40" x14ac:dyDescent="0.5">
      <c r="D495"/>
      <c r="E495"/>
      <c r="AK495" s="1"/>
      <c r="AL495" s="1"/>
      <c r="AM495" s="1"/>
      <c r="AN495" s="1"/>
    </row>
    <row r="496" spans="4:40" x14ac:dyDescent="0.5">
      <c r="D496"/>
      <c r="E496"/>
      <c r="AK496" s="1"/>
      <c r="AL496" s="1"/>
      <c r="AM496" s="1"/>
      <c r="AN496" s="1"/>
    </row>
    <row r="497" spans="4:40" x14ac:dyDescent="0.5">
      <c r="D497"/>
      <c r="E497"/>
      <c r="AK497" s="1"/>
      <c r="AL497" s="1"/>
      <c r="AM497" s="1"/>
      <c r="AN497" s="1"/>
    </row>
    <row r="498" spans="4:40" x14ac:dyDescent="0.5">
      <c r="D498"/>
      <c r="E498"/>
      <c r="AK498" s="1"/>
      <c r="AL498" s="1"/>
      <c r="AM498" s="1"/>
      <c r="AN498" s="1"/>
    </row>
    <row r="499" spans="4:40" x14ac:dyDescent="0.5">
      <c r="D499"/>
      <c r="E499"/>
      <c r="AK499" s="1"/>
      <c r="AL499" s="1"/>
      <c r="AM499" s="1"/>
      <c r="AN499" s="1"/>
    </row>
    <row r="500" spans="4:40" x14ac:dyDescent="0.5">
      <c r="D500"/>
      <c r="E500"/>
      <c r="AK500" s="1"/>
      <c r="AL500" s="1"/>
      <c r="AM500" s="1"/>
      <c r="AN500" s="1"/>
    </row>
    <row r="501" spans="4:40" x14ac:dyDescent="0.5">
      <c r="D501"/>
      <c r="E501"/>
      <c r="AK501" s="1"/>
      <c r="AL501" s="1"/>
      <c r="AM501" s="1"/>
      <c r="AN501" s="1"/>
    </row>
    <row r="502" spans="4:40" x14ac:dyDescent="0.5">
      <c r="D502"/>
      <c r="E502"/>
      <c r="AK502" s="1"/>
      <c r="AL502" s="1"/>
      <c r="AM502" s="1"/>
      <c r="AN502" s="1"/>
    </row>
    <row r="503" spans="4:40" x14ac:dyDescent="0.5">
      <c r="D503"/>
      <c r="E503"/>
      <c r="AK503" s="1"/>
      <c r="AL503" s="1"/>
      <c r="AM503" s="1"/>
      <c r="AN503" s="1"/>
    </row>
    <row r="504" spans="4:40" x14ac:dyDescent="0.5">
      <c r="D504"/>
      <c r="E504"/>
      <c r="AK504" s="1"/>
      <c r="AL504" s="1"/>
      <c r="AM504" s="1"/>
      <c r="AN504" s="1"/>
    </row>
    <row r="505" spans="4:40" x14ac:dyDescent="0.5">
      <c r="D505"/>
      <c r="E505"/>
      <c r="AK505" s="1"/>
      <c r="AL505" s="1"/>
      <c r="AM505" s="1"/>
      <c r="AN505" s="1"/>
    </row>
    <row r="506" spans="4:40" x14ac:dyDescent="0.5">
      <c r="D506"/>
      <c r="E506"/>
      <c r="AK506" s="1"/>
      <c r="AL506" s="1"/>
      <c r="AM506" s="1"/>
      <c r="AN506" s="1"/>
    </row>
    <row r="507" spans="4:40" x14ac:dyDescent="0.5">
      <c r="D507"/>
      <c r="E507"/>
      <c r="AK507" s="1"/>
      <c r="AL507" s="1"/>
      <c r="AM507" s="1"/>
      <c r="AN507" s="1"/>
    </row>
    <row r="508" spans="4:40" x14ac:dyDescent="0.5">
      <c r="D508"/>
      <c r="E508"/>
      <c r="AK508" s="1"/>
      <c r="AL508" s="1"/>
      <c r="AM508" s="1"/>
      <c r="AN508" s="1"/>
    </row>
    <row r="509" spans="4:40" x14ac:dyDescent="0.5">
      <c r="D509"/>
      <c r="E509"/>
      <c r="AK509" s="1"/>
      <c r="AL509" s="1"/>
      <c r="AM509" s="1"/>
      <c r="AN509" s="1"/>
    </row>
    <row r="510" spans="4:40" x14ac:dyDescent="0.5">
      <c r="D510"/>
      <c r="E510"/>
      <c r="AK510" s="1"/>
      <c r="AL510" s="1"/>
      <c r="AM510" s="1"/>
      <c r="AN510" s="1"/>
    </row>
    <row r="511" spans="4:40" x14ac:dyDescent="0.5">
      <c r="D511"/>
      <c r="E511"/>
      <c r="AK511" s="1"/>
      <c r="AL511" s="1"/>
      <c r="AM511" s="1"/>
      <c r="AN511" s="1"/>
    </row>
    <row r="512" spans="4:40" x14ac:dyDescent="0.5">
      <c r="D512"/>
      <c r="E512"/>
      <c r="AK512" s="1"/>
      <c r="AL512" s="1"/>
      <c r="AM512" s="1"/>
      <c r="AN512" s="1"/>
    </row>
    <row r="513" spans="4:40" x14ac:dyDescent="0.5">
      <c r="D513"/>
      <c r="E513"/>
      <c r="AK513" s="1"/>
      <c r="AL513" s="1"/>
      <c r="AM513" s="1"/>
      <c r="AN513" s="1"/>
    </row>
    <row r="514" spans="4:40" x14ac:dyDescent="0.5">
      <c r="D514"/>
      <c r="E514"/>
      <c r="AK514" s="1"/>
      <c r="AL514" s="1"/>
      <c r="AM514" s="1"/>
      <c r="AN514" s="1"/>
    </row>
    <row r="515" spans="4:40" x14ac:dyDescent="0.5">
      <c r="D515"/>
      <c r="E515"/>
      <c r="AK515" s="1"/>
      <c r="AL515" s="1"/>
      <c r="AM515" s="1"/>
      <c r="AN515" s="1"/>
    </row>
    <row r="516" spans="4:40" x14ac:dyDescent="0.5">
      <c r="D516"/>
      <c r="E516"/>
      <c r="AK516" s="1"/>
      <c r="AL516" s="1"/>
      <c r="AM516" s="1"/>
      <c r="AN516" s="1"/>
    </row>
    <row r="517" spans="4:40" x14ac:dyDescent="0.5">
      <c r="D517"/>
      <c r="E517"/>
      <c r="AK517" s="1"/>
      <c r="AL517" s="1"/>
      <c r="AM517" s="1"/>
      <c r="AN517" s="1"/>
    </row>
    <row r="518" spans="4:40" x14ac:dyDescent="0.5">
      <c r="D518"/>
      <c r="E518"/>
      <c r="AK518" s="1"/>
      <c r="AL518" s="1"/>
      <c r="AM518" s="1"/>
      <c r="AN518" s="1"/>
    </row>
    <row r="519" spans="4:40" x14ac:dyDescent="0.5">
      <c r="D519"/>
      <c r="E519"/>
      <c r="AK519" s="1"/>
      <c r="AL519" s="1"/>
      <c r="AM519" s="1"/>
      <c r="AN519" s="1"/>
    </row>
    <row r="520" spans="4:40" x14ac:dyDescent="0.5">
      <c r="D520"/>
      <c r="E520"/>
      <c r="AK520" s="1"/>
      <c r="AL520" s="1"/>
      <c r="AM520" s="1"/>
      <c r="AN520" s="1"/>
    </row>
    <row r="521" spans="4:40" x14ac:dyDescent="0.5">
      <c r="D521"/>
      <c r="E521"/>
      <c r="AK521" s="1"/>
      <c r="AL521" s="1"/>
      <c r="AM521" s="1"/>
      <c r="AN521" s="1"/>
    </row>
    <row r="522" spans="4:40" x14ac:dyDescent="0.5">
      <c r="D522"/>
      <c r="E522"/>
      <c r="AK522" s="1"/>
      <c r="AL522" s="1"/>
      <c r="AM522" s="1"/>
      <c r="AN522" s="1"/>
    </row>
    <row r="523" spans="4:40" x14ac:dyDescent="0.5">
      <c r="D523"/>
      <c r="E523"/>
      <c r="AK523" s="1"/>
      <c r="AL523" s="1"/>
      <c r="AM523" s="1"/>
      <c r="AN523" s="1"/>
    </row>
    <row r="524" spans="4:40" x14ac:dyDescent="0.5">
      <c r="D524"/>
      <c r="E524"/>
      <c r="AK524" s="1"/>
      <c r="AL524" s="1"/>
      <c r="AM524" s="1"/>
      <c r="AN524" s="1"/>
    </row>
    <row r="525" spans="4:40" x14ac:dyDescent="0.5">
      <c r="D525"/>
      <c r="E525"/>
      <c r="AK525" s="1"/>
      <c r="AL525" s="1"/>
      <c r="AM525" s="1"/>
      <c r="AN525" s="1"/>
    </row>
    <row r="526" spans="4:40" x14ac:dyDescent="0.5">
      <c r="D526"/>
      <c r="E526"/>
      <c r="AK526" s="1"/>
      <c r="AL526" s="1"/>
      <c r="AM526" s="1"/>
      <c r="AN526" s="1"/>
    </row>
    <row r="527" spans="4:40" x14ac:dyDescent="0.5">
      <c r="D527"/>
      <c r="E527"/>
      <c r="AK527" s="1"/>
      <c r="AL527" s="1"/>
      <c r="AM527" s="1"/>
      <c r="AN527" s="1"/>
    </row>
    <row r="528" spans="4:40" x14ac:dyDescent="0.5">
      <c r="D528"/>
      <c r="E528"/>
      <c r="AK528" s="1"/>
      <c r="AL528" s="1"/>
      <c r="AM528" s="1"/>
      <c r="AN528" s="1"/>
    </row>
    <row r="529" spans="4:40" x14ac:dyDescent="0.5">
      <c r="D529"/>
      <c r="E529"/>
      <c r="AK529" s="1"/>
      <c r="AL529" s="1"/>
      <c r="AM529" s="1"/>
      <c r="AN529" s="1"/>
    </row>
    <row r="530" spans="4:40" x14ac:dyDescent="0.5">
      <c r="D530"/>
      <c r="E530"/>
      <c r="AK530" s="1"/>
      <c r="AL530" s="1"/>
      <c r="AM530" s="1"/>
      <c r="AN530" s="1"/>
    </row>
    <row r="531" spans="4:40" x14ac:dyDescent="0.5">
      <c r="D531"/>
      <c r="E531"/>
      <c r="AK531" s="1"/>
      <c r="AL531" s="1"/>
      <c r="AM531" s="1"/>
      <c r="AN531" s="1"/>
    </row>
    <row r="532" spans="4:40" x14ac:dyDescent="0.5">
      <c r="D532"/>
      <c r="E532"/>
      <c r="AK532" s="1"/>
      <c r="AL532" s="1"/>
      <c r="AM532" s="1"/>
      <c r="AN532" s="1"/>
    </row>
    <row r="533" spans="4:40" x14ac:dyDescent="0.5">
      <c r="D533"/>
      <c r="E533"/>
      <c r="AK533" s="1"/>
      <c r="AL533" s="1"/>
      <c r="AM533" s="1"/>
      <c r="AN533" s="1"/>
    </row>
    <row r="534" spans="4:40" x14ac:dyDescent="0.5">
      <c r="D534"/>
      <c r="E534"/>
      <c r="AK534" s="1"/>
      <c r="AL534" s="1"/>
      <c r="AM534" s="1"/>
      <c r="AN534" s="1"/>
    </row>
    <row r="535" spans="4:40" x14ac:dyDescent="0.5">
      <c r="D535"/>
      <c r="E535"/>
      <c r="AK535" s="1"/>
      <c r="AL535" s="1"/>
      <c r="AM535" s="1"/>
      <c r="AN535" s="1"/>
    </row>
    <row r="536" spans="4:40" x14ac:dyDescent="0.5">
      <c r="D536"/>
      <c r="E536"/>
      <c r="AK536" s="1"/>
      <c r="AL536" s="1"/>
      <c r="AM536" s="1"/>
      <c r="AN536" s="1"/>
    </row>
    <row r="537" spans="4:40" x14ac:dyDescent="0.5">
      <c r="D537"/>
      <c r="E537"/>
      <c r="AK537" s="1"/>
      <c r="AL537" s="1"/>
      <c r="AM537" s="1"/>
      <c r="AN537" s="1"/>
    </row>
    <row r="538" spans="4:40" x14ac:dyDescent="0.5">
      <c r="D538"/>
      <c r="E538"/>
      <c r="AK538" s="1"/>
      <c r="AL538" s="1"/>
      <c r="AM538" s="1"/>
      <c r="AN538" s="1"/>
    </row>
    <row r="539" spans="4:40" x14ac:dyDescent="0.5">
      <c r="D539"/>
      <c r="E539"/>
      <c r="AK539" s="1"/>
      <c r="AL539" s="1"/>
      <c r="AM539" s="1"/>
      <c r="AN539" s="1"/>
    </row>
    <row r="540" spans="4:40" x14ac:dyDescent="0.5">
      <c r="D540"/>
      <c r="E540"/>
      <c r="AK540" s="1"/>
      <c r="AL540" s="1"/>
      <c r="AM540" s="1"/>
      <c r="AN540" s="1"/>
    </row>
    <row r="541" spans="4:40" x14ac:dyDescent="0.5">
      <c r="D541"/>
      <c r="E541"/>
      <c r="AK541" s="1"/>
      <c r="AL541" s="1"/>
      <c r="AM541" s="1"/>
      <c r="AN541" s="1"/>
    </row>
    <row r="542" spans="4:40" x14ac:dyDescent="0.5">
      <c r="D542"/>
      <c r="E542"/>
      <c r="AK542" s="1"/>
      <c r="AL542" s="1"/>
      <c r="AM542" s="1"/>
      <c r="AN542" s="1"/>
    </row>
    <row r="543" spans="4:40" x14ac:dyDescent="0.5">
      <c r="D543"/>
      <c r="E543"/>
      <c r="AK543" s="1"/>
      <c r="AL543" s="1"/>
      <c r="AM543" s="1"/>
      <c r="AN543" s="1"/>
    </row>
    <row r="544" spans="4:40" x14ac:dyDescent="0.5">
      <c r="D544"/>
      <c r="E544"/>
      <c r="AK544" s="1"/>
      <c r="AL544" s="1"/>
      <c r="AM544" s="1"/>
      <c r="AN544" s="1"/>
    </row>
    <row r="545" spans="4:40" x14ac:dyDescent="0.5">
      <c r="D545"/>
      <c r="E545"/>
      <c r="AK545" s="1"/>
      <c r="AL545" s="1"/>
      <c r="AM545" s="1"/>
      <c r="AN545" s="1"/>
    </row>
    <row r="546" spans="4:40" x14ac:dyDescent="0.5">
      <c r="D546"/>
      <c r="E546"/>
      <c r="AK546" s="1"/>
      <c r="AL546" s="1"/>
      <c r="AM546" s="1"/>
      <c r="AN546" s="1"/>
    </row>
    <row r="547" spans="4:40" x14ac:dyDescent="0.5">
      <c r="D547"/>
      <c r="E547"/>
      <c r="AK547" s="1"/>
      <c r="AL547" s="1"/>
      <c r="AM547" s="1"/>
      <c r="AN547" s="1"/>
    </row>
    <row r="548" spans="4:40" x14ac:dyDescent="0.5">
      <c r="D548"/>
      <c r="E548"/>
      <c r="AK548" s="1"/>
      <c r="AL548" s="1"/>
      <c r="AM548" s="1"/>
      <c r="AN548" s="1"/>
    </row>
    <row r="549" spans="4:40" x14ac:dyDescent="0.5">
      <c r="D549"/>
      <c r="E549"/>
      <c r="AK549" s="1"/>
      <c r="AL549" s="1"/>
      <c r="AM549" s="1"/>
      <c r="AN549" s="1"/>
    </row>
    <row r="550" spans="4:40" x14ac:dyDescent="0.5">
      <c r="D550"/>
      <c r="E550"/>
      <c r="AK550" s="1"/>
      <c r="AL550" s="1"/>
      <c r="AM550" s="1"/>
      <c r="AN550" s="1"/>
    </row>
    <row r="551" spans="4:40" x14ac:dyDescent="0.5">
      <c r="D551"/>
      <c r="E551"/>
      <c r="AK551" s="1"/>
      <c r="AL551" s="1"/>
      <c r="AM551" s="1"/>
      <c r="AN551" s="1"/>
    </row>
    <row r="552" spans="4:40" x14ac:dyDescent="0.5">
      <c r="D552"/>
      <c r="E552"/>
      <c r="AK552" s="1"/>
      <c r="AL552" s="1"/>
      <c r="AM552" s="1"/>
      <c r="AN552" s="1"/>
    </row>
    <row r="553" spans="4:40" x14ac:dyDescent="0.5">
      <c r="D553"/>
      <c r="E553"/>
      <c r="AK553" s="1"/>
      <c r="AL553" s="1"/>
      <c r="AM553" s="1"/>
      <c r="AN553" s="1"/>
    </row>
    <row r="554" spans="4:40" x14ac:dyDescent="0.5">
      <c r="D554"/>
      <c r="E554"/>
      <c r="AK554" s="1"/>
      <c r="AL554" s="1"/>
      <c r="AM554" s="1"/>
      <c r="AN554" s="1"/>
    </row>
    <row r="555" spans="4:40" x14ac:dyDescent="0.5">
      <c r="D555"/>
      <c r="E555"/>
      <c r="AK555" s="1"/>
      <c r="AL555" s="1"/>
      <c r="AM555" s="1"/>
      <c r="AN555" s="1"/>
    </row>
    <row r="556" spans="4:40" x14ac:dyDescent="0.5">
      <c r="D556"/>
      <c r="E556"/>
      <c r="AK556" s="1"/>
      <c r="AL556" s="1"/>
      <c r="AM556" s="1"/>
      <c r="AN556" s="1"/>
    </row>
    <row r="557" spans="4:40" x14ac:dyDescent="0.5">
      <c r="D557"/>
      <c r="E557"/>
      <c r="AK557" s="1"/>
      <c r="AL557" s="1"/>
      <c r="AM557" s="1"/>
      <c r="AN557" s="1"/>
    </row>
    <row r="558" spans="4:40" x14ac:dyDescent="0.5">
      <c r="D558"/>
      <c r="E558"/>
      <c r="AK558" s="1"/>
      <c r="AL558" s="1"/>
      <c r="AM558" s="1"/>
      <c r="AN558" s="1"/>
    </row>
    <row r="559" spans="4:40" x14ac:dyDescent="0.5">
      <c r="D559"/>
      <c r="E559"/>
      <c r="AK559" s="1"/>
      <c r="AL559" s="1"/>
      <c r="AM559" s="1"/>
      <c r="AN559" s="1"/>
    </row>
    <row r="560" spans="4:40" x14ac:dyDescent="0.5">
      <c r="D560"/>
      <c r="E560"/>
      <c r="AK560" s="1"/>
      <c r="AL560" s="1"/>
      <c r="AM560" s="1"/>
      <c r="AN560" s="1"/>
    </row>
    <row r="561" spans="4:40" x14ac:dyDescent="0.5">
      <c r="D561"/>
      <c r="E561"/>
      <c r="AK561" s="1"/>
      <c r="AL561" s="1"/>
      <c r="AM561" s="1"/>
      <c r="AN561" s="1"/>
    </row>
    <row r="562" spans="4:40" x14ac:dyDescent="0.5">
      <c r="D562"/>
      <c r="E562"/>
      <c r="AK562" s="1"/>
      <c r="AL562" s="1"/>
      <c r="AM562" s="1"/>
      <c r="AN562" s="1"/>
    </row>
    <row r="563" spans="4:40" x14ac:dyDescent="0.5">
      <c r="D563"/>
      <c r="E563"/>
      <c r="AK563" s="1"/>
      <c r="AL563" s="1"/>
      <c r="AM563" s="1"/>
      <c r="AN563" s="1"/>
    </row>
    <row r="564" spans="4:40" x14ac:dyDescent="0.5">
      <c r="D564"/>
      <c r="E564"/>
      <c r="AK564" s="1"/>
      <c r="AL564" s="1"/>
      <c r="AM564" s="1"/>
      <c r="AN564" s="1"/>
    </row>
    <row r="565" spans="4:40" x14ac:dyDescent="0.5">
      <c r="D565"/>
      <c r="E565"/>
      <c r="AK565" s="1"/>
      <c r="AL565" s="1"/>
      <c r="AM565" s="1"/>
      <c r="AN565" s="1"/>
    </row>
    <row r="566" spans="4:40" x14ac:dyDescent="0.5">
      <c r="D566"/>
      <c r="E566"/>
      <c r="AK566" s="1"/>
      <c r="AL566" s="1"/>
      <c r="AM566" s="1"/>
      <c r="AN566" s="1"/>
    </row>
    <row r="567" spans="4:40" x14ac:dyDescent="0.5">
      <c r="D567"/>
      <c r="E567"/>
      <c r="AK567" s="1"/>
      <c r="AL567" s="1"/>
      <c r="AM567" s="1"/>
      <c r="AN567" s="1"/>
    </row>
    <row r="568" spans="4:40" x14ac:dyDescent="0.5">
      <c r="D568"/>
      <c r="E568"/>
      <c r="AK568" s="1"/>
      <c r="AL568" s="1"/>
      <c r="AM568" s="1"/>
      <c r="AN568" s="1"/>
    </row>
    <row r="569" spans="4:40" x14ac:dyDescent="0.5">
      <c r="D569"/>
      <c r="E569"/>
      <c r="AK569" s="1"/>
      <c r="AL569" s="1"/>
      <c r="AM569" s="1"/>
      <c r="AN569" s="1"/>
    </row>
    <row r="570" spans="4:40" x14ac:dyDescent="0.5">
      <c r="D570"/>
      <c r="E570"/>
      <c r="AK570" s="1"/>
      <c r="AL570" s="1"/>
      <c r="AM570" s="1"/>
      <c r="AN570" s="1"/>
    </row>
    <row r="571" spans="4:40" x14ac:dyDescent="0.5">
      <c r="D571"/>
      <c r="E571"/>
      <c r="AK571" s="1"/>
      <c r="AL571" s="1"/>
      <c r="AM571" s="1"/>
      <c r="AN571" s="1"/>
    </row>
    <row r="572" spans="4:40" x14ac:dyDescent="0.5">
      <c r="D572"/>
      <c r="E572"/>
      <c r="AK572" s="1"/>
      <c r="AL572" s="1"/>
      <c r="AM572" s="1"/>
      <c r="AN572" s="1"/>
    </row>
    <row r="573" spans="4:40" x14ac:dyDescent="0.5">
      <c r="D573"/>
      <c r="E573"/>
      <c r="AK573" s="1"/>
      <c r="AL573" s="1"/>
      <c r="AM573" s="1"/>
      <c r="AN573" s="1"/>
    </row>
    <row r="574" spans="4:40" x14ac:dyDescent="0.5">
      <c r="D574"/>
      <c r="E574"/>
      <c r="AK574" s="1"/>
      <c r="AL574" s="1"/>
      <c r="AM574" s="1"/>
      <c r="AN574" s="1"/>
    </row>
    <row r="575" spans="4:40" x14ac:dyDescent="0.5">
      <c r="D575"/>
      <c r="E575"/>
      <c r="AK575" s="1"/>
      <c r="AL575" s="1"/>
      <c r="AM575" s="1"/>
      <c r="AN575" s="1"/>
    </row>
    <row r="576" spans="4:40" x14ac:dyDescent="0.5">
      <c r="D576"/>
      <c r="E576"/>
      <c r="AK576" s="1"/>
      <c r="AL576" s="1"/>
      <c r="AM576" s="1"/>
      <c r="AN576" s="1"/>
    </row>
    <row r="577" spans="4:40" x14ac:dyDescent="0.5">
      <c r="D577"/>
      <c r="E577"/>
      <c r="AK577" s="1"/>
      <c r="AL577" s="1"/>
      <c r="AM577" s="1"/>
      <c r="AN577" s="1"/>
    </row>
    <row r="578" spans="4:40" x14ac:dyDescent="0.5">
      <c r="D578"/>
      <c r="E578"/>
      <c r="AK578" s="1"/>
      <c r="AL578" s="1"/>
      <c r="AM578" s="1"/>
      <c r="AN578" s="1"/>
    </row>
    <row r="579" spans="4:40" x14ac:dyDescent="0.5">
      <c r="D579"/>
      <c r="E579"/>
      <c r="AK579" s="1"/>
      <c r="AL579" s="1"/>
      <c r="AM579" s="1"/>
      <c r="AN579" s="1"/>
    </row>
    <row r="580" spans="4:40" x14ac:dyDescent="0.5">
      <c r="D580"/>
      <c r="E580"/>
      <c r="AK580" s="1"/>
      <c r="AL580" s="1"/>
      <c r="AM580" s="1"/>
      <c r="AN580" s="1"/>
    </row>
    <row r="581" spans="4:40" x14ac:dyDescent="0.5">
      <c r="D581"/>
      <c r="E581"/>
      <c r="AK581" s="1"/>
      <c r="AL581" s="1"/>
      <c r="AM581" s="1"/>
      <c r="AN581" s="1"/>
    </row>
    <row r="582" spans="4:40" x14ac:dyDescent="0.5">
      <c r="D582"/>
      <c r="E582"/>
      <c r="AK582" s="1"/>
      <c r="AL582" s="1"/>
      <c r="AM582" s="1"/>
      <c r="AN582" s="1"/>
    </row>
    <row r="583" spans="4:40" x14ac:dyDescent="0.5">
      <c r="D583"/>
      <c r="E583"/>
      <c r="AK583" s="1"/>
      <c r="AL583" s="1"/>
      <c r="AM583" s="1"/>
      <c r="AN583" s="1"/>
    </row>
    <row r="584" spans="4:40" x14ac:dyDescent="0.5">
      <c r="D584"/>
      <c r="E584"/>
      <c r="AK584" s="1"/>
      <c r="AL584" s="1"/>
      <c r="AM584" s="1"/>
      <c r="AN584" s="1"/>
    </row>
    <row r="585" spans="4:40" x14ac:dyDescent="0.5">
      <c r="D585"/>
      <c r="E585"/>
      <c r="AK585" s="1"/>
      <c r="AL585" s="1"/>
      <c r="AM585" s="1"/>
      <c r="AN585" s="1"/>
    </row>
    <row r="586" spans="4:40" x14ac:dyDescent="0.5">
      <c r="D586"/>
      <c r="E586"/>
      <c r="AK586" s="1"/>
      <c r="AL586" s="1"/>
      <c r="AM586" s="1"/>
      <c r="AN586" s="1"/>
    </row>
    <row r="587" spans="4:40" x14ac:dyDescent="0.5">
      <c r="D587"/>
      <c r="E587"/>
      <c r="AK587" s="1"/>
      <c r="AL587" s="1"/>
      <c r="AM587" s="1"/>
      <c r="AN587" s="1"/>
    </row>
    <row r="588" spans="4:40" x14ac:dyDescent="0.5">
      <c r="D588"/>
      <c r="E588"/>
      <c r="AK588" s="1"/>
      <c r="AL588" s="1"/>
      <c r="AM588" s="1"/>
      <c r="AN588" s="1"/>
    </row>
    <row r="589" spans="4:40" x14ac:dyDescent="0.5">
      <c r="D589"/>
      <c r="E589"/>
      <c r="AK589" s="1"/>
      <c r="AL589" s="1"/>
      <c r="AM589" s="1"/>
      <c r="AN589" s="1"/>
    </row>
    <row r="590" spans="4:40" x14ac:dyDescent="0.5">
      <c r="D590"/>
      <c r="E590"/>
      <c r="AK590" s="1"/>
      <c r="AL590" s="1"/>
      <c r="AM590" s="1"/>
      <c r="AN590" s="1"/>
    </row>
    <row r="591" spans="4:40" x14ac:dyDescent="0.5">
      <c r="D591"/>
      <c r="E591"/>
      <c r="AK591" s="1"/>
      <c r="AL591" s="1"/>
      <c r="AM591" s="1"/>
      <c r="AN591" s="1"/>
    </row>
    <row r="592" spans="4:40" x14ac:dyDescent="0.5">
      <c r="D592"/>
      <c r="E592"/>
      <c r="AK592" s="1"/>
      <c r="AL592" s="1"/>
      <c r="AM592" s="1"/>
      <c r="AN592" s="1"/>
    </row>
    <row r="593" spans="4:40" x14ac:dyDescent="0.5">
      <c r="D593"/>
      <c r="E593"/>
      <c r="AK593" s="1"/>
      <c r="AL593" s="1"/>
      <c r="AM593" s="1"/>
      <c r="AN593" s="1"/>
    </row>
    <row r="594" spans="4:40" x14ac:dyDescent="0.5">
      <c r="D594"/>
      <c r="E594"/>
      <c r="AK594" s="1"/>
      <c r="AL594" s="1"/>
      <c r="AM594" s="1"/>
      <c r="AN594" s="1"/>
    </row>
    <row r="595" spans="4:40" x14ac:dyDescent="0.5">
      <c r="D595"/>
      <c r="E595"/>
      <c r="AK595" s="1"/>
      <c r="AL595" s="1"/>
      <c r="AM595" s="1"/>
      <c r="AN595" s="1"/>
    </row>
    <row r="596" spans="4:40" x14ac:dyDescent="0.5">
      <c r="D596"/>
      <c r="E596"/>
      <c r="AK596" s="1"/>
      <c r="AL596" s="1"/>
      <c r="AM596" s="1"/>
      <c r="AN596" s="1"/>
    </row>
    <row r="597" spans="4:40" x14ac:dyDescent="0.5">
      <c r="D597"/>
      <c r="E597"/>
      <c r="AK597" s="1"/>
      <c r="AL597" s="1"/>
      <c r="AM597" s="1"/>
      <c r="AN597" s="1"/>
    </row>
    <row r="598" spans="4:40" x14ac:dyDescent="0.5">
      <c r="D598"/>
      <c r="E598"/>
      <c r="AK598" s="1"/>
      <c r="AL598" s="1"/>
      <c r="AM598" s="1"/>
      <c r="AN598" s="1"/>
    </row>
    <row r="599" spans="4:40" x14ac:dyDescent="0.5">
      <c r="D599"/>
      <c r="E599"/>
      <c r="AK599" s="1"/>
      <c r="AL599" s="1"/>
      <c r="AM599" s="1"/>
      <c r="AN599" s="1"/>
    </row>
    <row r="600" spans="4:40" x14ac:dyDescent="0.5">
      <c r="D600"/>
      <c r="E600"/>
      <c r="AK600" s="1"/>
      <c r="AL600" s="1"/>
      <c r="AM600" s="1"/>
      <c r="AN600" s="1"/>
    </row>
    <row r="601" spans="4:40" x14ac:dyDescent="0.5">
      <c r="D601"/>
      <c r="E601"/>
      <c r="AK601" s="1"/>
      <c r="AL601" s="1"/>
      <c r="AM601" s="1"/>
      <c r="AN601" s="1"/>
    </row>
    <row r="602" spans="4:40" x14ac:dyDescent="0.5">
      <c r="D602"/>
      <c r="E602"/>
      <c r="AK602" s="1"/>
      <c r="AL602" s="1"/>
      <c r="AM602" s="1"/>
      <c r="AN602" s="1"/>
    </row>
    <row r="603" spans="4:40" x14ac:dyDescent="0.5">
      <c r="D603"/>
      <c r="E603"/>
      <c r="AK603" s="1"/>
      <c r="AL603" s="1"/>
      <c r="AM603" s="1"/>
      <c r="AN603" s="1"/>
    </row>
    <row r="604" spans="4:40" x14ac:dyDescent="0.5">
      <c r="D604"/>
      <c r="E604"/>
      <c r="AK604" s="1"/>
      <c r="AL604" s="1"/>
      <c r="AM604" s="1"/>
      <c r="AN604" s="1"/>
    </row>
    <row r="605" spans="4:40" x14ac:dyDescent="0.5">
      <c r="D605"/>
      <c r="E605"/>
      <c r="AK605" s="1"/>
      <c r="AL605" s="1"/>
      <c r="AM605" s="1"/>
      <c r="AN605" s="1"/>
    </row>
    <row r="606" spans="4:40" x14ac:dyDescent="0.5">
      <c r="D606"/>
      <c r="E606"/>
      <c r="AK606" s="1"/>
      <c r="AL606" s="1"/>
      <c r="AM606" s="1"/>
      <c r="AN606" s="1"/>
    </row>
    <row r="607" spans="4:40" x14ac:dyDescent="0.5">
      <c r="D607"/>
      <c r="E607"/>
      <c r="AK607" s="1"/>
      <c r="AL607" s="1"/>
      <c r="AM607" s="1"/>
      <c r="AN607" s="1"/>
    </row>
    <row r="608" spans="4:40" x14ac:dyDescent="0.5">
      <c r="D608"/>
      <c r="E608"/>
      <c r="AK608" s="1"/>
      <c r="AL608" s="1"/>
      <c r="AM608" s="1"/>
      <c r="AN608" s="1"/>
    </row>
    <row r="609" spans="4:40" x14ac:dyDescent="0.5">
      <c r="D609"/>
      <c r="E609"/>
      <c r="AK609" s="1"/>
      <c r="AL609" s="1"/>
      <c r="AM609" s="1"/>
      <c r="AN609" s="1"/>
    </row>
    <row r="610" spans="4:40" x14ac:dyDescent="0.5">
      <c r="D610"/>
      <c r="E610"/>
      <c r="AK610" s="1"/>
      <c r="AL610" s="1"/>
      <c r="AM610" s="1"/>
      <c r="AN610" s="1"/>
    </row>
    <row r="611" spans="4:40" x14ac:dyDescent="0.5">
      <c r="D611"/>
      <c r="E611"/>
      <c r="AK611" s="1"/>
      <c r="AL611" s="1"/>
      <c r="AM611" s="1"/>
      <c r="AN611" s="1"/>
    </row>
    <row r="612" spans="4:40" x14ac:dyDescent="0.5">
      <c r="D612"/>
      <c r="E612"/>
      <c r="AK612" s="1"/>
      <c r="AL612" s="1"/>
      <c r="AM612" s="1"/>
      <c r="AN612" s="1"/>
    </row>
    <row r="613" spans="4:40" x14ac:dyDescent="0.5">
      <c r="D613"/>
      <c r="E613"/>
      <c r="AK613" s="1"/>
      <c r="AL613" s="1"/>
      <c r="AM613" s="1"/>
      <c r="AN613" s="1"/>
    </row>
    <row r="614" spans="4:40" x14ac:dyDescent="0.5">
      <c r="D614"/>
      <c r="E614"/>
      <c r="AK614" s="1"/>
      <c r="AL614" s="1"/>
      <c r="AM614" s="1"/>
      <c r="AN614" s="1"/>
    </row>
    <row r="615" spans="4:40" x14ac:dyDescent="0.5">
      <c r="D615"/>
      <c r="E615"/>
      <c r="AK615" s="1"/>
      <c r="AL615" s="1"/>
      <c r="AM615" s="1"/>
      <c r="AN615" s="1"/>
    </row>
    <row r="616" spans="4:40" x14ac:dyDescent="0.5">
      <c r="D616"/>
      <c r="E616"/>
      <c r="AK616" s="1"/>
      <c r="AL616" s="1"/>
      <c r="AM616" s="1"/>
      <c r="AN616" s="1"/>
    </row>
    <row r="617" spans="4:40" x14ac:dyDescent="0.5">
      <c r="D617"/>
      <c r="E617"/>
      <c r="AK617" s="1"/>
      <c r="AL617" s="1"/>
      <c r="AM617" s="1"/>
      <c r="AN617" s="1"/>
    </row>
    <row r="618" spans="4:40" x14ac:dyDescent="0.5">
      <c r="D618"/>
      <c r="E618"/>
      <c r="AK618" s="1"/>
      <c r="AL618" s="1"/>
      <c r="AM618" s="1"/>
      <c r="AN618" s="1"/>
    </row>
    <row r="619" spans="4:40" x14ac:dyDescent="0.5">
      <c r="D619"/>
      <c r="E619"/>
      <c r="AK619" s="1"/>
      <c r="AL619" s="1"/>
      <c r="AM619" s="1"/>
      <c r="AN619" s="1"/>
    </row>
    <row r="620" spans="4:40" x14ac:dyDescent="0.5">
      <c r="D620"/>
      <c r="E620"/>
      <c r="AK620" s="1"/>
      <c r="AL620" s="1"/>
      <c r="AM620" s="1"/>
      <c r="AN620" s="1"/>
    </row>
    <row r="621" spans="4:40" x14ac:dyDescent="0.5">
      <c r="D621"/>
      <c r="E621"/>
      <c r="AK621" s="1"/>
      <c r="AL621" s="1"/>
      <c r="AM621" s="1"/>
      <c r="AN621" s="1"/>
    </row>
    <row r="622" spans="4:40" x14ac:dyDescent="0.5">
      <c r="D622"/>
      <c r="E622"/>
      <c r="AK622" s="1"/>
      <c r="AL622" s="1"/>
      <c r="AM622" s="1"/>
      <c r="AN622" s="1"/>
    </row>
    <row r="623" spans="4:40" x14ac:dyDescent="0.5">
      <c r="D623"/>
      <c r="E623"/>
      <c r="AK623" s="1"/>
      <c r="AL623" s="1"/>
      <c r="AM623" s="1"/>
      <c r="AN623" s="1"/>
    </row>
    <row r="624" spans="4:40" x14ac:dyDescent="0.5">
      <c r="D624"/>
      <c r="E624"/>
      <c r="AK624" s="1"/>
      <c r="AL624" s="1"/>
      <c r="AM624" s="1"/>
      <c r="AN624" s="1"/>
    </row>
    <row r="625" spans="4:40" x14ac:dyDescent="0.5">
      <c r="D625"/>
      <c r="E625"/>
      <c r="AK625" s="1"/>
      <c r="AL625" s="1"/>
      <c r="AM625" s="1"/>
      <c r="AN625" s="1"/>
    </row>
    <row r="626" spans="4:40" x14ac:dyDescent="0.5">
      <c r="D626"/>
      <c r="E626"/>
      <c r="AK626" s="1"/>
      <c r="AL626" s="1"/>
      <c r="AM626" s="1"/>
      <c r="AN626" s="1"/>
    </row>
    <row r="627" spans="4:40" x14ac:dyDescent="0.5">
      <c r="D627"/>
      <c r="E627"/>
      <c r="AK627" s="1"/>
      <c r="AL627" s="1"/>
      <c r="AM627" s="1"/>
      <c r="AN627" s="1"/>
    </row>
    <row r="628" spans="4:40" x14ac:dyDescent="0.5">
      <c r="D628"/>
      <c r="E628"/>
      <c r="AK628" s="1"/>
      <c r="AL628" s="1"/>
      <c r="AM628" s="1"/>
      <c r="AN628" s="1"/>
    </row>
    <row r="629" spans="4:40" x14ac:dyDescent="0.5">
      <c r="D629"/>
      <c r="E629"/>
      <c r="AK629" s="1"/>
      <c r="AL629" s="1"/>
      <c r="AM629" s="1"/>
      <c r="AN629" s="1"/>
    </row>
    <row r="630" spans="4:40" x14ac:dyDescent="0.5">
      <c r="D630"/>
      <c r="E630"/>
      <c r="AK630" s="1"/>
      <c r="AL630" s="1"/>
      <c r="AM630" s="1"/>
      <c r="AN630" s="1"/>
    </row>
    <row r="631" spans="4:40" x14ac:dyDescent="0.5">
      <c r="D631"/>
      <c r="E631"/>
      <c r="AK631" s="1"/>
      <c r="AL631" s="1"/>
      <c r="AM631" s="1"/>
      <c r="AN631" s="1"/>
    </row>
    <row r="632" spans="4:40" x14ac:dyDescent="0.5">
      <c r="D632"/>
      <c r="E632"/>
      <c r="AK632" s="1"/>
      <c r="AL632" s="1"/>
      <c r="AM632" s="1"/>
      <c r="AN632" s="1"/>
    </row>
    <row r="633" spans="4:40" x14ac:dyDescent="0.5">
      <c r="D633"/>
      <c r="E633"/>
      <c r="AK633" s="1"/>
      <c r="AL633" s="1"/>
      <c r="AM633" s="1"/>
      <c r="AN633" s="1"/>
    </row>
    <row r="634" spans="4:40" x14ac:dyDescent="0.5">
      <c r="D634"/>
      <c r="E634"/>
      <c r="AK634" s="1"/>
      <c r="AL634" s="1"/>
      <c r="AM634" s="1"/>
      <c r="AN634" s="1"/>
    </row>
    <row r="635" spans="4:40" x14ac:dyDescent="0.5">
      <c r="D635"/>
      <c r="E635"/>
      <c r="AK635" s="1"/>
      <c r="AL635" s="1"/>
      <c r="AM635" s="1"/>
      <c r="AN635" s="1"/>
    </row>
    <row r="636" spans="4:40" x14ac:dyDescent="0.5">
      <c r="D636"/>
      <c r="E636"/>
      <c r="AK636" s="1"/>
      <c r="AL636" s="1"/>
      <c r="AM636" s="1"/>
      <c r="AN636" s="1"/>
    </row>
    <row r="637" spans="4:40" x14ac:dyDescent="0.5">
      <c r="D637"/>
      <c r="E637"/>
      <c r="AK637" s="1"/>
      <c r="AL637" s="1"/>
      <c r="AM637" s="1"/>
      <c r="AN637" s="1"/>
    </row>
    <row r="638" spans="4:40" x14ac:dyDescent="0.5">
      <c r="D638"/>
      <c r="E638"/>
      <c r="AK638" s="1"/>
      <c r="AL638" s="1"/>
      <c r="AM638" s="1"/>
      <c r="AN638" s="1"/>
    </row>
    <row r="639" spans="4:40" x14ac:dyDescent="0.5">
      <c r="D639"/>
      <c r="E639"/>
      <c r="AK639" s="1"/>
      <c r="AL639" s="1"/>
      <c r="AM639" s="1"/>
      <c r="AN639" s="1"/>
    </row>
    <row r="640" spans="4:40" x14ac:dyDescent="0.5">
      <c r="D640"/>
      <c r="E640"/>
      <c r="AK640" s="1"/>
      <c r="AL640" s="1"/>
      <c r="AM640" s="1"/>
      <c r="AN640" s="1"/>
    </row>
    <row r="641" spans="4:40" x14ac:dyDescent="0.5">
      <c r="D641"/>
      <c r="E641"/>
      <c r="AK641" s="1"/>
      <c r="AL641" s="1"/>
      <c r="AM641" s="1"/>
      <c r="AN641" s="1"/>
    </row>
    <row r="642" spans="4:40" x14ac:dyDescent="0.5">
      <c r="D642"/>
      <c r="E642"/>
      <c r="AK642" s="1"/>
      <c r="AL642" s="1"/>
      <c r="AM642" s="1"/>
      <c r="AN642" s="1"/>
    </row>
    <row r="643" spans="4:40" x14ac:dyDescent="0.5">
      <c r="D643"/>
      <c r="E643"/>
      <c r="AK643" s="1"/>
      <c r="AL643" s="1"/>
      <c r="AM643" s="1"/>
      <c r="AN643" s="1"/>
    </row>
    <row r="644" spans="4:40" x14ac:dyDescent="0.5">
      <c r="D644"/>
      <c r="E644"/>
      <c r="AK644" s="1"/>
      <c r="AL644" s="1"/>
      <c r="AM644" s="1"/>
      <c r="AN644" s="1"/>
    </row>
    <row r="645" spans="4:40" x14ac:dyDescent="0.5">
      <c r="D645"/>
      <c r="E645"/>
      <c r="AK645" s="1"/>
      <c r="AL645" s="1"/>
      <c r="AM645" s="1"/>
      <c r="AN645" s="1"/>
    </row>
    <row r="646" spans="4:40" x14ac:dyDescent="0.5">
      <c r="D646"/>
      <c r="E646"/>
      <c r="AK646" s="1"/>
      <c r="AL646" s="1"/>
      <c r="AM646" s="1"/>
      <c r="AN646" s="1"/>
    </row>
    <row r="647" spans="4:40" x14ac:dyDescent="0.5">
      <c r="D647"/>
      <c r="E647"/>
      <c r="AK647" s="1"/>
      <c r="AL647" s="1"/>
      <c r="AM647" s="1"/>
      <c r="AN647" s="1"/>
    </row>
    <row r="648" spans="4:40" x14ac:dyDescent="0.5">
      <c r="D648"/>
      <c r="E648"/>
      <c r="AK648" s="1"/>
      <c r="AL648" s="1"/>
      <c r="AM648" s="1"/>
      <c r="AN648" s="1"/>
    </row>
    <row r="649" spans="4:40" x14ac:dyDescent="0.5">
      <c r="D649"/>
      <c r="E649"/>
      <c r="AK649" s="1"/>
      <c r="AL649" s="1"/>
      <c r="AM649" s="1"/>
      <c r="AN649" s="1"/>
    </row>
    <row r="650" spans="4:40" x14ac:dyDescent="0.5">
      <c r="D650"/>
      <c r="E650"/>
      <c r="AK650" s="1"/>
      <c r="AL650" s="1"/>
      <c r="AM650" s="1"/>
      <c r="AN650" s="1"/>
    </row>
    <row r="651" spans="4:40" x14ac:dyDescent="0.5">
      <c r="D651"/>
      <c r="E651"/>
      <c r="AK651" s="1"/>
      <c r="AL651" s="1"/>
      <c r="AM651" s="1"/>
      <c r="AN651" s="1"/>
    </row>
    <row r="652" spans="4:40" x14ac:dyDescent="0.5">
      <c r="D652"/>
      <c r="E652"/>
      <c r="AK652" s="1"/>
      <c r="AL652" s="1"/>
      <c r="AM652" s="1"/>
      <c r="AN652" s="1"/>
    </row>
    <row r="653" spans="4:40" x14ac:dyDescent="0.5">
      <c r="D653"/>
      <c r="E653"/>
      <c r="AK653" s="1"/>
      <c r="AL653" s="1"/>
      <c r="AM653" s="1"/>
      <c r="AN653" s="1"/>
    </row>
    <row r="654" spans="4:40" x14ac:dyDescent="0.5">
      <c r="D654"/>
      <c r="E654"/>
      <c r="AK654" s="1"/>
      <c r="AL654" s="1"/>
      <c r="AM654" s="1"/>
      <c r="AN654" s="1"/>
    </row>
    <row r="655" spans="4:40" x14ac:dyDescent="0.5">
      <c r="D655"/>
      <c r="E655"/>
      <c r="AK655" s="1"/>
      <c r="AL655" s="1"/>
      <c r="AM655" s="1"/>
      <c r="AN655" s="1"/>
    </row>
    <row r="656" spans="4:40" x14ac:dyDescent="0.5">
      <c r="D656"/>
      <c r="E656"/>
      <c r="AK656" s="1"/>
      <c r="AL656" s="1"/>
      <c r="AM656" s="1"/>
      <c r="AN656" s="1"/>
    </row>
    <row r="657" spans="4:40" x14ac:dyDescent="0.5">
      <c r="D657"/>
      <c r="E657"/>
      <c r="AK657" s="1"/>
      <c r="AL657" s="1"/>
      <c r="AM657" s="1"/>
      <c r="AN657" s="1"/>
    </row>
    <row r="658" spans="4:40" x14ac:dyDescent="0.5">
      <c r="D658"/>
      <c r="E658"/>
      <c r="AK658" s="1"/>
      <c r="AL658" s="1"/>
      <c r="AM658" s="1"/>
      <c r="AN658" s="1"/>
    </row>
    <row r="659" spans="4:40" x14ac:dyDescent="0.5">
      <c r="D659"/>
      <c r="E659"/>
      <c r="AK659" s="1"/>
      <c r="AL659" s="1"/>
      <c r="AM659" s="1"/>
      <c r="AN659" s="1"/>
    </row>
    <row r="660" spans="4:40" x14ac:dyDescent="0.5">
      <c r="D660"/>
      <c r="E660"/>
      <c r="AK660" s="1"/>
      <c r="AL660" s="1"/>
      <c r="AM660" s="1"/>
      <c r="AN660" s="1"/>
    </row>
    <row r="661" spans="4:40" x14ac:dyDescent="0.5">
      <c r="D661"/>
      <c r="E661"/>
      <c r="AK661" s="1"/>
      <c r="AL661" s="1"/>
      <c r="AM661" s="1"/>
      <c r="AN661" s="1"/>
    </row>
    <row r="662" spans="4:40" x14ac:dyDescent="0.5">
      <c r="D662"/>
      <c r="E662"/>
      <c r="AK662" s="1"/>
      <c r="AL662" s="1"/>
      <c r="AM662" s="1"/>
      <c r="AN662" s="1"/>
    </row>
    <row r="663" spans="4:40" x14ac:dyDescent="0.5">
      <c r="D663"/>
      <c r="E663"/>
      <c r="AK663" s="1"/>
      <c r="AL663" s="1"/>
      <c r="AM663" s="1"/>
      <c r="AN663" s="1"/>
    </row>
    <row r="664" spans="4:40" x14ac:dyDescent="0.5">
      <c r="D664"/>
      <c r="E664"/>
      <c r="AK664" s="1"/>
      <c r="AL664" s="1"/>
      <c r="AM664" s="1"/>
      <c r="AN664" s="1"/>
    </row>
    <row r="665" spans="4:40" x14ac:dyDescent="0.5">
      <c r="D665"/>
      <c r="E665"/>
      <c r="AK665" s="1"/>
      <c r="AL665" s="1"/>
      <c r="AM665" s="1"/>
      <c r="AN665" s="1"/>
    </row>
    <row r="666" spans="4:40" x14ac:dyDescent="0.5">
      <c r="D666"/>
      <c r="E666"/>
      <c r="AK666" s="1"/>
      <c r="AL666" s="1"/>
      <c r="AM666" s="1"/>
      <c r="AN666" s="1"/>
    </row>
    <row r="667" spans="4:40" x14ac:dyDescent="0.5">
      <c r="D667"/>
      <c r="E667"/>
      <c r="AK667" s="1"/>
      <c r="AL667" s="1"/>
      <c r="AM667" s="1"/>
      <c r="AN667" s="1"/>
    </row>
    <row r="668" spans="4:40" x14ac:dyDescent="0.5">
      <c r="D668"/>
      <c r="E668"/>
      <c r="AK668" s="1"/>
      <c r="AL668" s="1"/>
      <c r="AM668" s="1"/>
      <c r="AN668" s="1"/>
    </row>
    <row r="669" spans="4:40" x14ac:dyDescent="0.5">
      <c r="D669"/>
      <c r="E669"/>
      <c r="AK669" s="1"/>
      <c r="AL669" s="1"/>
      <c r="AM669" s="1"/>
      <c r="AN669" s="1"/>
    </row>
    <row r="670" spans="4:40" x14ac:dyDescent="0.5">
      <c r="D670"/>
      <c r="E670"/>
      <c r="AK670" s="1"/>
      <c r="AL670" s="1"/>
      <c r="AM670" s="1"/>
      <c r="AN670" s="1"/>
    </row>
    <row r="671" spans="4:40" x14ac:dyDescent="0.5">
      <c r="D671"/>
      <c r="E671"/>
      <c r="AK671" s="1"/>
      <c r="AL671" s="1"/>
      <c r="AM671" s="1"/>
      <c r="AN671" s="1"/>
    </row>
    <row r="672" spans="4:40" x14ac:dyDescent="0.5">
      <c r="D672"/>
      <c r="E672"/>
      <c r="AK672" s="1"/>
      <c r="AL672" s="1"/>
      <c r="AM672" s="1"/>
      <c r="AN672" s="1"/>
    </row>
    <row r="673" spans="4:40" x14ac:dyDescent="0.5">
      <c r="D673"/>
      <c r="E673"/>
      <c r="AK673" s="1"/>
      <c r="AL673" s="1"/>
      <c r="AM673" s="1"/>
      <c r="AN673" s="1"/>
    </row>
    <row r="674" spans="4:40" x14ac:dyDescent="0.5">
      <c r="D674"/>
      <c r="E674"/>
      <c r="AK674" s="1"/>
      <c r="AL674" s="1"/>
      <c r="AM674" s="1"/>
      <c r="AN674" s="1"/>
    </row>
    <row r="675" spans="4:40" x14ac:dyDescent="0.5">
      <c r="D675"/>
      <c r="E675"/>
      <c r="AK675" s="1"/>
      <c r="AL675" s="1"/>
      <c r="AM675" s="1"/>
      <c r="AN675" s="1"/>
    </row>
    <row r="676" spans="4:40" x14ac:dyDescent="0.5">
      <c r="D676"/>
      <c r="E676"/>
      <c r="AK676" s="1"/>
      <c r="AL676" s="1"/>
      <c r="AM676" s="1"/>
      <c r="AN676" s="1"/>
    </row>
    <row r="677" spans="4:40" x14ac:dyDescent="0.5">
      <c r="D677"/>
      <c r="E677"/>
      <c r="AK677" s="1"/>
      <c r="AL677" s="1"/>
      <c r="AM677" s="1"/>
      <c r="AN677" s="1"/>
    </row>
    <row r="678" spans="4:40" x14ac:dyDescent="0.5">
      <c r="D678"/>
      <c r="E678"/>
      <c r="AK678" s="1"/>
      <c r="AL678" s="1"/>
      <c r="AM678" s="1"/>
      <c r="AN678" s="1"/>
    </row>
    <row r="679" spans="4:40" x14ac:dyDescent="0.5">
      <c r="D679"/>
      <c r="E679"/>
      <c r="AK679" s="1"/>
      <c r="AL679" s="1"/>
      <c r="AM679" s="1"/>
      <c r="AN679" s="1"/>
    </row>
    <row r="680" spans="4:40" x14ac:dyDescent="0.5">
      <c r="D680"/>
      <c r="E680"/>
      <c r="AK680" s="1"/>
      <c r="AL680" s="1"/>
      <c r="AM680" s="1"/>
      <c r="AN680" s="1"/>
    </row>
    <row r="681" spans="4:40" x14ac:dyDescent="0.5">
      <c r="D681"/>
      <c r="E681"/>
      <c r="AK681" s="1"/>
      <c r="AL681" s="1"/>
      <c r="AM681" s="1"/>
      <c r="AN681" s="1"/>
    </row>
    <row r="682" spans="4:40" x14ac:dyDescent="0.5">
      <c r="D682"/>
      <c r="E682"/>
      <c r="AK682" s="1"/>
      <c r="AL682" s="1"/>
      <c r="AM682" s="1"/>
      <c r="AN682" s="1"/>
    </row>
    <row r="683" spans="4:40" x14ac:dyDescent="0.5">
      <c r="D683"/>
      <c r="E683"/>
      <c r="AK683" s="1"/>
      <c r="AL683" s="1"/>
      <c r="AM683" s="1"/>
      <c r="AN683" s="1"/>
    </row>
    <row r="684" spans="4:40" x14ac:dyDescent="0.5">
      <c r="D684"/>
      <c r="E684"/>
      <c r="AK684" s="1"/>
      <c r="AL684" s="1"/>
      <c r="AM684" s="1"/>
      <c r="AN684" s="1"/>
    </row>
    <row r="685" spans="4:40" x14ac:dyDescent="0.5">
      <c r="D685"/>
      <c r="E685"/>
      <c r="AK685" s="1"/>
      <c r="AL685" s="1"/>
      <c r="AM685" s="1"/>
      <c r="AN685" s="1"/>
    </row>
    <row r="686" spans="4:40" x14ac:dyDescent="0.5">
      <c r="D686"/>
      <c r="E686"/>
      <c r="AK686" s="1"/>
      <c r="AL686" s="1"/>
      <c r="AM686" s="1"/>
      <c r="AN686" s="1"/>
    </row>
    <row r="687" spans="4:40" x14ac:dyDescent="0.5">
      <c r="D687"/>
      <c r="E687"/>
      <c r="AK687" s="1"/>
      <c r="AL687" s="1"/>
      <c r="AM687" s="1"/>
      <c r="AN687" s="1"/>
    </row>
    <row r="688" spans="4:40" x14ac:dyDescent="0.5">
      <c r="D688"/>
      <c r="E688"/>
      <c r="AK688" s="1"/>
      <c r="AL688" s="1"/>
      <c r="AM688" s="1"/>
      <c r="AN688" s="1"/>
    </row>
    <row r="689" spans="4:40" x14ac:dyDescent="0.5">
      <c r="D689"/>
      <c r="E689"/>
      <c r="AK689" s="1"/>
      <c r="AL689" s="1"/>
      <c r="AM689" s="1"/>
      <c r="AN689" s="1"/>
    </row>
    <row r="690" spans="4:40" x14ac:dyDescent="0.5">
      <c r="D690"/>
      <c r="E690"/>
      <c r="AK690" s="1"/>
      <c r="AL690" s="1"/>
      <c r="AM690" s="1"/>
      <c r="AN690" s="1"/>
    </row>
    <row r="691" spans="4:40" x14ac:dyDescent="0.5">
      <c r="D691"/>
      <c r="E691"/>
      <c r="AK691" s="1"/>
      <c r="AL691" s="1"/>
      <c r="AM691" s="1"/>
      <c r="AN691" s="1"/>
    </row>
    <row r="692" spans="4:40" x14ac:dyDescent="0.5">
      <c r="D692"/>
      <c r="E692"/>
      <c r="AK692" s="1"/>
      <c r="AL692" s="1"/>
      <c r="AM692" s="1"/>
      <c r="AN692" s="1"/>
    </row>
    <row r="693" spans="4:40" x14ac:dyDescent="0.5">
      <c r="D693"/>
      <c r="E693"/>
      <c r="AK693" s="1"/>
      <c r="AL693" s="1"/>
      <c r="AM693" s="1"/>
      <c r="AN693" s="1"/>
    </row>
    <row r="694" spans="4:40" x14ac:dyDescent="0.5">
      <c r="D694"/>
      <c r="E694"/>
      <c r="AK694" s="1"/>
      <c r="AL694" s="1"/>
      <c r="AM694" s="1"/>
      <c r="AN694" s="1"/>
    </row>
    <row r="695" spans="4:40" x14ac:dyDescent="0.5">
      <c r="D695"/>
      <c r="E695"/>
      <c r="AK695" s="1"/>
      <c r="AL695" s="1"/>
      <c r="AM695" s="1"/>
      <c r="AN695" s="1"/>
    </row>
    <row r="696" spans="4:40" x14ac:dyDescent="0.5">
      <c r="D696"/>
      <c r="E696"/>
      <c r="AK696" s="1"/>
      <c r="AL696" s="1"/>
      <c r="AM696" s="1"/>
      <c r="AN696" s="1"/>
    </row>
    <row r="697" spans="4:40" x14ac:dyDescent="0.5">
      <c r="D697"/>
      <c r="E697"/>
      <c r="AK697" s="1"/>
      <c r="AL697" s="1"/>
      <c r="AM697" s="1"/>
      <c r="AN697" s="1"/>
    </row>
    <row r="698" spans="4:40" x14ac:dyDescent="0.5">
      <c r="D698"/>
      <c r="E698"/>
      <c r="AK698" s="1"/>
      <c r="AL698" s="1"/>
      <c r="AM698" s="1"/>
      <c r="AN698" s="1"/>
    </row>
    <row r="699" spans="4:40" x14ac:dyDescent="0.5">
      <c r="D699"/>
      <c r="E699"/>
      <c r="AK699" s="1"/>
      <c r="AL699" s="1"/>
      <c r="AM699" s="1"/>
      <c r="AN699" s="1"/>
    </row>
    <row r="700" spans="4:40" x14ac:dyDescent="0.5">
      <c r="D700"/>
      <c r="E700"/>
      <c r="AK700" s="1"/>
      <c r="AL700" s="1"/>
      <c r="AM700" s="1"/>
      <c r="AN700" s="1"/>
    </row>
    <row r="701" spans="4:40" x14ac:dyDescent="0.5">
      <c r="D701"/>
      <c r="E701"/>
      <c r="AK701" s="1"/>
      <c r="AL701" s="1"/>
      <c r="AM701" s="1"/>
      <c r="AN701" s="1"/>
    </row>
    <row r="702" spans="4:40" x14ac:dyDescent="0.5">
      <c r="D702"/>
      <c r="E702"/>
      <c r="AK702" s="1"/>
      <c r="AL702" s="1"/>
      <c r="AM702" s="1"/>
      <c r="AN702" s="1"/>
    </row>
    <row r="703" spans="4:40" x14ac:dyDescent="0.5">
      <c r="D703"/>
      <c r="E703"/>
      <c r="AK703" s="1"/>
      <c r="AL703" s="1"/>
      <c r="AM703" s="1"/>
      <c r="AN703" s="1"/>
    </row>
    <row r="704" spans="4:40" x14ac:dyDescent="0.5">
      <c r="D704"/>
      <c r="E704"/>
      <c r="AK704" s="1"/>
      <c r="AL704" s="1"/>
      <c r="AM704" s="1"/>
      <c r="AN704" s="1"/>
    </row>
    <row r="705" spans="4:40" x14ac:dyDescent="0.5">
      <c r="D705"/>
      <c r="E705"/>
      <c r="AK705" s="1"/>
      <c r="AL705" s="1"/>
      <c r="AM705" s="1"/>
      <c r="AN705" s="1"/>
    </row>
    <row r="706" spans="4:40" x14ac:dyDescent="0.5">
      <c r="D706"/>
      <c r="E706"/>
      <c r="AK706" s="1"/>
      <c r="AL706" s="1"/>
      <c r="AM706" s="1"/>
      <c r="AN706" s="1"/>
    </row>
    <row r="707" spans="4:40" x14ac:dyDescent="0.5">
      <c r="D707"/>
      <c r="E707"/>
      <c r="AK707" s="1"/>
      <c r="AL707" s="1"/>
      <c r="AM707" s="1"/>
      <c r="AN707" s="1"/>
    </row>
    <row r="708" spans="4:40" x14ac:dyDescent="0.5">
      <c r="D708"/>
      <c r="E708"/>
      <c r="AK708" s="1"/>
      <c r="AL708" s="1"/>
      <c r="AM708" s="1"/>
      <c r="AN708" s="1"/>
    </row>
    <row r="709" spans="4:40" x14ac:dyDescent="0.5">
      <c r="D709"/>
      <c r="E709"/>
      <c r="AK709" s="1"/>
      <c r="AL709" s="1"/>
      <c r="AM709" s="1"/>
      <c r="AN709" s="1"/>
    </row>
    <row r="710" spans="4:40" x14ac:dyDescent="0.5">
      <c r="D710"/>
      <c r="E710"/>
      <c r="AK710" s="1"/>
      <c r="AL710" s="1"/>
      <c r="AM710" s="1"/>
      <c r="AN710" s="1"/>
    </row>
    <row r="711" spans="4:40" x14ac:dyDescent="0.5">
      <c r="D711"/>
      <c r="E711"/>
      <c r="AK711" s="1"/>
      <c r="AL711" s="1"/>
      <c r="AM711" s="1"/>
      <c r="AN711" s="1"/>
    </row>
    <row r="712" spans="4:40" x14ac:dyDescent="0.5">
      <c r="D712"/>
      <c r="E712"/>
      <c r="AK712" s="1"/>
      <c r="AL712" s="1"/>
      <c r="AM712" s="1"/>
      <c r="AN712" s="1"/>
    </row>
    <row r="713" spans="4:40" x14ac:dyDescent="0.5">
      <c r="D713"/>
      <c r="E713"/>
      <c r="AK713" s="1"/>
      <c r="AL713" s="1"/>
      <c r="AM713" s="1"/>
      <c r="AN713" s="1"/>
    </row>
    <row r="714" spans="4:40" x14ac:dyDescent="0.5">
      <c r="D714"/>
      <c r="E714"/>
      <c r="AK714" s="1"/>
      <c r="AL714" s="1"/>
      <c r="AM714" s="1"/>
      <c r="AN714" s="1"/>
    </row>
    <row r="715" spans="4:40" x14ac:dyDescent="0.5">
      <c r="D715"/>
      <c r="E715"/>
      <c r="AK715" s="1"/>
      <c r="AL715" s="1"/>
      <c r="AM715" s="1"/>
      <c r="AN715" s="1"/>
    </row>
    <row r="716" spans="4:40" x14ac:dyDescent="0.5">
      <c r="D716"/>
      <c r="E716"/>
      <c r="AK716" s="1"/>
      <c r="AL716" s="1"/>
      <c r="AM716" s="1"/>
      <c r="AN716" s="1"/>
    </row>
    <row r="717" spans="4:40" x14ac:dyDescent="0.5">
      <c r="D717"/>
      <c r="E717"/>
      <c r="AK717" s="1"/>
      <c r="AL717" s="1"/>
      <c r="AM717" s="1"/>
      <c r="AN717" s="1"/>
    </row>
    <row r="718" spans="4:40" x14ac:dyDescent="0.5">
      <c r="D718"/>
      <c r="E718"/>
      <c r="AK718" s="1"/>
      <c r="AL718" s="1"/>
      <c r="AM718" s="1"/>
      <c r="AN718" s="1"/>
    </row>
    <row r="719" spans="4:40" x14ac:dyDescent="0.5">
      <c r="D719"/>
      <c r="E719"/>
      <c r="AK719" s="1"/>
      <c r="AL719" s="1"/>
      <c r="AM719" s="1"/>
      <c r="AN719" s="1"/>
    </row>
    <row r="720" spans="4:40" x14ac:dyDescent="0.5">
      <c r="D720"/>
      <c r="E720"/>
      <c r="AK720" s="1"/>
      <c r="AL720" s="1"/>
      <c r="AM720" s="1"/>
      <c r="AN720" s="1"/>
    </row>
    <row r="721" spans="4:40" x14ac:dyDescent="0.5">
      <c r="D721"/>
      <c r="E721"/>
      <c r="AK721" s="1"/>
      <c r="AL721" s="1"/>
      <c r="AM721" s="1"/>
      <c r="AN721" s="1"/>
    </row>
    <row r="722" spans="4:40" x14ac:dyDescent="0.5">
      <c r="D722"/>
      <c r="E722"/>
      <c r="AK722" s="1"/>
      <c r="AL722" s="1"/>
      <c r="AM722" s="1"/>
      <c r="AN722" s="1"/>
    </row>
    <row r="723" spans="4:40" x14ac:dyDescent="0.5">
      <c r="D723"/>
      <c r="E723"/>
      <c r="AK723" s="1"/>
      <c r="AL723" s="1"/>
      <c r="AM723" s="1"/>
      <c r="AN723" s="1"/>
    </row>
    <row r="724" spans="4:40" x14ac:dyDescent="0.5">
      <c r="D724"/>
      <c r="E724"/>
      <c r="AK724" s="1"/>
      <c r="AL724" s="1"/>
      <c r="AM724" s="1"/>
      <c r="AN724" s="1"/>
    </row>
    <row r="725" spans="4:40" x14ac:dyDescent="0.5">
      <c r="D725"/>
      <c r="E725"/>
      <c r="AK725" s="1"/>
      <c r="AL725" s="1"/>
      <c r="AM725" s="1"/>
      <c r="AN725" s="1"/>
    </row>
    <row r="726" spans="4:40" x14ac:dyDescent="0.5">
      <c r="D726"/>
      <c r="E726"/>
      <c r="AK726" s="1"/>
      <c r="AL726" s="1"/>
      <c r="AM726" s="1"/>
      <c r="AN726" s="1"/>
    </row>
    <row r="727" spans="4:40" x14ac:dyDescent="0.5">
      <c r="D727"/>
      <c r="E727"/>
      <c r="AK727" s="1"/>
      <c r="AL727" s="1"/>
      <c r="AM727" s="1"/>
      <c r="AN727" s="1"/>
    </row>
    <row r="728" spans="4:40" x14ac:dyDescent="0.5">
      <c r="D728"/>
      <c r="E728"/>
      <c r="AK728" s="1"/>
      <c r="AL728" s="1"/>
      <c r="AM728" s="1"/>
      <c r="AN728" s="1"/>
    </row>
    <row r="729" spans="4:40" x14ac:dyDescent="0.5">
      <c r="D729"/>
      <c r="E729"/>
      <c r="AK729" s="1"/>
      <c r="AL729" s="1"/>
      <c r="AM729" s="1"/>
      <c r="AN729" s="1"/>
    </row>
    <row r="730" spans="4:40" x14ac:dyDescent="0.5">
      <c r="D730"/>
      <c r="E730"/>
      <c r="AK730" s="1"/>
      <c r="AL730" s="1"/>
      <c r="AM730" s="1"/>
      <c r="AN730" s="1"/>
    </row>
    <row r="731" spans="4:40" x14ac:dyDescent="0.5">
      <c r="D731"/>
      <c r="E731"/>
      <c r="AK731" s="1"/>
      <c r="AL731" s="1"/>
      <c r="AM731" s="1"/>
      <c r="AN731" s="1"/>
    </row>
    <row r="732" spans="4:40" x14ac:dyDescent="0.5">
      <c r="D732"/>
      <c r="E732"/>
      <c r="AK732" s="1"/>
      <c r="AL732" s="1"/>
      <c r="AM732" s="1"/>
      <c r="AN732" s="1"/>
    </row>
    <row r="733" spans="4:40" x14ac:dyDescent="0.5">
      <c r="D733"/>
      <c r="E733"/>
      <c r="AK733" s="1"/>
      <c r="AL733" s="1"/>
      <c r="AM733" s="1"/>
      <c r="AN733" s="1"/>
    </row>
    <row r="734" spans="4:40" x14ac:dyDescent="0.5">
      <c r="D734"/>
      <c r="E734"/>
      <c r="AK734" s="1"/>
      <c r="AL734" s="1"/>
      <c r="AM734" s="1"/>
      <c r="AN734" s="1"/>
    </row>
    <row r="735" spans="4:40" x14ac:dyDescent="0.5">
      <c r="D735"/>
      <c r="E735"/>
      <c r="AK735" s="1"/>
      <c r="AL735" s="1"/>
      <c r="AM735" s="1"/>
      <c r="AN735" s="1"/>
    </row>
    <row r="736" spans="4:40" x14ac:dyDescent="0.5">
      <c r="D736"/>
      <c r="E736"/>
      <c r="AK736" s="1"/>
      <c r="AL736" s="1"/>
      <c r="AM736" s="1"/>
      <c r="AN736" s="1"/>
    </row>
    <row r="737" spans="4:40" x14ac:dyDescent="0.5">
      <c r="D737"/>
      <c r="E737"/>
      <c r="AK737" s="1"/>
      <c r="AL737" s="1"/>
      <c r="AM737" s="1"/>
      <c r="AN737" s="1"/>
    </row>
    <row r="738" spans="4:40" x14ac:dyDescent="0.5">
      <c r="D738"/>
      <c r="E738"/>
      <c r="AK738" s="1"/>
      <c r="AL738" s="1"/>
      <c r="AM738" s="1"/>
      <c r="AN738" s="1"/>
    </row>
    <row r="739" spans="4:40" x14ac:dyDescent="0.5">
      <c r="D739"/>
      <c r="E739"/>
      <c r="AK739" s="1"/>
      <c r="AL739" s="1"/>
      <c r="AM739" s="1"/>
      <c r="AN739" s="1"/>
    </row>
    <row r="740" spans="4:40" x14ac:dyDescent="0.5">
      <c r="D740"/>
      <c r="E740"/>
      <c r="AK740" s="1"/>
      <c r="AL740" s="1"/>
      <c r="AM740" s="1"/>
      <c r="AN740" s="1"/>
    </row>
    <row r="741" spans="4:40" x14ac:dyDescent="0.5">
      <c r="D741"/>
      <c r="E741"/>
      <c r="AK741" s="1"/>
      <c r="AL741" s="1"/>
      <c r="AM741" s="1"/>
      <c r="AN741" s="1"/>
    </row>
    <row r="742" spans="4:40" x14ac:dyDescent="0.5">
      <c r="D742"/>
      <c r="E742"/>
      <c r="AK742" s="1"/>
      <c r="AL742" s="1"/>
      <c r="AM742" s="1"/>
      <c r="AN742" s="1"/>
    </row>
    <row r="743" spans="4:40" x14ac:dyDescent="0.5">
      <c r="D743"/>
      <c r="E743"/>
      <c r="AK743" s="1"/>
      <c r="AL743" s="1"/>
      <c r="AM743" s="1"/>
      <c r="AN743" s="1"/>
    </row>
    <row r="744" spans="4:40" x14ac:dyDescent="0.5">
      <c r="D744"/>
      <c r="E744"/>
      <c r="AK744" s="1"/>
      <c r="AL744" s="1"/>
      <c r="AM744" s="1"/>
      <c r="AN744" s="1"/>
    </row>
    <row r="745" spans="4:40" x14ac:dyDescent="0.5">
      <c r="D745"/>
      <c r="E745"/>
      <c r="AK745" s="1"/>
      <c r="AL745" s="1"/>
      <c r="AM745" s="1"/>
      <c r="AN745" s="1"/>
    </row>
    <row r="746" spans="4:40" x14ac:dyDescent="0.5">
      <c r="D746"/>
      <c r="E746"/>
      <c r="AK746" s="1"/>
      <c r="AL746" s="1"/>
      <c r="AM746" s="1"/>
      <c r="AN746" s="1"/>
    </row>
    <row r="747" spans="4:40" x14ac:dyDescent="0.5">
      <c r="D747"/>
      <c r="E747"/>
      <c r="AK747" s="1"/>
      <c r="AL747" s="1"/>
      <c r="AM747" s="1"/>
      <c r="AN747" s="1"/>
    </row>
    <row r="748" spans="4:40" x14ac:dyDescent="0.5">
      <c r="D748"/>
      <c r="E748"/>
      <c r="AK748" s="1"/>
      <c r="AL748" s="1"/>
      <c r="AM748" s="1"/>
      <c r="AN748" s="1"/>
    </row>
    <row r="749" spans="4:40" x14ac:dyDescent="0.5">
      <c r="D749"/>
      <c r="E749"/>
      <c r="AK749" s="1"/>
      <c r="AL749" s="1"/>
      <c r="AM749" s="1"/>
      <c r="AN749" s="1"/>
    </row>
    <row r="750" spans="4:40" x14ac:dyDescent="0.5">
      <c r="D750"/>
      <c r="E750"/>
      <c r="AK750" s="1"/>
      <c r="AL750" s="1"/>
      <c r="AM750" s="1"/>
      <c r="AN750" s="1"/>
    </row>
    <row r="751" spans="4:40" x14ac:dyDescent="0.5">
      <c r="D751"/>
      <c r="E751"/>
      <c r="AK751" s="1"/>
      <c r="AL751" s="1"/>
      <c r="AM751" s="1"/>
      <c r="AN751" s="1"/>
    </row>
    <row r="752" spans="4:40" x14ac:dyDescent="0.5">
      <c r="D752"/>
      <c r="E752"/>
      <c r="AK752" s="1"/>
      <c r="AL752" s="1"/>
      <c r="AM752" s="1"/>
      <c r="AN752" s="1"/>
    </row>
    <row r="753" spans="4:40" x14ac:dyDescent="0.5">
      <c r="D753"/>
      <c r="E753"/>
      <c r="AK753" s="1"/>
      <c r="AL753" s="1"/>
      <c r="AM753" s="1"/>
      <c r="AN753" s="1"/>
    </row>
    <row r="754" spans="4:40" x14ac:dyDescent="0.5">
      <c r="D754"/>
      <c r="E754"/>
      <c r="AK754" s="1"/>
      <c r="AL754" s="1"/>
      <c r="AM754" s="1"/>
      <c r="AN754" s="1"/>
    </row>
    <row r="755" spans="4:40" x14ac:dyDescent="0.5">
      <c r="D755"/>
      <c r="E755"/>
      <c r="AK755" s="1"/>
      <c r="AL755" s="1"/>
      <c r="AM755" s="1"/>
      <c r="AN755" s="1"/>
    </row>
    <row r="756" spans="4:40" x14ac:dyDescent="0.5">
      <c r="D756"/>
      <c r="E756"/>
      <c r="AK756" s="1"/>
      <c r="AL756" s="1"/>
      <c r="AM756" s="1"/>
      <c r="AN756" s="1"/>
    </row>
    <row r="757" spans="4:40" x14ac:dyDescent="0.5">
      <c r="D757"/>
      <c r="E757"/>
      <c r="AK757" s="1"/>
      <c r="AL757" s="1"/>
      <c r="AM757" s="1"/>
      <c r="AN757" s="1"/>
    </row>
    <row r="758" spans="4:40" x14ac:dyDescent="0.5">
      <c r="D758"/>
      <c r="E758"/>
      <c r="AK758" s="1"/>
      <c r="AL758" s="1"/>
      <c r="AM758" s="1"/>
      <c r="AN758" s="1"/>
    </row>
    <row r="759" spans="4:40" x14ac:dyDescent="0.5">
      <c r="D759"/>
      <c r="E759"/>
      <c r="AK759" s="1"/>
      <c r="AL759" s="1"/>
      <c r="AM759" s="1"/>
      <c r="AN759" s="1"/>
    </row>
    <row r="760" spans="4:40" x14ac:dyDescent="0.5">
      <c r="D760"/>
      <c r="E760"/>
      <c r="AK760" s="1"/>
      <c r="AL760" s="1"/>
      <c r="AM760" s="1"/>
      <c r="AN760" s="1"/>
    </row>
    <row r="761" spans="4:40" x14ac:dyDescent="0.5">
      <c r="D761"/>
      <c r="E761"/>
      <c r="AK761" s="1"/>
      <c r="AL761" s="1"/>
      <c r="AM761" s="1"/>
      <c r="AN761" s="1"/>
    </row>
    <row r="762" spans="4:40" x14ac:dyDescent="0.5">
      <c r="D762"/>
      <c r="E762"/>
      <c r="AK762" s="1"/>
      <c r="AL762" s="1"/>
      <c r="AM762" s="1"/>
      <c r="AN762" s="1"/>
    </row>
    <row r="763" spans="4:40" x14ac:dyDescent="0.5">
      <c r="D763"/>
      <c r="E763"/>
      <c r="AK763" s="1"/>
      <c r="AL763" s="1"/>
      <c r="AM763" s="1"/>
      <c r="AN763" s="1"/>
    </row>
    <row r="764" spans="4:40" x14ac:dyDescent="0.5">
      <c r="D764"/>
      <c r="E764"/>
      <c r="AK764" s="1"/>
      <c r="AL764" s="1"/>
      <c r="AM764" s="1"/>
      <c r="AN764" s="1"/>
    </row>
    <row r="765" spans="4:40" x14ac:dyDescent="0.5">
      <c r="D765"/>
      <c r="E765"/>
      <c r="AK765" s="1"/>
      <c r="AL765" s="1"/>
      <c r="AM765" s="1"/>
      <c r="AN765" s="1"/>
    </row>
    <row r="766" spans="4:40" x14ac:dyDescent="0.5">
      <c r="D766"/>
      <c r="E766"/>
      <c r="AK766" s="1"/>
      <c r="AL766" s="1"/>
      <c r="AM766" s="1"/>
      <c r="AN766" s="1"/>
    </row>
    <row r="767" spans="4:40" x14ac:dyDescent="0.5">
      <c r="D767"/>
      <c r="E767"/>
      <c r="AK767" s="1"/>
      <c r="AL767" s="1"/>
      <c r="AM767" s="1"/>
      <c r="AN767" s="1"/>
    </row>
    <row r="768" spans="4:40" x14ac:dyDescent="0.5">
      <c r="D768"/>
      <c r="E768"/>
      <c r="AK768" s="1"/>
      <c r="AL768" s="1"/>
      <c r="AM768" s="1"/>
      <c r="AN768" s="1"/>
    </row>
    <row r="769" spans="4:40" x14ac:dyDescent="0.5">
      <c r="D769"/>
      <c r="E769"/>
      <c r="AK769" s="1"/>
      <c r="AL769" s="1"/>
      <c r="AM769" s="1"/>
      <c r="AN769" s="1"/>
    </row>
    <row r="770" spans="4:40" x14ac:dyDescent="0.5">
      <c r="D770"/>
      <c r="E770"/>
      <c r="AK770" s="1"/>
      <c r="AL770" s="1"/>
      <c r="AM770" s="1"/>
      <c r="AN770" s="1"/>
    </row>
    <row r="771" spans="4:40" x14ac:dyDescent="0.5">
      <c r="D771"/>
      <c r="E771"/>
      <c r="AK771" s="1"/>
      <c r="AL771" s="1"/>
      <c r="AM771" s="1"/>
      <c r="AN771" s="1"/>
    </row>
    <row r="772" spans="4:40" x14ac:dyDescent="0.5">
      <c r="D772"/>
      <c r="E772"/>
      <c r="AK772" s="1"/>
      <c r="AL772" s="1"/>
      <c r="AM772" s="1"/>
      <c r="AN772" s="1"/>
    </row>
    <row r="773" spans="4:40" x14ac:dyDescent="0.5">
      <c r="D773"/>
      <c r="E773"/>
      <c r="AK773" s="1"/>
      <c r="AL773" s="1"/>
      <c r="AM773" s="1"/>
      <c r="AN773" s="1"/>
    </row>
    <row r="774" spans="4:40" x14ac:dyDescent="0.5">
      <c r="D774"/>
      <c r="E774"/>
      <c r="AK774" s="1"/>
      <c r="AL774" s="1"/>
      <c r="AM774" s="1"/>
      <c r="AN774" s="1"/>
    </row>
    <row r="775" spans="4:40" x14ac:dyDescent="0.5">
      <c r="D775"/>
      <c r="E775"/>
      <c r="AK775" s="1"/>
      <c r="AL775" s="1"/>
      <c r="AM775" s="1"/>
      <c r="AN775" s="1"/>
    </row>
    <row r="776" spans="4:40" x14ac:dyDescent="0.5">
      <c r="D776"/>
      <c r="E776"/>
      <c r="AK776" s="1"/>
      <c r="AL776" s="1"/>
      <c r="AM776" s="1"/>
      <c r="AN776" s="1"/>
    </row>
    <row r="777" spans="4:40" x14ac:dyDescent="0.5">
      <c r="D777"/>
      <c r="E777"/>
      <c r="AK777" s="1"/>
      <c r="AL777" s="1"/>
      <c r="AM777" s="1"/>
      <c r="AN777" s="1"/>
    </row>
    <row r="778" spans="4:40" x14ac:dyDescent="0.5">
      <c r="D778"/>
      <c r="E778"/>
      <c r="AK778" s="1"/>
      <c r="AL778" s="1"/>
      <c r="AM778" s="1"/>
      <c r="AN778" s="1"/>
    </row>
    <row r="779" spans="4:40" x14ac:dyDescent="0.5">
      <c r="D779"/>
      <c r="E779"/>
      <c r="AK779" s="1"/>
      <c r="AL779" s="1"/>
      <c r="AM779" s="1"/>
      <c r="AN779" s="1"/>
    </row>
    <row r="780" spans="4:40" x14ac:dyDescent="0.5">
      <c r="D780"/>
      <c r="E780"/>
      <c r="AK780" s="1"/>
      <c r="AL780" s="1"/>
      <c r="AM780" s="1"/>
      <c r="AN780" s="1"/>
    </row>
    <row r="781" spans="4:40" x14ac:dyDescent="0.5">
      <c r="D781"/>
      <c r="E781"/>
      <c r="AK781" s="1"/>
      <c r="AL781" s="1"/>
      <c r="AM781" s="1"/>
      <c r="AN781" s="1"/>
    </row>
    <row r="782" spans="4:40" x14ac:dyDescent="0.5">
      <c r="D782"/>
      <c r="E782"/>
      <c r="AK782" s="1"/>
      <c r="AL782" s="1"/>
      <c r="AM782" s="1"/>
      <c r="AN782" s="1"/>
    </row>
    <row r="783" spans="4:40" x14ac:dyDescent="0.5">
      <c r="D783"/>
      <c r="E783"/>
      <c r="AK783" s="1"/>
      <c r="AL783" s="1"/>
      <c r="AM783" s="1"/>
      <c r="AN783" s="1"/>
    </row>
    <row r="784" spans="4:40" x14ac:dyDescent="0.5">
      <c r="D784"/>
      <c r="E784"/>
      <c r="AK784" s="1"/>
      <c r="AL784" s="1"/>
      <c r="AM784" s="1"/>
      <c r="AN784" s="1"/>
    </row>
    <row r="785" spans="4:40" x14ac:dyDescent="0.5">
      <c r="D785"/>
      <c r="E785"/>
      <c r="AK785" s="1"/>
      <c r="AL785" s="1"/>
      <c r="AM785" s="1"/>
      <c r="AN785" s="1"/>
    </row>
    <row r="786" spans="4:40" x14ac:dyDescent="0.5">
      <c r="D786"/>
      <c r="E786"/>
      <c r="AK786" s="1"/>
      <c r="AL786" s="1"/>
      <c r="AM786" s="1"/>
      <c r="AN786" s="1"/>
    </row>
    <row r="787" spans="4:40" x14ac:dyDescent="0.5">
      <c r="D787"/>
      <c r="E787"/>
      <c r="AK787" s="1"/>
      <c r="AL787" s="1"/>
      <c r="AM787" s="1"/>
      <c r="AN787" s="1"/>
    </row>
    <row r="788" spans="4:40" x14ac:dyDescent="0.5">
      <c r="D788"/>
      <c r="E788"/>
      <c r="AK788" s="1"/>
      <c r="AL788" s="1"/>
      <c r="AM788" s="1"/>
      <c r="AN788" s="1"/>
    </row>
    <row r="789" spans="4:40" x14ac:dyDescent="0.5">
      <c r="D789"/>
      <c r="E789"/>
      <c r="AK789" s="1"/>
      <c r="AL789" s="1"/>
      <c r="AM789" s="1"/>
      <c r="AN789" s="1"/>
    </row>
    <row r="790" spans="4:40" x14ac:dyDescent="0.5">
      <c r="D790"/>
      <c r="E790"/>
      <c r="AK790" s="1"/>
      <c r="AL790" s="1"/>
      <c r="AM790" s="1"/>
      <c r="AN790" s="1"/>
    </row>
    <row r="791" spans="4:40" x14ac:dyDescent="0.5">
      <c r="D791"/>
      <c r="E791"/>
      <c r="AK791" s="1"/>
      <c r="AL791" s="1"/>
      <c r="AM791" s="1"/>
      <c r="AN791" s="1"/>
    </row>
    <row r="792" spans="4:40" x14ac:dyDescent="0.5">
      <c r="D792"/>
      <c r="E792"/>
      <c r="AK792" s="1"/>
      <c r="AL792" s="1"/>
      <c r="AM792" s="1"/>
      <c r="AN792" s="1"/>
    </row>
    <row r="793" spans="4:40" x14ac:dyDescent="0.5">
      <c r="D793"/>
      <c r="E793"/>
      <c r="AK793" s="1"/>
      <c r="AL793" s="1"/>
      <c r="AM793" s="1"/>
      <c r="AN793" s="1"/>
    </row>
    <row r="794" spans="4:40" x14ac:dyDescent="0.5">
      <c r="D794"/>
      <c r="E794"/>
      <c r="AK794" s="1"/>
      <c r="AL794" s="1"/>
      <c r="AM794" s="1"/>
      <c r="AN794" s="1"/>
    </row>
    <row r="795" spans="4:40" x14ac:dyDescent="0.5">
      <c r="D795"/>
      <c r="E795"/>
      <c r="AK795" s="1"/>
      <c r="AL795" s="1"/>
      <c r="AM795" s="1"/>
      <c r="AN795" s="1"/>
    </row>
    <row r="796" spans="4:40" x14ac:dyDescent="0.5">
      <c r="D796"/>
      <c r="E796"/>
      <c r="AK796" s="1"/>
      <c r="AL796" s="1"/>
      <c r="AM796" s="1"/>
      <c r="AN796" s="1"/>
    </row>
    <row r="797" spans="4:40" x14ac:dyDescent="0.5">
      <c r="D797"/>
      <c r="E797"/>
      <c r="AK797" s="1"/>
      <c r="AL797" s="1"/>
      <c r="AM797" s="1"/>
      <c r="AN797" s="1"/>
    </row>
    <row r="798" spans="4:40" x14ac:dyDescent="0.5">
      <c r="D798"/>
      <c r="E798"/>
      <c r="AK798" s="1"/>
      <c r="AL798" s="1"/>
      <c r="AM798" s="1"/>
      <c r="AN798" s="1"/>
    </row>
    <row r="799" spans="4:40" x14ac:dyDescent="0.5">
      <c r="D799"/>
      <c r="E799"/>
      <c r="AK799" s="1"/>
      <c r="AL799" s="1"/>
      <c r="AM799" s="1"/>
      <c r="AN799" s="1"/>
    </row>
    <row r="800" spans="4:40" x14ac:dyDescent="0.5">
      <c r="D800"/>
      <c r="E800"/>
      <c r="AK800" s="1"/>
      <c r="AL800" s="1"/>
      <c r="AM800" s="1"/>
      <c r="AN800" s="1"/>
    </row>
    <row r="801" spans="4:40" x14ac:dyDescent="0.5">
      <c r="D801"/>
      <c r="E801"/>
      <c r="AK801" s="1"/>
      <c r="AL801" s="1"/>
      <c r="AM801" s="1"/>
      <c r="AN801" s="1"/>
    </row>
    <row r="802" spans="4:40" x14ac:dyDescent="0.5">
      <c r="D802"/>
      <c r="E802"/>
      <c r="AK802" s="1"/>
      <c r="AL802" s="1"/>
      <c r="AM802" s="1"/>
      <c r="AN802" s="1"/>
    </row>
    <row r="803" spans="4:40" x14ac:dyDescent="0.5">
      <c r="D803"/>
      <c r="E803"/>
      <c r="AK803" s="1"/>
      <c r="AL803" s="1"/>
      <c r="AM803" s="1"/>
      <c r="AN803" s="1"/>
    </row>
    <row r="804" spans="4:40" x14ac:dyDescent="0.5">
      <c r="D804"/>
      <c r="E804"/>
    </row>
    <row r="805" spans="4:40" x14ac:dyDescent="0.5">
      <c r="D805"/>
      <c r="E805"/>
    </row>
    <row r="806" spans="4:40" x14ac:dyDescent="0.5">
      <c r="D806"/>
      <c r="E806"/>
    </row>
    <row r="807" spans="4:40" x14ac:dyDescent="0.5">
      <c r="D807"/>
      <c r="E807"/>
    </row>
    <row r="808" spans="4:40" x14ac:dyDescent="0.5">
      <c r="E808"/>
    </row>
    <row r="809" spans="4:40" x14ac:dyDescent="0.5">
      <c r="E809"/>
    </row>
    <row r="810" spans="4:40" x14ac:dyDescent="0.5">
      <c r="E810"/>
    </row>
    <row r="811" spans="4:40" x14ac:dyDescent="0.5">
      <c r="E811"/>
    </row>
    <row r="812" spans="4:40" x14ac:dyDescent="0.5">
      <c r="E812"/>
    </row>
    <row r="813" spans="4:40" x14ac:dyDescent="0.5">
      <c r="E813"/>
    </row>
    <row r="814" spans="4:40" x14ac:dyDescent="0.5">
      <c r="D814"/>
      <c r="E814"/>
      <c r="F814"/>
      <c r="M814"/>
      <c r="P814"/>
      <c r="U814"/>
      <c r="AA814"/>
      <c r="AK814"/>
    </row>
    <row r="815" spans="4:40" x14ac:dyDescent="0.5">
      <c r="D815"/>
      <c r="E815"/>
      <c r="F815"/>
      <c r="M815"/>
      <c r="P815"/>
      <c r="U815"/>
      <c r="AA815"/>
      <c r="AK815"/>
    </row>
    <row r="816" spans="4:40" x14ac:dyDescent="0.5">
      <c r="D816"/>
      <c r="E816"/>
      <c r="F816"/>
      <c r="M816"/>
      <c r="P816"/>
      <c r="U816"/>
      <c r="AA816"/>
      <c r="AK816"/>
    </row>
    <row r="817" spans="4:37" x14ac:dyDescent="0.5">
      <c r="D817"/>
      <c r="E817"/>
      <c r="F817"/>
      <c r="M817"/>
      <c r="P817"/>
      <c r="U817"/>
      <c r="AA817"/>
      <c r="AK817"/>
    </row>
    <row r="818" spans="4:37" x14ac:dyDescent="0.5">
      <c r="D818"/>
      <c r="E818"/>
      <c r="F818"/>
      <c r="M818"/>
      <c r="P818"/>
      <c r="U818"/>
      <c r="AA818"/>
      <c r="AK818"/>
    </row>
    <row r="819" spans="4:37" x14ac:dyDescent="0.5">
      <c r="D819"/>
      <c r="E819"/>
      <c r="F819"/>
      <c r="M819"/>
      <c r="P819"/>
      <c r="U819"/>
      <c r="AA819"/>
      <c r="AK819"/>
    </row>
    <row r="820" spans="4:37" x14ac:dyDescent="0.5">
      <c r="D820"/>
      <c r="E820"/>
      <c r="F820"/>
      <c r="M820"/>
      <c r="P820"/>
      <c r="U820"/>
      <c r="AA820"/>
      <c r="AK820"/>
    </row>
    <row r="821" spans="4:37" x14ac:dyDescent="0.5">
      <c r="D821"/>
      <c r="E821"/>
      <c r="F821"/>
      <c r="M821"/>
      <c r="P821"/>
      <c r="U821"/>
      <c r="AA821"/>
      <c r="AK821"/>
    </row>
    <row r="822" spans="4:37" x14ac:dyDescent="0.5">
      <c r="D822"/>
      <c r="E822"/>
      <c r="F822"/>
      <c r="M822"/>
      <c r="P822"/>
      <c r="U822"/>
      <c r="AA822"/>
      <c r="AK822"/>
    </row>
    <row r="823" spans="4:37" x14ac:dyDescent="0.5">
      <c r="D823"/>
      <c r="E823"/>
      <c r="F823"/>
      <c r="M823"/>
      <c r="P823"/>
      <c r="U823"/>
      <c r="AA823"/>
      <c r="AK823"/>
    </row>
    <row r="824" spans="4:37" x14ac:dyDescent="0.5">
      <c r="D824"/>
      <c r="E824"/>
      <c r="F824"/>
      <c r="M824"/>
      <c r="P824"/>
      <c r="U824"/>
      <c r="AA824"/>
      <c r="AK824"/>
    </row>
    <row r="825" spans="4:37" x14ac:dyDescent="0.5">
      <c r="D825"/>
      <c r="E825"/>
      <c r="F825"/>
      <c r="M825"/>
      <c r="P825"/>
      <c r="U825"/>
      <c r="AA825"/>
      <c r="AK825"/>
    </row>
    <row r="826" spans="4:37" x14ac:dyDescent="0.5">
      <c r="D826"/>
      <c r="E826"/>
      <c r="F826"/>
      <c r="M826"/>
      <c r="P826"/>
      <c r="U826"/>
      <c r="AA826"/>
      <c r="AK826"/>
    </row>
    <row r="827" spans="4:37" x14ac:dyDescent="0.5">
      <c r="D827"/>
      <c r="E827"/>
      <c r="F827"/>
      <c r="M827"/>
      <c r="P827"/>
      <c r="U827"/>
      <c r="AA827"/>
      <c r="AK827"/>
    </row>
    <row r="828" spans="4:37" x14ac:dyDescent="0.5">
      <c r="D828"/>
      <c r="E828"/>
      <c r="F828"/>
      <c r="M828"/>
      <c r="P828"/>
      <c r="U828"/>
      <c r="AA828"/>
      <c r="AK828"/>
    </row>
    <row r="829" spans="4:37" x14ac:dyDescent="0.5">
      <c r="D829"/>
      <c r="E829"/>
      <c r="F829"/>
      <c r="M829"/>
      <c r="P829"/>
      <c r="U829"/>
      <c r="AA829"/>
      <c r="AK829"/>
    </row>
    <row r="830" spans="4:37" x14ac:dyDescent="0.5">
      <c r="D830"/>
      <c r="E830"/>
      <c r="F830"/>
      <c r="M830"/>
      <c r="P830"/>
      <c r="U830"/>
      <c r="AA830"/>
      <c r="AK830"/>
    </row>
    <row r="831" spans="4:37" x14ac:dyDescent="0.5">
      <c r="D831"/>
      <c r="E831"/>
      <c r="F831"/>
      <c r="M831"/>
      <c r="P831"/>
      <c r="U831"/>
      <c r="AA831"/>
      <c r="AK831"/>
    </row>
    <row r="832" spans="4:37" x14ac:dyDescent="0.5">
      <c r="D832"/>
      <c r="E832"/>
      <c r="F832"/>
      <c r="M832"/>
      <c r="P832"/>
      <c r="U832"/>
      <c r="AA832"/>
      <c r="AK832"/>
    </row>
    <row r="833" spans="4:37" x14ac:dyDescent="0.5">
      <c r="D833"/>
      <c r="E833"/>
      <c r="F833"/>
      <c r="M833"/>
      <c r="P833"/>
      <c r="U833"/>
      <c r="AA833"/>
      <c r="AK833"/>
    </row>
    <row r="834" spans="4:37" x14ac:dyDescent="0.5">
      <c r="D834"/>
      <c r="E834"/>
      <c r="F834"/>
      <c r="M834"/>
      <c r="P834"/>
      <c r="U834"/>
      <c r="AA834"/>
      <c r="AK834"/>
    </row>
    <row r="835" spans="4:37" x14ac:dyDescent="0.5">
      <c r="D835"/>
      <c r="E835"/>
      <c r="F835"/>
      <c r="M835"/>
      <c r="P835"/>
      <c r="U835"/>
      <c r="AA835"/>
      <c r="AK835"/>
    </row>
    <row r="836" spans="4:37" x14ac:dyDescent="0.5">
      <c r="D836"/>
      <c r="E836"/>
      <c r="F836"/>
      <c r="M836"/>
      <c r="P836"/>
      <c r="U836"/>
      <c r="AA836"/>
      <c r="AK836"/>
    </row>
    <row r="837" spans="4:37" x14ac:dyDescent="0.5">
      <c r="D837"/>
      <c r="E837"/>
      <c r="F837"/>
      <c r="M837"/>
      <c r="P837"/>
      <c r="U837"/>
      <c r="AA837"/>
      <c r="AK837"/>
    </row>
    <row r="838" spans="4:37" x14ac:dyDescent="0.5">
      <c r="D838"/>
      <c r="E838"/>
      <c r="F838"/>
      <c r="M838"/>
      <c r="P838"/>
      <c r="U838"/>
      <c r="AA838"/>
      <c r="AK838"/>
    </row>
    <row r="839" spans="4:37" x14ac:dyDescent="0.5">
      <c r="D839"/>
      <c r="E839"/>
      <c r="F839"/>
      <c r="M839"/>
      <c r="P839"/>
      <c r="U839"/>
      <c r="AA839"/>
      <c r="AK839"/>
    </row>
    <row r="840" spans="4:37" x14ac:dyDescent="0.5">
      <c r="D840"/>
      <c r="E840"/>
      <c r="F840"/>
      <c r="M840"/>
      <c r="P840"/>
      <c r="U840"/>
      <c r="AA840"/>
      <c r="AK840"/>
    </row>
    <row r="841" spans="4:37" x14ac:dyDescent="0.5">
      <c r="D841"/>
      <c r="E841"/>
      <c r="F841"/>
      <c r="M841"/>
      <c r="P841"/>
      <c r="U841"/>
      <c r="AA841"/>
      <c r="AK841"/>
    </row>
    <row r="842" spans="4:37" x14ac:dyDescent="0.5">
      <c r="D842"/>
      <c r="E842"/>
      <c r="F842"/>
      <c r="M842"/>
      <c r="P842"/>
      <c r="U842"/>
      <c r="AA842"/>
      <c r="AK842"/>
    </row>
    <row r="843" spans="4:37" x14ac:dyDescent="0.5">
      <c r="D843"/>
      <c r="E843"/>
      <c r="F843"/>
      <c r="M843"/>
      <c r="P843"/>
      <c r="U843"/>
      <c r="AA843"/>
      <c r="AK843"/>
    </row>
    <row r="844" spans="4:37" x14ac:dyDescent="0.5">
      <c r="D844"/>
      <c r="E844"/>
      <c r="F844"/>
      <c r="M844"/>
      <c r="P844"/>
      <c r="U844"/>
      <c r="AA844"/>
      <c r="AK844"/>
    </row>
    <row r="845" spans="4:37" x14ac:dyDescent="0.5">
      <c r="D845"/>
      <c r="E845"/>
      <c r="F845"/>
      <c r="M845"/>
      <c r="P845"/>
      <c r="U845"/>
      <c r="AA845"/>
      <c r="AK845"/>
    </row>
    <row r="846" spans="4:37" x14ac:dyDescent="0.5">
      <c r="D846"/>
      <c r="E846"/>
      <c r="F846"/>
      <c r="M846"/>
      <c r="P846"/>
      <c r="U846"/>
      <c r="AA846"/>
      <c r="AK846"/>
    </row>
    <row r="847" spans="4:37" x14ac:dyDescent="0.5">
      <c r="D847"/>
      <c r="E847"/>
      <c r="F847"/>
      <c r="M847"/>
      <c r="P847"/>
      <c r="U847"/>
      <c r="AA847"/>
      <c r="AK847"/>
    </row>
    <row r="848" spans="4:37" x14ac:dyDescent="0.5">
      <c r="D848"/>
      <c r="E848"/>
      <c r="F848"/>
      <c r="M848"/>
      <c r="P848"/>
      <c r="U848"/>
      <c r="AA848"/>
      <c r="AK848"/>
    </row>
    <row r="849" spans="4:37" x14ac:dyDescent="0.5">
      <c r="D849"/>
      <c r="E849"/>
      <c r="F849"/>
      <c r="M849"/>
      <c r="P849"/>
      <c r="U849"/>
      <c r="AA849"/>
      <c r="AK849"/>
    </row>
    <row r="850" spans="4:37" x14ac:dyDescent="0.5">
      <c r="D850"/>
      <c r="E850"/>
      <c r="F850"/>
      <c r="M850"/>
      <c r="P850"/>
      <c r="U850"/>
      <c r="AA850"/>
      <c r="AK850"/>
    </row>
    <row r="851" spans="4:37" x14ac:dyDescent="0.5">
      <c r="D851"/>
      <c r="E851"/>
      <c r="F851"/>
      <c r="M851"/>
      <c r="P851"/>
      <c r="U851"/>
      <c r="AA851"/>
      <c r="AK851"/>
    </row>
    <row r="852" spans="4:37" x14ac:dyDescent="0.5">
      <c r="D852"/>
      <c r="E852"/>
      <c r="F852"/>
      <c r="M852"/>
      <c r="P852"/>
      <c r="U852"/>
      <c r="AA852"/>
      <c r="AK852"/>
    </row>
    <row r="853" spans="4:37" x14ac:dyDescent="0.5">
      <c r="D853"/>
      <c r="E853"/>
      <c r="F853"/>
      <c r="M853"/>
      <c r="P853"/>
      <c r="U853"/>
      <c r="AA853"/>
      <c r="AK853"/>
    </row>
    <row r="854" spans="4:37" x14ac:dyDescent="0.5">
      <c r="D854"/>
      <c r="E854"/>
      <c r="F854"/>
      <c r="M854"/>
      <c r="P854"/>
      <c r="U854"/>
      <c r="AA854"/>
      <c r="AK854"/>
    </row>
    <row r="855" spans="4:37" x14ac:dyDescent="0.5">
      <c r="D855"/>
      <c r="E855"/>
      <c r="F855"/>
      <c r="M855"/>
      <c r="P855"/>
      <c r="U855"/>
      <c r="AA855"/>
      <c r="AK855"/>
    </row>
    <row r="856" spans="4:37" x14ac:dyDescent="0.5">
      <c r="D856"/>
      <c r="E856"/>
      <c r="F856"/>
      <c r="M856"/>
      <c r="P856"/>
      <c r="U856"/>
      <c r="AA856"/>
      <c r="AK856"/>
    </row>
    <row r="857" spans="4:37" x14ac:dyDescent="0.5">
      <c r="D857"/>
      <c r="E857"/>
      <c r="F857"/>
      <c r="M857"/>
      <c r="P857"/>
      <c r="U857"/>
      <c r="AA857"/>
      <c r="AK857"/>
    </row>
    <row r="858" spans="4:37" x14ac:dyDescent="0.5">
      <c r="D858"/>
      <c r="E858"/>
      <c r="F858"/>
      <c r="M858"/>
      <c r="P858"/>
      <c r="U858"/>
      <c r="AA858"/>
      <c r="AK858"/>
    </row>
    <row r="859" spans="4:37" x14ac:dyDescent="0.5">
      <c r="D859"/>
      <c r="E859"/>
      <c r="F859"/>
      <c r="M859"/>
      <c r="P859"/>
      <c r="U859"/>
      <c r="AA859"/>
      <c r="AK859"/>
    </row>
    <row r="860" spans="4:37" x14ac:dyDescent="0.5">
      <c r="D860"/>
      <c r="E860"/>
      <c r="F860"/>
      <c r="M860"/>
      <c r="P860"/>
      <c r="U860"/>
      <c r="AA860"/>
      <c r="AK860"/>
    </row>
    <row r="861" spans="4:37" x14ac:dyDescent="0.5">
      <c r="D861"/>
      <c r="E861"/>
      <c r="F861"/>
      <c r="M861"/>
      <c r="P861"/>
      <c r="U861"/>
      <c r="AA861"/>
      <c r="AK861"/>
    </row>
    <row r="862" spans="4:37" x14ac:dyDescent="0.5">
      <c r="D862"/>
      <c r="E862"/>
      <c r="F862"/>
      <c r="M862"/>
      <c r="P862"/>
      <c r="U862"/>
      <c r="AA862"/>
      <c r="AK862"/>
    </row>
    <row r="863" spans="4:37" x14ac:dyDescent="0.5">
      <c r="D863"/>
      <c r="E863"/>
      <c r="F863"/>
      <c r="M863"/>
      <c r="P863"/>
      <c r="U863"/>
      <c r="AA863"/>
      <c r="AK863"/>
    </row>
    <row r="864" spans="4:37" x14ac:dyDescent="0.5">
      <c r="D864"/>
      <c r="E864"/>
      <c r="F864"/>
      <c r="M864"/>
      <c r="P864"/>
      <c r="U864"/>
      <c r="AA864"/>
      <c r="AK864"/>
    </row>
    <row r="865" spans="4:37" x14ac:dyDescent="0.5">
      <c r="D865"/>
      <c r="E865"/>
      <c r="F865"/>
      <c r="M865"/>
      <c r="P865"/>
      <c r="U865"/>
      <c r="AA865"/>
      <c r="AK865"/>
    </row>
    <row r="866" spans="4:37" x14ac:dyDescent="0.5">
      <c r="D866"/>
      <c r="E866"/>
      <c r="F866"/>
      <c r="M866"/>
      <c r="P866"/>
      <c r="U866"/>
      <c r="AA866"/>
      <c r="AK866"/>
    </row>
    <row r="867" spans="4:37" x14ac:dyDescent="0.5">
      <c r="D867"/>
      <c r="E867"/>
      <c r="F867"/>
      <c r="M867"/>
      <c r="P867"/>
      <c r="U867"/>
      <c r="AA867"/>
      <c r="AK867"/>
    </row>
    <row r="868" spans="4:37" x14ac:dyDescent="0.5">
      <c r="D868"/>
      <c r="E868"/>
      <c r="F868"/>
      <c r="M868"/>
      <c r="P868"/>
      <c r="U868"/>
      <c r="AA868"/>
      <c r="AK868"/>
    </row>
    <row r="869" spans="4:37" x14ac:dyDescent="0.5">
      <c r="D869"/>
      <c r="E869"/>
      <c r="F869"/>
      <c r="M869"/>
      <c r="P869"/>
      <c r="U869"/>
      <c r="AA869"/>
      <c r="AK869"/>
    </row>
    <row r="870" spans="4:37" x14ac:dyDescent="0.5">
      <c r="D870"/>
      <c r="E870"/>
      <c r="F870"/>
      <c r="M870"/>
      <c r="P870"/>
      <c r="U870"/>
      <c r="AA870"/>
      <c r="AK870"/>
    </row>
    <row r="871" spans="4:37" x14ac:dyDescent="0.5">
      <c r="D871"/>
      <c r="E871"/>
      <c r="F871"/>
      <c r="M871"/>
      <c r="P871"/>
      <c r="U871"/>
      <c r="AA871"/>
      <c r="AK871"/>
    </row>
    <row r="872" spans="4:37" x14ac:dyDescent="0.5">
      <c r="D872"/>
      <c r="E872"/>
      <c r="F872"/>
      <c r="M872"/>
      <c r="P872"/>
      <c r="U872"/>
      <c r="AA872"/>
      <c r="AK872"/>
    </row>
    <row r="873" spans="4:37" x14ac:dyDescent="0.5">
      <c r="D873"/>
      <c r="E873"/>
      <c r="F873"/>
      <c r="M873"/>
      <c r="P873"/>
      <c r="U873"/>
      <c r="AA873"/>
      <c r="AK873"/>
    </row>
    <row r="874" spans="4:37" x14ac:dyDescent="0.5">
      <c r="D874"/>
      <c r="E874"/>
      <c r="F874"/>
      <c r="M874"/>
      <c r="P874"/>
      <c r="U874"/>
      <c r="AA874"/>
      <c r="AK874"/>
    </row>
    <row r="875" spans="4:37" x14ac:dyDescent="0.5">
      <c r="D875"/>
      <c r="E875"/>
      <c r="F875"/>
      <c r="M875"/>
      <c r="P875"/>
      <c r="U875"/>
      <c r="AA875"/>
      <c r="AK875"/>
    </row>
    <row r="876" spans="4:37" x14ac:dyDescent="0.5">
      <c r="D876"/>
      <c r="E876"/>
      <c r="F876"/>
      <c r="M876"/>
      <c r="P876"/>
      <c r="U876"/>
      <c r="AA876"/>
      <c r="AK876"/>
    </row>
    <row r="877" spans="4:37" x14ac:dyDescent="0.5">
      <c r="D877"/>
      <c r="E877"/>
      <c r="F877"/>
      <c r="M877"/>
      <c r="P877"/>
      <c r="U877"/>
      <c r="AA877"/>
      <c r="AK877"/>
    </row>
    <row r="878" spans="4:37" x14ac:dyDescent="0.5">
      <c r="D878"/>
      <c r="E878"/>
      <c r="F878"/>
      <c r="M878"/>
      <c r="P878"/>
      <c r="U878"/>
      <c r="AA878"/>
      <c r="AK878"/>
    </row>
    <row r="879" spans="4:37" x14ac:dyDescent="0.5">
      <c r="D879"/>
      <c r="E879"/>
      <c r="F879"/>
      <c r="M879"/>
      <c r="P879"/>
      <c r="U879"/>
      <c r="AA879"/>
      <c r="AK879"/>
    </row>
    <row r="880" spans="4:37" x14ac:dyDescent="0.5">
      <c r="D880"/>
      <c r="E880"/>
      <c r="F880"/>
      <c r="M880"/>
      <c r="P880"/>
      <c r="U880"/>
      <c r="AA880"/>
      <c r="AK880"/>
    </row>
    <row r="881" spans="4:37" x14ac:dyDescent="0.5">
      <c r="D881"/>
      <c r="E881"/>
      <c r="F881"/>
      <c r="M881"/>
      <c r="P881"/>
      <c r="U881"/>
      <c r="AA881"/>
      <c r="AK881"/>
    </row>
    <row r="882" spans="4:37" x14ac:dyDescent="0.5">
      <c r="D882"/>
      <c r="E882"/>
      <c r="F882"/>
      <c r="M882"/>
      <c r="P882"/>
      <c r="U882"/>
      <c r="AA882"/>
      <c r="AK882"/>
    </row>
    <row r="883" spans="4:37" x14ac:dyDescent="0.5">
      <c r="D883"/>
      <c r="E883"/>
      <c r="F883"/>
      <c r="M883"/>
      <c r="P883"/>
      <c r="U883"/>
      <c r="AA883"/>
      <c r="AK883"/>
    </row>
    <row r="884" spans="4:37" x14ac:dyDescent="0.5">
      <c r="D884"/>
      <c r="E884"/>
      <c r="F884"/>
      <c r="M884"/>
      <c r="P884"/>
      <c r="U884"/>
      <c r="AA884"/>
      <c r="AK884"/>
    </row>
    <row r="885" spans="4:37" x14ac:dyDescent="0.5">
      <c r="D885"/>
      <c r="E885"/>
      <c r="F885"/>
      <c r="M885"/>
      <c r="P885"/>
      <c r="U885"/>
      <c r="AA885"/>
      <c r="AK885"/>
    </row>
    <row r="886" spans="4:37" x14ac:dyDescent="0.5">
      <c r="D886"/>
      <c r="E886"/>
      <c r="F886"/>
      <c r="M886"/>
      <c r="P886"/>
      <c r="U886"/>
      <c r="AA886"/>
      <c r="AK886"/>
    </row>
    <row r="887" spans="4:37" x14ac:dyDescent="0.5">
      <c r="D887"/>
      <c r="E887"/>
      <c r="F887"/>
      <c r="M887"/>
      <c r="P887"/>
      <c r="U887"/>
      <c r="AA887"/>
      <c r="AK887"/>
    </row>
    <row r="888" spans="4:37" x14ac:dyDescent="0.5">
      <c r="D888"/>
      <c r="E888"/>
      <c r="F888"/>
      <c r="M888"/>
      <c r="P888"/>
      <c r="U888"/>
      <c r="AA888"/>
      <c r="AK888"/>
    </row>
    <row r="889" spans="4:37" x14ac:dyDescent="0.5">
      <c r="D889"/>
      <c r="E889"/>
      <c r="F889"/>
      <c r="M889"/>
      <c r="P889"/>
      <c r="U889"/>
      <c r="AA889"/>
      <c r="AK889"/>
    </row>
    <row r="890" spans="4:37" x14ac:dyDescent="0.5">
      <c r="D890"/>
      <c r="E890"/>
      <c r="F890"/>
      <c r="M890"/>
      <c r="P890"/>
      <c r="U890"/>
      <c r="AA890"/>
      <c r="AK890"/>
    </row>
    <row r="891" spans="4:37" x14ac:dyDescent="0.5">
      <c r="D891"/>
      <c r="E891"/>
      <c r="F891"/>
      <c r="M891"/>
      <c r="P891"/>
      <c r="U891"/>
      <c r="AA891"/>
      <c r="AK891"/>
    </row>
    <row r="892" spans="4:37" x14ac:dyDescent="0.5">
      <c r="D892"/>
      <c r="E892"/>
      <c r="F892"/>
      <c r="M892"/>
      <c r="P892"/>
      <c r="U892"/>
      <c r="AA892"/>
      <c r="AK892"/>
    </row>
    <row r="893" spans="4:37" x14ac:dyDescent="0.5">
      <c r="D893"/>
      <c r="E893"/>
      <c r="F893"/>
      <c r="M893"/>
      <c r="P893"/>
      <c r="U893"/>
      <c r="AA893"/>
      <c r="AK893"/>
    </row>
    <row r="894" spans="4:37" x14ac:dyDescent="0.5">
      <c r="D894"/>
      <c r="E894"/>
      <c r="F894"/>
      <c r="M894"/>
      <c r="P894"/>
      <c r="U894"/>
      <c r="AA894"/>
      <c r="AK894"/>
    </row>
    <row r="895" spans="4:37" x14ac:dyDescent="0.5">
      <c r="D895"/>
      <c r="E895"/>
      <c r="F895"/>
      <c r="M895"/>
      <c r="P895"/>
      <c r="U895"/>
      <c r="AA895"/>
      <c r="AK895"/>
    </row>
    <row r="896" spans="4:37" x14ac:dyDescent="0.5">
      <c r="D896"/>
      <c r="E896"/>
      <c r="F896"/>
      <c r="M896"/>
      <c r="P896"/>
      <c r="U896"/>
      <c r="AA896"/>
      <c r="AK896"/>
    </row>
    <row r="897" spans="4:37" x14ac:dyDescent="0.5">
      <c r="D897"/>
      <c r="E897"/>
      <c r="F897"/>
      <c r="M897"/>
      <c r="P897"/>
      <c r="U897"/>
      <c r="AA897"/>
      <c r="AK897"/>
    </row>
    <row r="898" spans="4:37" x14ac:dyDescent="0.5">
      <c r="D898"/>
      <c r="E898"/>
      <c r="F898"/>
      <c r="M898"/>
      <c r="P898"/>
      <c r="U898"/>
      <c r="AA898"/>
      <c r="AK898"/>
    </row>
    <row r="899" spans="4:37" x14ac:dyDescent="0.5">
      <c r="D899"/>
      <c r="E899"/>
      <c r="F899"/>
      <c r="M899"/>
      <c r="P899"/>
      <c r="U899"/>
      <c r="AA899"/>
      <c r="AK899"/>
    </row>
    <row r="900" spans="4:37" x14ac:dyDescent="0.5">
      <c r="D900"/>
      <c r="E900"/>
      <c r="F900"/>
      <c r="M900"/>
      <c r="P900"/>
      <c r="U900"/>
      <c r="AA900"/>
      <c r="AK900"/>
    </row>
    <row r="901" spans="4:37" x14ac:dyDescent="0.5">
      <c r="D901"/>
      <c r="E901"/>
      <c r="F901"/>
      <c r="M901"/>
      <c r="P901"/>
      <c r="U901"/>
      <c r="AA901"/>
      <c r="AK901"/>
    </row>
    <row r="902" spans="4:37" x14ac:dyDescent="0.5">
      <c r="D902"/>
      <c r="E902"/>
      <c r="F902"/>
      <c r="M902"/>
      <c r="P902"/>
      <c r="U902"/>
      <c r="AA902"/>
      <c r="AK902"/>
    </row>
    <row r="903" spans="4:37" x14ac:dyDescent="0.5">
      <c r="D903"/>
      <c r="E903"/>
      <c r="F903"/>
      <c r="M903"/>
      <c r="P903"/>
      <c r="U903"/>
      <c r="AA903"/>
      <c r="AK903"/>
    </row>
    <row r="904" spans="4:37" x14ac:dyDescent="0.5">
      <c r="D904"/>
      <c r="E904"/>
      <c r="F904"/>
      <c r="M904"/>
      <c r="P904"/>
      <c r="U904"/>
      <c r="AA904"/>
      <c r="AK904"/>
    </row>
    <row r="905" spans="4:37" x14ac:dyDescent="0.5">
      <c r="D905"/>
      <c r="E905"/>
      <c r="F905"/>
      <c r="M905"/>
      <c r="P905"/>
      <c r="U905"/>
      <c r="AA905"/>
      <c r="AK905"/>
    </row>
    <row r="906" spans="4:37" x14ac:dyDescent="0.5">
      <c r="D906"/>
      <c r="E906"/>
      <c r="F906"/>
      <c r="M906"/>
      <c r="P906"/>
      <c r="U906"/>
      <c r="AA906"/>
      <c r="AK906"/>
    </row>
    <row r="907" spans="4:37" x14ac:dyDescent="0.5">
      <c r="D907"/>
      <c r="E907"/>
      <c r="F907"/>
      <c r="M907"/>
      <c r="P907"/>
      <c r="U907"/>
      <c r="AA907"/>
      <c r="AK907"/>
    </row>
    <row r="908" spans="4:37" x14ac:dyDescent="0.5">
      <c r="D908"/>
      <c r="E908"/>
      <c r="F908"/>
      <c r="M908"/>
      <c r="P908"/>
      <c r="U908"/>
      <c r="AA908"/>
      <c r="AK908"/>
    </row>
    <row r="909" spans="4:37" x14ac:dyDescent="0.5">
      <c r="D909"/>
      <c r="E909"/>
      <c r="F909"/>
      <c r="M909"/>
      <c r="P909"/>
      <c r="U909"/>
      <c r="AA909"/>
      <c r="AK909"/>
    </row>
    <row r="910" spans="4:37" x14ac:dyDescent="0.5">
      <c r="D910"/>
      <c r="E910"/>
      <c r="F910"/>
      <c r="M910"/>
      <c r="P910"/>
      <c r="U910"/>
      <c r="AA910"/>
      <c r="AK910"/>
    </row>
    <row r="911" spans="4:37" x14ac:dyDescent="0.5">
      <c r="D911"/>
      <c r="E911"/>
      <c r="F911"/>
      <c r="M911"/>
      <c r="P911"/>
      <c r="U911"/>
      <c r="AA911"/>
      <c r="AK911"/>
    </row>
    <row r="912" spans="4:37" x14ac:dyDescent="0.5">
      <c r="D912"/>
      <c r="E912"/>
      <c r="F912"/>
      <c r="M912"/>
      <c r="P912"/>
      <c r="U912"/>
      <c r="AA912"/>
      <c r="AK912"/>
    </row>
    <row r="913" spans="4:37" x14ac:dyDescent="0.5">
      <c r="D913"/>
      <c r="E913"/>
      <c r="F913"/>
      <c r="M913"/>
      <c r="P913"/>
      <c r="U913"/>
      <c r="AA913"/>
      <c r="AK913"/>
    </row>
    <row r="914" spans="4:37" x14ac:dyDescent="0.5">
      <c r="D914"/>
      <c r="E914"/>
      <c r="F914"/>
      <c r="M914"/>
      <c r="P914"/>
      <c r="U914"/>
      <c r="AA914"/>
      <c r="AK914"/>
    </row>
    <row r="915" spans="4:37" x14ac:dyDescent="0.5">
      <c r="D915"/>
      <c r="E915"/>
      <c r="F915"/>
      <c r="M915"/>
      <c r="P915"/>
      <c r="U915"/>
      <c r="AA915"/>
      <c r="AK915"/>
    </row>
    <row r="916" spans="4:37" x14ac:dyDescent="0.5">
      <c r="D916"/>
      <c r="E916"/>
      <c r="F916"/>
      <c r="M916"/>
      <c r="P916"/>
      <c r="U916"/>
      <c r="AA916"/>
      <c r="AK916"/>
    </row>
    <row r="917" spans="4:37" x14ac:dyDescent="0.5">
      <c r="D917"/>
      <c r="E917"/>
      <c r="F917"/>
      <c r="M917"/>
      <c r="P917"/>
      <c r="U917"/>
      <c r="AA917"/>
      <c r="AK917"/>
    </row>
    <row r="918" spans="4:37" x14ac:dyDescent="0.5">
      <c r="D918"/>
      <c r="E918"/>
      <c r="F918"/>
      <c r="M918"/>
      <c r="P918"/>
      <c r="U918"/>
      <c r="AA918"/>
      <c r="AK918"/>
    </row>
    <row r="919" spans="4:37" x14ac:dyDescent="0.5">
      <c r="D919"/>
      <c r="E919"/>
      <c r="F919"/>
      <c r="M919"/>
      <c r="P919"/>
      <c r="U919"/>
      <c r="AA919"/>
      <c r="AK919"/>
    </row>
    <row r="920" spans="4:37" x14ac:dyDescent="0.5">
      <c r="D920"/>
      <c r="E920"/>
      <c r="F920"/>
      <c r="M920"/>
      <c r="P920"/>
      <c r="U920"/>
      <c r="AA920"/>
      <c r="AK920"/>
    </row>
    <row r="921" spans="4:37" x14ac:dyDescent="0.5">
      <c r="D921"/>
      <c r="E921"/>
      <c r="F921"/>
      <c r="M921"/>
      <c r="P921"/>
      <c r="U921"/>
      <c r="AA921"/>
      <c r="AK921"/>
    </row>
    <row r="922" spans="4:37" x14ac:dyDescent="0.5">
      <c r="D922"/>
      <c r="E922"/>
      <c r="F922"/>
      <c r="M922"/>
      <c r="P922"/>
      <c r="U922"/>
      <c r="AA922"/>
      <c r="AK922"/>
    </row>
    <row r="923" spans="4:37" x14ac:dyDescent="0.5">
      <c r="D923"/>
      <c r="E923"/>
      <c r="F923"/>
      <c r="M923"/>
      <c r="P923"/>
      <c r="U923"/>
      <c r="AA923"/>
      <c r="AK923"/>
    </row>
    <row r="924" spans="4:37" x14ac:dyDescent="0.5">
      <c r="D924"/>
      <c r="E924"/>
      <c r="F924"/>
      <c r="M924"/>
      <c r="P924"/>
      <c r="U924"/>
      <c r="AA924"/>
      <c r="AK924"/>
    </row>
    <row r="925" spans="4:37" x14ac:dyDescent="0.5">
      <c r="D925"/>
      <c r="E925"/>
      <c r="F925"/>
      <c r="M925"/>
      <c r="P925"/>
      <c r="U925"/>
      <c r="AA925"/>
      <c r="AK925"/>
    </row>
    <row r="926" spans="4:37" x14ac:dyDescent="0.5">
      <c r="D926"/>
      <c r="E926"/>
      <c r="F926"/>
      <c r="M926"/>
      <c r="P926"/>
      <c r="U926"/>
      <c r="AA926"/>
      <c r="AK926"/>
    </row>
    <row r="927" spans="4:37" x14ac:dyDescent="0.5">
      <c r="D927"/>
      <c r="E927"/>
      <c r="F927"/>
      <c r="M927"/>
      <c r="P927"/>
      <c r="U927"/>
      <c r="AA927"/>
      <c r="AK927"/>
    </row>
    <row r="928" spans="4:37" x14ac:dyDescent="0.5">
      <c r="D928"/>
      <c r="E928"/>
      <c r="F928"/>
      <c r="M928"/>
      <c r="P928"/>
      <c r="U928"/>
      <c r="AA928"/>
      <c r="AK928"/>
    </row>
    <row r="929" spans="4:37" x14ac:dyDescent="0.5">
      <c r="D929"/>
      <c r="E929"/>
      <c r="F929"/>
      <c r="M929"/>
      <c r="P929"/>
      <c r="U929"/>
      <c r="AA929"/>
      <c r="AK929"/>
    </row>
    <row r="930" spans="4:37" x14ac:dyDescent="0.5">
      <c r="D930"/>
      <c r="E930"/>
      <c r="F930"/>
      <c r="M930"/>
      <c r="P930"/>
      <c r="U930"/>
      <c r="AA930"/>
      <c r="AK930"/>
    </row>
    <row r="931" spans="4:37" x14ac:dyDescent="0.5">
      <c r="D931"/>
      <c r="E931"/>
      <c r="F931"/>
      <c r="M931"/>
      <c r="P931"/>
      <c r="U931"/>
      <c r="AA931"/>
      <c r="AK931"/>
    </row>
    <row r="932" spans="4:37" x14ac:dyDescent="0.5">
      <c r="D932"/>
      <c r="E932"/>
      <c r="F932"/>
      <c r="M932"/>
      <c r="P932"/>
      <c r="U932"/>
      <c r="AA932"/>
      <c r="AK932"/>
    </row>
    <row r="933" spans="4:37" x14ac:dyDescent="0.5">
      <c r="D933"/>
      <c r="E933"/>
      <c r="F933"/>
      <c r="M933"/>
      <c r="P933"/>
      <c r="U933"/>
      <c r="AA933"/>
      <c r="AK933"/>
    </row>
    <row r="934" spans="4:37" x14ac:dyDescent="0.5">
      <c r="D934"/>
      <c r="E934"/>
      <c r="F934"/>
      <c r="M934"/>
      <c r="P934"/>
      <c r="U934"/>
      <c r="AA934"/>
      <c r="AK934"/>
    </row>
    <row r="935" spans="4:37" x14ac:dyDescent="0.5">
      <c r="D935"/>
      <c r="E935"/>
      <c r="F935"/>
      <c r="M935"/>
      <c r="P935"/>
      <c r="U935"/>
      <c r="AA935"/>
      <c r="AK935"/>
    </row>
    <row r="936" spans="4:37" x14ac:dyDescent="0.5">
      <c r="D936"/>
      <c r="E936"/>
      <c r="F936"/>
      <c r="M936"/>
      <c r="P936"/>
      <c r="U936"/>
      <c r="AA936"/>
      <c r="AK936"/>
    </row>
    <row r="937" spans="4:37" x14ac:dyDescent="0.5">
      <c r="D937"/>
      <c r="E937"/>
      <c r="F937"/>
      <c r="M937"/>
      <c r="P937"/>
      <c r="U937"/>
      <c r="AA937"/>
      <c r="AK937"/>
    </row>
    <row r="938" spans="4:37" x14ac:dyDescent="0.5">
      <c r="D938"/>
      <c r="E938"/>
      <c r="F938"/>
      <c r="M938"/>
      <c r="P938"/>
      <c r="U938"/>
      <c r="AA938"/>
      <c r="AK938"/>
    </row>
    <row r="939" spans="4:37" x14ac:dyDescent="0.5">
      <c r="D939"/>
      <c r="E939"/>
      <c r="F939"/>
      <c r="M939"/>
      <c r="P939"/>
      <c r="U939"/>
      <c r="AA939"/>
      <c r="AK939"/>
    </row>
    <row r="940" spans="4:37" x14ac:dyDescent="0.5">
      <c r="D940"/>
      <c r="E940"/>
      <c r="F940"/>
      <c r="M940"/>
      <c r="P940"/>
      <c r="U940"/>
      <c r="AA940"/>
      <c r="AK940"/>
    </row>
    <row r="941" spans="4:37" x14ac:dyDescent="0.5">
      <c r="D941"/>
      <c r="E941"/>
      <c r="F941"/>
      <c r="M941"/>
      <c r="P941"/>
      <c r="U941"/>
      <c r="AA941"/>
      <c r="AK941"/>
    </row>
    <row r="942" spans="4:37" x14ac:dyDescent="0.5">
      <c r="D942"/>
      <c r="E942"/>
      <c r="F942"/>
      <c r="M942"/>
      <c r="P942"/>
      <c r="U942"/>
      <c r="AA942"/>
      <c r="AK942"/>
    </row>
    <row r="943" spans="4:37" x14ac:dyDescent="0.5">
      <c r="D943"/>
      <c r="E943"/>
      <c r="F943"/>
      <c r="M943"/>
      <c r="P943"/>
      <c r="U943"/>
      <c r="AA943"/>
      <c r="AK943"/>
    </row>
    <row r="944" spans="4:37" x14ac:dyDescent="0.5">
      <c r="D944"/>
      <c r="E944"/>
      <c r="F944"/>
      <c r="M944"/>
      <c r="P944"/>
      <c r="U944"/>
      <c r="AA944"/>
      <c r="AK944"/>
    </row>
    <row r="945" spans="4:37" x14ac:dyDescent="0.5">
      <c r="D945"/>
      <c r="E945"/>
      <c r="F945"/>
      <c r="M945"/>
      <c r="P945"/>
      <c r="U945"/>
      <c r="AA945"/>
      <c r="AK945"/>
    </row>
    <row r="946" spans="4:37" x14ac:dyDescent="0.5">
      <c r="D946"/>
      <c r="E946"/>
      <c r="F946"/>
      <c r="M946"/>
      <c r="P946"/>
      <c r="U946"/>
      <c r="AA946"/>
      <c r="AK946"/>
    </row>
    <row r="947" spans="4:37" x14ac:dyDescent="0.5">
      <c r="D947"/>
      <c r="E947"/>
      <c r="F947"/>
      <c r="M947"/>
      <c r="P947"/>
      <c r="U947"/>
      <c r="AA947"/>
      <c r="AK947"/>
    </row>
    <row r="948" spans="4:37" x14ac:dyDescent="0.5">
      <c r="D948"/>
      <c r="E948"/>
      <c r="F948"/>
      <c r="M948"/>
      <c r="P948"/>
      <c r="U948"/>
      <c r="AA948"/>
      <c r="AK948"/>
    </row>
    <row r="949" spans="4:37" x14ac:dyDescent="0.5">
      <c r="D949"/>
      <c r="E949"/>
      <c r="F949"/>
      <c r="M949"/>
      <c r="P949"/>
      <c r="U949"/>
      <c r="AA949"/>
      <c r="AK949"/>
    </row>
    <row r="950" spans="4:37" x14ac:dyDescent="0.5">
      <c r="D950"/>
      <c r="E950"/>
      <c r="F950"/>
      <c r="M950"/>
      <c r="P950"/>
      <c r="U950"/>
      <c r="AA950"/>
      <c r="AK950"/>
    </row>
    <row r="951" spans="4:37" x14ac:dyDescent="0.5">
      <c r="D951"/>
      <c r="E951"/>
      <c r="F951"/>
      <c r="M951"/>
      <c r="P951"/>
      <c r="U951"/>
      <c r="AA951"/>
      <c r="AK951"/>
    </row>
    <row r="952" spans="4:37" x14ac:dyDescent="0.5">
      <c r="D952"/>
      <c r="E952"/>
      <c r="F952"/>
      <c r="M952"/>
      <c r="P952"/>
      <c r="U952"/>
      <c r="AA952"/>
      <c r="AK952"/>
    </row>
    <row r="953" spans="4:37" x14ac:dyDescent="0.5">
      <c r="D953"/>
      <c r="E953"/>
      <c r="F953"/>
      <c r="M953"/>
      <c r="P953"/>
      <c r="U953"/>
      <c r="AA953"/>
      <c r="AK953"/>
    </row>
    <row r="954" spans="4:37" x14ac:dyDescent="0.5">
      <c r="D954"/>
      <c r="E954"/>
      <c r="F954"/>
      <c r="M954"/>
      <c r="P954"/>
      <c r="U954"/>
      <c r="AA954"/>
      <c r="AK954"/>
    </row>
    <row r="955" spans="4:37" x14ac:dyDescent="0.5">
      <c r="D955"/>
      <c r="E955"/>
      <c r="F955"/>
      <c r="M955"/>
      <c r="P955"/>
      <c r="U955"/>
      <c r="AA955"/>
      <c r="AK955"/>
    </row>
    <row r="956" spans="4:37" x14ac:dyDescent="0.5">
      <c r="D956"/>
      <c r="E956"/>
      <c r="F956"/>
      <c r="M956"/>
      <c r="P956"/>
      <c r="U956"/>
      <c r="AA956"/>
      <c r="AK956"/>
    </row>
    <row r="957" spans="4:37" x14ac:dyDescent="0.5">
      <c r="D957"/>
      <c r="E957"/>
      <c r="F957"/>
      <c r="M957"/>
      <c r="P957"/>
      <c r="U957"/>
      <c r="AA957"/>
      <c r="AK957"/>
    </row>
    <row r="958" spans="4:37" x14ac:dyDescent="0.5">
      <c r="D958"/>
      <c r="E958"/>
      <c r="F958"/>
      <c r="M958"/>
      <c r="P958"/>
      <c r="U958"/>
      <c r="AA958"/>
      <c r="AK958"/>
    </row>
    <row r="959" spans="4:37" x14ac:dyDescent="0.5">
      <c r="D959"/>
      <c r="E959"/>
      <c r="F959"/>
      <c r="M959"/>
      <c r="P959"/>
      <c r="U959"/>
      <c r="AA959"/>
      <c r="AK959"/>
    </row>
    <row r="960" spans="4:37" x14ac:dyDescent="0.5">
      <c r="D960"/>
      <c r="E960"/>
      <c r="F960"/>
      <c r="M960"/>
      <c r="P960"/>
      <c r="U960"/>
      <c r="AA960"/>
      <c r="AK960"/>
    </row>
    <row r="961" spans="4:37" x14ac:dyDescent="0.5">
      <c r="D961"/>
      <c r="E961"/>
      <c r="F961"/>
      <c r="M961"/>
      <c r="P961"/>
      <c r="U961"/>
      <c r="AA961"/>
      <c r="AK961"/>
    </row>
    <row r="962" spans="4:37" x14ac:dyDescent="0.5">
      <c r="D962"/>
      <c r="E962"/>
      <c r="F962"/>
      <c r="M962"/>
      <c r="P962"/>
      <c r="U962"/>
      <c r="AA962"/>
      <c r="AK962"/>
    </row>
    <row r="963" spans="4:37" x14ac:dyDescent="0.5">
      <c r="D963"/>
      <c r="E963"/>
      <c r="F963"/>
      <c r="M963"/>
      <c r="P963"/>
      <c r="U963"/>
      <c r="AA963"/>
      <c r="AK963"/>
    </row>
    <row r="964" spans="4:37" x14ac:dyDescent="0.5">
      <c r="D964"/>
      <c r="E964"/>
      <c r="F964"/>
      <c r="M964"/>
      <c r="P964"/>
      <c r="U964"/>
      <c r="AA964"/>
      <c r="AK964"/>
    </row>
    <row r="965" spans="4:37" x14ac:dyDescent="0.5">
      <c r="D965"/>
      <c r="E965"/>
      <c r="F965"/>
      <c r="M965"/>
      <c r="P965"/>
      <c r="U965"/>
      <c r="AA965"/>
      <c r="AK965"/>
    </row>
    <row r="966" spans="4:37" x14ac:dyDescent="0.5">
      <c r="D966"/>
      <c r="E966"/>
      <c r="F966"/>
      <c r="M966"/>
      <c r="P966"/>
      <c r="U966"/>
      <c r="AA966"/>
      <c r="AK966"/>
    </row>
    <row r="967" spans="4:37" x14ac:dyDescent="0.5">
      <c r="D967"/>
      <c r="E967"/>
      <c r="F967"/>
      <c r="M967"/>
      <c r="P967"/>
      <c r="U967"/>
      <c r="AA967"/>
      <c r="AK967"/>
    </row>
    <row r="968" spans="4:37" x14ac:dyDescent="0.5">
      <c r="D968"/>
      <c r="E968"/>
      <c r="F968"/>
      <c r="M968"/>
      <c r="P968"/>
      <c r="U968"/>
      <c r="AA968"/>
      <c r="AK968"/>
    </row>
    <row r="969" spans="4:37" x14ac:dyDescent="0.5">
      <c r="D969"/>
      <c r="E969"/>
      <c r="F969"/>
      <c r="M969"/>
      <c r="P969"/>
      <c r="U969"/>
      <c r="AA969"/>
      <c r="AK969"/>
    </row>
    <row r="970" spans="4:37" x14ac:dyDescent="0.5">
      <c r="D970"/>
      <c r="E970"/>
      <c r="F970"/>
      <c r="M970"/>
      <c r="P970"/>
      <c r="U970"/>
      <c r="AA970"/>
      <c r="AK970"/>
    </row>
    <row r="971" spans="4:37" x14ac:dyDescent="0.5">
      <c r="D971"/>
      <c r="E971"/>
      <c r="F971"/>
      <c r="M971"/>
      <c r="P971"/>
      <c r="U971"/>
      <c r="AA971"/>
      <c r="AK971"/>
    </row>
    <row r="972" spans="4:37" x14ac:dyDescent="0.5">
      <c r="D972"/>
      <c r="E972"/>
      <c r="F972"/>
      <c r="M972"/>
      <c r="P972"/>
      <c r="U972"/>
      <c r="AA972"/>
      <c r="AK972"/>
    </row>
    <row r="973" spans="4:37" x14ac:dyDescent="0.5">
      <c r="D973"/>
      <c r="E973"/>
      <c r="F973"/>
      <c r="M973"/>
      <c r="P973"/>
      <c r="U973"/>
      <c r="AA973"/>
      <c r="AK973"/>
    </row>
    <row r="974" spans="4:37" x14ac:dyDescent="0.5">
      <c r="D974"/>
      <c r="E974"/>
      <c r="F974"/>
      <c r="M974"/>
      <c r="P974"/>
      <c r="U974"/>
      <c r="AA974"/>
      <c r="AK974"/>
    </row>
    <row r="975" spans="4:37" x14ac:dyDescent="0.5">
      <c r="D975"/>
      <c r="E975"/>
      <c r="F975"/>
      <c r="M975"/>
      <c r="P975"/>
      <c r="U975"/>
      <c r="AA975"/>
      <c r="AK975"/>
    </row>
    <row r="976" spans="4:37" x14ac:dyDescent="0.5">
      <c r="D976"/>
      <c r="E976"/>
      <c r="F976"/>
      <c r="M976"/>
      <c r="P976"/>
      <c r="U976"/>
      <c r="AA976"/>
      <c r="AK976"/>
    </row>
    <row r="977" spans="4:37" x14ac:dyDescent="0.5">
      <c r="D977"/>
      <c r="E977"/>
      <c r="F977"/>
      <c r="M977"/>
      <c r="P977"/>
      <c r="U977"/>
      <c r="AA977"/>
      <c r="AK977"/>
    </row>
    <row r="978" spans="4:37" x14ac:dyDescent="0.5">
      <c r="D978"/>
      <c r="E978"/>
      <c r="F978"/>
      <c r="M978"/>
      <c r="P978"/>
      <c r="U978"/>
      <c r="AA978"/>
      <c r="AK978"/>
    </row>
    <row r="979" spans="4:37" x14ac:dyDescent="0.5">
      <c r="D979"/>
      <c r="E979"/>
      <c r="F979"/>
      <c r="M979"/>
      <c r="P979"/>
      <c r="U979"/>
      <c r="AA979"/>
      <c r="AK979"/>
    </row>
    <row r="980" spans="4:37" x14ac:dyDescent="0.5">
      <c r="D980"/>
      <c r="E980"/>
      <c r="F980"/>
      <c r="M980"/>
      <c r="P980"/>
      <c r="U980"/>
      <c r="AA980"/>
      <c r="AK980"/>
    </row>
    <row r="981" spans="4:37" x14ac:dyDescent="0.5">
      <c r="D981"/>
      <c r="E981"/>
      <c r="F981"/>
      <c r="M981"/>
      <c r="P981"/>
      <c r="U981"/>
      <c r="AA981"/>
      <c r="AK981"/>
    </row>
    <row r="982" spans="4:37" x14ac:dyDescent="0.5">
      <c r="D982"/>
      <c r="E982"/>
      <c r="F982"/>
      <c r="M982"/>
      <c r="P982"/>
      <c r="U982"/>
      <c r="AA982"/>
      <c r="AK982"/>
    </row>
    <row r="983" spans="4:37" x14ac:dyDescent="0.5">
      <c r="D983"/>
      <c r="E983"/>
      <c r="F983"/>
      <c r="M983"/>
      <c r="P983"/>
      <c r="U983"/>
      <c r="AA983"/>
      <c r="AK983"/>
    </row>
    <row r="984" spans="4:37" x14ac:dyDescent="0.5">
      <c r="D984"/>
      <c r="E984"/>
      <c r="F984"/>
      <c r="M984"/>
      <c r="P984"/>
      <c r="U984"/>
      <c r="AA984"/>
      <c r="AK984"/>
    </row>
    <row r="985" spans="4:37" x14ac:dyDescent="0.5">
      <c r="D985"/>
      <c r="E985"/>
      <c r="F985"/>
      <c r="M985"/>
      <c r="P985"/>
      <c r="U985"/>
      <c r="AA985"/>
      <c r="AK985"/>
    </row>
    <row r="986" spans="4:37" x14ac:dyDescent="0.5">
      <c r="D986"/>
      <c r="E986"/>
      <c r="F986"/>
      <c r="M986"/>
      <c r="P986"/>
      <c r="U986"/>
      <c r="AA986"/>
      <c r="AK986"/>
    </row>
    <row r="987" spans="4:37" x14ac:dyDescent="0.5">
      <c r="D987"/>
      <c r="E987"/>
      <c r="F987"/>
      <c r="M987"/>
      <c r="P987"/>
      <c r="U987"/>
      <c r="AA987"/>
      <c r="AK987"/>
    </row>
    <row r="988" spans="4:37" x14ac:dyDescent="0.5">
      <c r="D988"/>
      <c r="E988"/>
      <c r="F988"/>
      <c r="M988"/>
      <c r="P988"/>
      <c r="U988"/>
      <c r="AA988"/>
      <c r="AK988"/>
    </row>
    <row r="989" spans="4:37" x14ac:dyDescent="0.5">
      <c r="D989"/>
      <c r="E989"/>
      <c r="F989"/>
      <c r="M989"/>
      <c r="P989"/>
      <c r="U989"/>
      <c r="AA989"/>
      <c r="AK989"/>
    </row>
    <row r="990" spans="4:37" x14ac:dyDescent="0.5">
      <c r="D990"/>
      <c r="E990"/>
      <c r="F990"/>
      <c r="M990"/>
      <c r="P990"/>
      <c r="U990"/>
      <c r="AA990"/>
      <c r="AK990"/>
    </row>
    <row r="991" spans="4:37" x14ac:dyDescent="0.5">
      <c r="D991"/>
      <c r="E991"/>
      <c r="F991"/>
      <c r="M991"/>
      <c r="P991"/>
      <c r="U991"/>
      <c r="AA991"/>
      <c r="AK991"/>
    </row>
    <row r="992" spans="4:37" x14ac:dyDescent="0.5">
      <c r="D992"/>
      <c r="E992"/>
      <c r="F992"/>
      <c r="M992"/>
      <c r="P992"/>
      <c r="U992"/>
      <c r="AA992"/>
      <c r="AK992"/>
    </row>
    <row r="993" spans="4:37" x14ac:dyDescent="0.5">
      <c r="D993"/>
      <c r="E993"/>
      <c r="F993"/>
      <c r="M993"/>
      <c r="P993"/>
      <c r="U993"/>
      <c r="AA993"/>
      <c r="AK993"/>
    </row>
    <row r="994" spans="4:37" x14ac:dyDescent="0.5">
      <c r="D994"/>
      <c r="E994"/>
      <c r="F994"/>
      <c r="M994"/>
      <c r="P994"/>
      <c r="U994"/>
      <c r="AA994"/>
      <c r="AK994"/>
    </row>
    <row r="995" spans="4:37" x14ac:dyDescent="0.5">
      <c r="D995"/>
      <c r="E995"/>
      <c r="F995"/>
      <c r="M995"/>
      <c r="P995"/>
      <c r="U995"/>
      <c r="AA995"/>
      <c r="AK995"/>
    </row>
    <row r="996" spans="4:37" x14ac:dyDescent="0.5">
      <c r="D996"/>
      <c r="E996"/>
      <c r="F996"/>
      <c r="M996"/>
      <c r="P996"/>
      <c r="U996"/>
      <c r="AA996"/>
      <c r="AK996"/>
    </row>
    <row r="997" spans="4:37" x14ac:dyDescent="0.5">
      <c r="D997"/>
      <c r="E997"/>
      <c r="F997"/>
      <c r="M997"/>
      <c r="P997"/>
      <c r="U997"/>
      <c r="AA997"/>
      <c r="AK997"/>
    </row>
    <row r="998" spans="4:37" x14ac:dyDescent="0.5">
      <c r="D998"/>
      <c r="E998"/>
      <c r="F998"/>
      <c r="M998"/>
      <c r="P998"/>
      <c r="U998"/>
      <c r="AA998"/>
      <c r="AK998"/>
    </row>
    <row r="999" spans="4:37" x14ac:dyDescent="0.5">
      <c r="D999"/>
      <c r="E999"/>
      <c r="F999"/>
      <c r="M999"/>
      <c r="P999"/>
      <c r="U999"/>
      <c r="AA999"/>
      <c r="AK999"/>
    </row>
    <row r="1000" spans="4:37" x14ac:dyDescent="0.5">
      <c r="D1000"/>
      <c r="E1000"/>
      <c r="F1000"/>
      <c r="M1000"/>
      <c r="P1000"/>
      <c r="U1000"/>
      <c r="AA1000"/>
      <c r="AK1000"/>
    </row>
    <row r="1001" spans="4:37" x14ac:dyDescent="0.5">
      <c r="D1001"/>
      <c r="E1001"/>
      <c r="F1001"/>
      <c r="M1001"/>
      <c r="P1001"/>
      <c r="U1001"/>
      <c r="AA1001"/>
      <c r="AK1001"/>
    </row>
    <row r="1002" spans="4:37" x14ac:dyDescent="0.5">
      <c r="D1002"/>
      <c r="E1002"/>
      <c r="F1002"/>
      <c r="M1002"/>
      <c r="P1002"/>
      <c r="U1002"/>
      <c r="AA1002"/>
      <c r="AK1002"/>
    </row>
    <row r="1003" spans="4:37" x14ac:dyDescent="0.5">
      <c r="D1003"/>
      <c r="E1003"/>
      <c r="F1003"/>
      <c r="M1003"/>
      <c r="P1003"/>
      <c r="U1003"/>
      <c r="AA1003"/>
      <c r="AK1003"/>
    </row>
    <row r="1004" spans="4:37" x14ac:dyDescent="0.5">
      <c r="D1004"/>
      <c r="E1004"/>
      <c r="F1004"/>
      <c r="M1004"/>
      <c r="P1004"/>
      <c r="U1004"/>
      <c r="AA1004"/>
      <c r="AK1004"/>
    </row>
    <row r="1005" spans="4:37" x14ac:dyDescent="0.5">
      <c r="D1005"/>
      <c r="E1005"/>
      <c r="F1005"/>
      <c r="M1005"/>
      <c r="P1005"/>
      <c r="U1005"/>
      <c r="AA1005"/>
      <c r="AK1005"/>
    </row>
    <row r="1006" spans="4:37" x14ac:dyDescent="0.5">
      <c r="D1006"/>
      <c r="E1006"/>
      <c r="F1006"/>
      <c r="M1006"/>
      <c r="P1006"/>
      <c r="U1006"/>
      <c r="AA1006"/>
      <c r="AK1006"/>
    </row>
    <row r="1007" spans="4:37" x14ac:dyDescent="0.5">
      <c r="D1007"/>
      <c r="E1007"/>
      <c r="F1007"/>
      <c r="M1007"/>
      <c r="P1007"/>
      <c r="U1007"/>
      <c r="AA1007"/>
      <c r="AK1007"/>
    </row>
    <row r="1008" spans="4:37" x14ac:dyDescent="0.5">
      <c r="D1008"/>
      <c r="E1008"/>
      <c r="F1008"/>
      <c r="M1008"/>
      <c r="P1008"/>
      <c r="U1008"/>
      <c r="AA1008"/>
      <c r="AK1008"/>
    </row>
    <row r="1009" spans="4:37" x14ac:dyDescent="0.5">
      <c r="D1009"/>
      <c r="E1009"/>
      <c r="F1009"/>
      <c r="M1009"/>
      <c r="P1009"/>
      <c r="U1009"/>
      <c r="AA1009"/>
      <c r="AK1009"/>
    </row>
    <row r="1010" spans="4:37" x14ac:dyDescent="0.5">
      <c r="D1010"/>
      <c r="E1010"/>
      <c r="F1010"/>
      <c r="M1010"/>
      <c r="P1010"/>
      <c r="U1010"/>
      <c r="AA1010"/>
      <c r="AK1010"/>
    </row>
    <row r="1011" spans="4:37" x14ac:dyDescent="0.5">
      <c r="D1011"/>
      <c r="E1011"/>
      <c r="F1011"/>
      <c r="M1011"/>
      <c r="P1011"/>
      <c r="U1011"/>
      <c r="AA1011"/>
      <c r="AK1011"/>
    </row>
    <row r="1012" spans="4:37" x14ac:dyDescent="0.5">
      <c r="D1012"/>
      <c r="E1012"/>
      <c r="F1012"/>
      <c r="M1012"/>
      <c r="P1012"/>
      <c r="U1012"/>
      <c r="AA1012"/>
      <c r="AK1012"/>
    </row>
    <row r="1013" spans="4:37" x14ac:dyDescent="0.5">
      <c r="D1013"/>
      <c r="E1013"/>
      <c r="F1013"/>
      <c r="M1013"/>
      <c r="P1013"/>
      <c r="U1013"/>
      <c r="AA1013"/>
      <c r="AK1013"/>
    </row>
    <row r="1014" spans="4:37" x14ac:dyDescent="0.5">
      <c r="D1014"/>
      <c r="E1014"/>
      <c r="F1014"/>
      <c r="M1014"/>
      <c r="P1014"/>
      <c r="U1014"/>
      <c r="AA1014"/>
      <c r="AK1014"/>
    </row>
    <row r="1015" spans="4:37" x14ac:dyDescent="0.5">
      <c r="D1015"/>
      <c r="E1015"/>
      <c r="F1015"/>
      <c r="M1015"/>
      <c r="P1015"/>
      <c r="U1015"/>
      <c r="AA1015"/>
      <c r="AK1015"/>
    </row>
    <row r="1016" spans="4:37" x14ac:dyDescent="0.5">
      <c r="D1016"/>
      <c r="E1016"/>
      <c r="F1016"/>
      <c r="M1016"/>
      <c r="P1016"/>
      <c r="U1016"/>
      <c r="AA1016"/>
      <c r="AK1016"/>
    </row>
    <row r="1017" spans="4:37" x14ac:dyDescent="0.5">
      <c r="D1017"/>
      <c r="E1017"/>
      <c r="F1017"/>
      <c r="M1017"/>
      <c r="P1017"/>
      <c r="U1017"/>
      <c r="AA1017"/>
      <c r="AK1017"/>
    </row>
    <row r="1018" spans="4:37" x14ac:dyDescent="0.5">
      <c r="D1018"/>
      <c r="E1018"/>
      <c r="F1018"/>
      <c r="M1018"/>
      <c r="P1018"/>
      <c r="U1018"/>
      <c r="AA1018"/>
      <c r="AK1018"/>
    </row>
    <row r="1019" spans="4:37" x14ac:dyDescent="0.5">
      <c r="D1019"/>
      <c r="E1019"/>
      <c r="F1019"/>
      <c r="M1019"/>
      <c r="P1019"/>
      <c r="U1019"/>
      <c r="AA1019"/>
      <c r="AK1019"/>
    </row>
    <row r="1020" spans="4:37" x14ac:dyDescent="0.5">
      <c r="D1020"/>
      <c r="E1020"/>
      <c r="F1020"/>
      <c r="M1020"/>
      <c r="P1020"/>
      <c r="U1020"/>
      <c r="AA1020"/>
      <c r="AK1020"/>
    </row>
    <row r="1021" spans="4:37" x14ac:dyDescent="0.5">
      <c r="D1021"/>
      <c r="E1021"/>
      <c r="F1021"/>
      <c r="M1021"/>
      <c r="P1021"/>
      <c r="U1021"/>
      <c r="AA1021"/>
      <c r="AK1021"/>
    </row>
    <row r="1022" spans="4:37" x14ac:dyDescent="0.5">
      <c r="D1022"/>
      <c r="E1022"/>
      <c r="F1022"/>
      <c r="M1022"/>
      <c r="P1022"/>
      <c r="U1022"/>
      <c r="AA1022"/>
      <c r="AK1022"/>
    </row>
    <row r="1023" spans="4:37" x14ac:dyDescent="0.5">
      <c r="D1023"/>
      <c r="E1023"/>
      <c r="F1023"/>
      <c r="M1023"/>
      <c r="P1023"/>
      <c r="U1023"/>
      <c r="AA1023"/>
      <c r="AK1023"/>
    </row>
    <row r="1024" spans="4:37" x14ac:dyDescent="0.5">
      <c r="D1024"/>
      <c r="E1024"/>
      <c r="F1024"/>
      <c r="M1024"/>
      <c r="P1024"/>
      <c r="U1024"/>
      <c r="AA1024"/>
      <c r="AK1024"/>
    </row>
    <row r="1025" spans="4:37" x14ac:dyDescent="0.5">
      <c r="D1025"/>
      <c r="E1025"/>
      <c r="F1025"/>
      <c r="M1025"/>
      <c r="P1025"/>
      <c r="U1025"/>
      <c r="AA1025"/>
      <c r="AK1025"/>
    </row>
    <row r="1026" spans="4:37" x14ac:dyDescent="0.5">
      <c r="D1026"/>
      <c r="E1026"/>
      <c r="F1026"/>
      <c r="M1026"/>
      <c r="P1026"/>
      <c r="U1026"/>
      <c r="AA1026"/>
      <c r="AK1026"/>
    </row>
    <row r="1027" spans="4:37" x14ac:dyDescent="0.5">
      <c r="D1027"/>
      <c r="E1027"/>
      <c r="F1027"/>
      <c r="M1027"/>
      <c r="P1027"/>
      <c r="U1027"/>
      <c r="AA1027"/>
      <c r="AK1027"/>
    </row>
    <row r="1028" spans="4:37" x14ac:dyDescent="0.5">
      <c r="D1028"/>
      <c r="E1028"/>
      <c r="F1028"/>
      <c r="M1028"/>
      <c r="P1028"/>
      <c r="U1028"/>
      <c r="AA1028"/>
      <c r="AK1028"/>
    </row>
    <row r="1029" spans="4:37" x14ac:dyDescent="0.5">
      <c r="D1029"/>
      <c r="E1029"/>
      <c r="F1029"/>
      <c r="M1029"/>
      <c r="P1029"/>
      <c r="U1029"/>
      <c r="AA1029"/>
      <c r="AK1029"/>
    </row>
    <row r="1030" spans="4:37" x14ac:dyDescent="0.5">
      <c r="D1030"/>
      <c r="E1030"/>
      <c r="F1030"/>
      <c r="M1030"/>
      <c r="P1030"/>
      <c r="U1030"/>
      <c r="AA1030"/>
      <c r="AK1030"/>
    </row>
    <row r="1031" spans="4:37" x14ac:dyDescent="0.5">
      <c r="D1031"/>
      <c r="E1031"/>
      <c r="F1031"/>
      <c r="M1031"/>
      <c r="P1031"/>
      <c r="U1031"/>
      <c r="AA1031"/>
      <c r="AK1031"/>
    </row>
    <row r="1032" spans="4:37" x14ac:dyDescent="0.5">
      <c r="D1032"/>
      <c r="E1032"/>
      <c r="F1032"/>
      <c r="M1032"/>
      <c r="P1032"/>
      <c r="U1032"/>
      <c r="AA1032"/>
      <c r="AK1032"/>
    </row>
    <row r="1033" spans="4:37" x14ac:dyDescent="0.5">
      <c r="D1033"/>
      <c r="E1033"/>
      <c r="F1033"/>
      <c r="M1033"/>
      <c r="P1033"/>
      <c r="U1033"/>
      <c r="AA1033"/>
      <c r="AK1033"/>
    </row>
    <row r="1034" spans="4:37" x14ac:dyDescent="0.5">
      <c r="D1034"/>
      <c r="E1034"/>
      <c r="F1034"/>
      <c r="M1034"/>
      <c r="P1034"/>
      <c r="U1034"/>
      <c r="AA1034"/>
      <c r="AK1034"/>
    </row>
    <row r="1035" spans="4:37" x14ac:dyDescent="0.5">
      <c r="D1035"/>
      <c r="E1035"/>
      <c r="F1035"/>
      <c r="M1035"/>
      <c r="P1035"/>
      <c r="U1035"/>
      <c r="AA1035"/>
      <c r="AK1035"/>
    </row>
    <row r="1036" spans="4:37" x14ac:dyDescent="0.5">
      <c r="D1036"/>
      <c r="E1036"/>
      <c r="F1036"/>
      <c r="M1036"/>
      <c r="P1036"/>
      <c r="U1036"/>
      <c r="AA1036"/>
      <c r="AK1036"/>
    </row>
    <row r="1037" spans="4:37" x14ac:dyDescent="0.5">
      <c r="D1037"/>
      <c r="E1037"/>
      <c r="F1037"/>
      <c r="M1037"/>
      <c r="P1037"/>
      <c r="U1037"/>
      <c r="AA1037"/>
      <c r="AK1037"/>
    </row>
    <row r="1038" spans="4:37" x14ac:dyDescent="0.5">
      <c r="D1038"/>
      <c r="E1038"/>
      <c r="F1038"/>
      <c r="M1038"/>
      <c r="P1038"/>
      <c r="U1038"/>
      <c r="AA1038"/>
      <c r="AK1038"/>
    </row>
    <row r="1039" spans="4:37" x14ac:dyDescent="0.5">
      <c r="D1039"/>
      <c r="E1039"/>
      <c r="F1039"/>
      <c r="M1039"/>
      <c r="P1039"/>
      <c r="U1039"/>
      <c r="AA1039"/>
      <c r="AK1039"/>
    </row>
    <row r="1040" spans="4:37" x14ac:dyDescent="0.5">
      <c r="D1040"/>
      <c r="E1040"/>
      <c r="F1040"/>
      <c r="M1040"/>
      <c r="P1040"/>
      <c r="U1040"/>
      <c r="AA1040"/>
      <c r="AK1040"/>
    </row>
    <row r="1041" spans="4:37" x14ac:dyDescent="0.5">
      <c r="D1041"/>
      <c r="E1041"/>
      <c r="F1041"/>
      <c r="M1041"/>
      <c r="P1041"/>
      <c r="U1041"/>
      <c r="AA1041"/>
      <c r="AK1041"/>
    </row>
    <row r="1042" spans="4:37" x14ac:dyDescent="0.5">
      <c r="D1042"/>
      <c r="E1042"/>
      <c r="F1042"/>
      <c r="M1042"/>
      <c r="P1042"/>
      <c r="U1042"/>
      <c r="AA1042"/>
      <c r="AK1042"/>
    </row>
    <row r="1043" spans="4:37" x14ac:dyDescent="0.5">
      <c r="D1043"/>
      <c r="E1043"/>
      <c r="F1043"/>
      <c r="M1043"/>
      <c r="P1043"/>
      <c r="U1043"/>
      <c r="AA1043"/>
      <c r="AK1043"/>
    </row>
    <row r="1044" spans="4:37" x14ac:dyDescent="0.5">
      <c r="D1044"/>
      <c r="E1044"/>
      <c r="F1044"/>
      <c r="M1044"/>
      <c r="P1044"/>
      <c r="U1044"/>
      <c r="AA1044"/>
      <c r="AK1044"/>
    </row>
    <row r="1045" spans="4:37" x14ac:dyDescent="0.5">
      <c r="D1045"/>
      <c r="E1045"/>
      <c r="F1045"/>
      <c r="M1045"/>
      <c r="P1045"/>
      <c r="U1045"/>
      <c r="AA1045"/>
      <c r="AK1045"/>
    </row>
    <row r="1046" spans="4:37" x14ac:dyDescent="0.5">
      <c r="D1046"/>
      <c r="E1046"/>
      <c r="F1046"/>
      <c r="M1046"/>
      <c r="P1046"/>
      <c r="U1046"/>
      <c r="AA1046"/>
      <c r="AK1046"/>
    </row>
    <row r="1047" spans="4:37" x14ac:dyDescent="0.5">
      <c r="D1047"/>
      <c r="E1047"/>
      <c r="F1047"/>
      <c r="M1047"/>
      <c r="P1047"/>
      <c r="U1047"/>
      <c r="AA1047"/>
      <c r="AK1047"/>
    </row>
    <row r="1048" spans="4:37" x14ac:dyDescent="0.5">
      <c r="D1048"/>
      <c r="E1048"/>
      <c r="F1048"/>
      <c r="M1048"/>
      <c r="P1048"/>
      <c r="U1048"/>
      <c r="AA1048"/>
      <c r="AK1048"/>
    </row>
    <row r="1049" spans="4:37" x14ac:dyDescent="0.5">
      <c r="D1049"/>
      <c r="E1049"/>
      <c r="F1049"/>
      <c r="M1049"/>
      <c r="P1049"/>
      <c r="U1049"/>
      <c r="AA1049"/>
      <c r="AK1049"/>
    </row>
    <row r="1050" spans="4:37" x14ac:dyDescent="0.5">
      <c r="D1050"/>
      <c r="E1050"/>
      <c r="F1050"/>
      <c r="M1050"/>
      <c r="P1050"/>
      <c r="U1050"/>
      <c r="AA1050"/>
      <c r="AK1050"/>
    </row>
    <row r="1051" spans="4:37" x14ac:dyDescent="0.5">
      <c r="D1051"/>
      <c r="E1051"/>
      <c r="F1051"/>
      <c r="M1051"/>
      <c r="P1051"/>
      <c r="U1051"/>
      <c r="AA1051"/>
      <c r="AK1051"/>
    </row>
    <row r="1052" spans="4:37" x14ac:dyDescent="0.5">
      <c r="D1052"/>
      <c r="E1052"/>
      <c r="F1052"/>
      <c r="M1052"/>
      <c r="P1052"/>
      <c r="U1052"/>
      <c r="AA1052"/>
      <c r="AK1052"/>
    </row>
    <row r="1053" spans="4:37" x14ac:dyDescent="0.5">
      <c r="D1053"/>
      <c r="E1053"/>
      <c r="F1053"/>
      <c r="M1053"/>
      <c r="P1053"/>
      <c r="U1053"/>
      <c r="AA1053"/>
      <c r="AK1053"/>
    </row>
    <row r="1054" spans="4:37" x14ac:dyDescent="0.5">
      <c r="D1054"/>
      <c r="E1054"/>
      <c r="F1054"/>
      <c r="M1054"/>
      <c r="P1054"/>
      <c r="U1054"/>
      <c r="AA1054"/>
      <c r="AK1054"/>
    </row>
    <row r="1055" spans="4:37" x14ac:dyDescent="0.5">
      <c r="D1055"/>
      <c r="E1055"/>
      <c r="F1055"/>
      <c r="M1055"/>
      <c r="P1055"/>
      <c r="U1055"/>
      <c r="AA1055"/>
      <c r="AK1055"/>
    </row>
    <row r="1056" spans="4:37" x14ac:dyDescent="0.5">
      <c r="D1056"/>
      <c r="E1056"/>
      <c r="F1056"/>
      <c r="M1056"/>
      <c r="P1056"/>
      <c r="U1056"/>
      <c r="AA1056"/>
      <c r="AK1056"/>
    </row>
    <row r="1057" spans="4:37" x14ac:dyDescent="0.5">
      <c r="D1057"/>
      <c r="E1057"/>
      <c r="F1057"/>
      <c r="M1057"/>
      <c r="P1057"/>
      <c r="U1057"/>
      <c r="AA1057"/>
      <c r="AK1057"/>
    </row>
    <row r="1058" spans="4:37" x14ac:dyDescent="0.5">
      <c r="D1058"/>
      <c r="E1058"/>
      <c r="F1058"/>
      <c r="M1058"/>
      <c r="P1058"/>
      <c r="U1058"/>
      <c r="AA1058"/>
      <c r="AK1058"/>
    </row>
    <row r="1059" spans="4:37" x14ac:dyDescent="0.5">
      <c r="D1059"/>
      <c r="E1059"/>
      <c r="F1059"/>
      <c r="M1059"/>
      <c r="P1059"/>
      <c r="U1059"/>
      <c r="AA1059"/>
      <c r="AK1059"/>
    </row>
    <row r="1060" spans="4:37" x14ac:dyDescent="0.5">
      <c r="D1060"/>
      <c r="E1060"/>
      <c r="F1060"/>
      <c r="M1060"/>
      <c r="P1060"/>
      <c r="U1060"/>
      <c r="AA1060"/>
      <c r="AK1060"/>
    </row>
    <row r="1061" spans="4:37" x14ac:dyDescent="0.5">
      <c r="D1061"/>
      <c r="E1061"/>
      <c r="F1061"/>
      <c r="M1061"/>
      <c r="P1061"/>
      <c r="U1061"/>
      <c r="AA1061"/>
      <c r="AK1061"/>
    </row>
    <row r="1062" spans="4:37" x14ac:dyDescent="0.5">
      <c r="D1062"/>
      <c r="E1062"/>
      <c r="F1062"/>
      <c r="M1062"/>
      <c r="P1062"/>
      <c r="U1062"/>
      <c r="AA1062"/>
      <c r="AK1062"/>
    </row>
    <row r="1063" spans="4:37" x14ac:dyDescent="0.5">
      <c r="D1063"/>
      <c r="E1063"/>
      <c r="F1063"/>
      <c r="M1063"/>
      <c r="P1063"/>
      <c r="U1063"/>
      <c r="AA1063"/>
      <c r="AK1063"/>
    </row>
    <row r="1064" spans="4:37" x14ac:dyDescent="0.5">
      <c r="D1064"/>
      <c r="E1064"/>
      <c r="F1064"/>
      <c r="M1064"/>
      <c r="P1064"/>
      <c r="U1064"/>
      <c r="AA1064"/>
      <c r="AK1064"/>
    </row>
    <row r="1065" spans="4:37" x14ac:dyDescent="0.5">
      <c r="D1065"/>
      <c r="E1065"/>
      <c r="F1065"/>
      <c r="M1065"/>
      <c r="P1065"/>
      <c r="U1065"/>
      <c r="AA1065"/>
      <c r="AK1065"/>
    </row>
    <row r="1066" spans="4:37" x14ac:dyDescent="0.5">
      <c r="D1066"/>
      <c r="E1066"/>
      <c r="F1066"/>
      <c r="M1066"/>
      <c r="P1066"/>
      <c r="U1066"/>
      <c r="AA1066"/>
      <c r="AK1066"/>
    </row>
    <row r="1067" spans="4:37" x14ac:dyDescent="0.5">
      <c r="D1067"/>
      <c r="E1067"/>
      <c r="F1067"/>
      <c r="M1067"/>
      <c r="P1067"/>
      <c r="U1067"/>
      <c r="AA1067"/>
      <c r="AK1067"/>
    </row>
    <row r="1068" spans="4:37" x14ac:dyDescent="0.5">
      <c r="D1068"/>
      <c r="E1068"/>
      <c r="F1068"/>
      <c r="M1068"/>
      <c r="P1068"/>
      <c r="U1068"/>
      <c r="AA1068"/>
      <c r="AK1068"/>
    </row>
    <row r="1069" spans="4:37" x14ac:dyDescent="0.5">
      <c r="D1069"/>
      <c r="E1069"/>
      <c r="F1069"/>
      <c r="M1069"/>
      <c r="P1069"/>
      <c r="U1069"/>
      <c r="AA1069"/>
      <c r="AK1069"/>
    </row>
    <row r="1070" spans="4:37" x14ac:dyDescent="0.5">
      <c r="D1070"/>
      <c r="E1070"/>
      <c r="F1070"/>
      <c r="M1070"/>
      <c r="P1070"/>
      <c r="U1070"/>
      <c r="AA1070"/>
      <c r="AK1070"/>
    </row>
    <row r="1071" spans="4:37" x14ac:dyDescent="0.5">
      <c r="D1071"/>
      <c r="E1071"/>
      <c r="F1071"/>
      <c r="M1071"/>
      <c r="P1071"/>
      <c r="U1071"/>
      <c r="AA1071"/>
      <c r="AK1071"/>
    </row>
    <row r="1072" spans="4:37" x14ac:dyDescent="0.5">
      <c r="D1072"/>
      <c r="E1072"/>
      <c r="F1072"/>
      <c r="M1072"/>
      <c r="P1072"/>
      <c r="U1072"/>
      <c r="AA1072"/>
      <c r="AK1072"/>
    </row>
    <row r="1073" spans="4:37" x14ac:dyDescent="0.5">
      <c r="D1073"/>
      <c r="E1073"/>
      <c r="F1073"/>
      <c r="M1073"/>
      <c r="P1073"/>
      <c r="U1073"/>
      <c r="AA1073"/>
      <c r="AK1073"/>
    </row>
    <row r="1074" spans="4:37" x14ac:dyDescent="0.5">
      <c r="D1074"/>
      <c r="E1074"/>
      <c r="F1074"/>
      <c r="M1074"/>
      <c r="P1074"/>
      <c r="U1074"/>
      <c r="AA1074"/>
      <c r="AK1074"/>
    </row>
    <row r="1075" spans="4:37" x14ac:dyDescent="0.5">
      <c r="D1075"/>
      <c r="E1075"/>
      <c r="F1075"/>
      <c r="M1075"/>
      <c r="P1075"/>
      <c r="U1075"/>
      <c r="AA1075"/>
      <c r="AK1075"/>
    </row>
    <row r="1076" spans="4:37" x14ac:dyDescent="0.5">
      <c r="D1076"/>
      <c r="E1076"/>
      <c r="F1076"/>
      <c r="M1076"/>
      <c r="P1076"/>
      <c r="U1076"/>
      <c r="AA1076"/>
      <c r="AK1076"/>
    </row>
    <row r="1077" spans="4:37" x14ac:dyDescent="0.5">
      <c r="D1077"/>
      <c r="E1077"/>
      <c r="F1077"/>
      <c r="M1077"/>
      <c r="P1077"/>
      <c r="U1077"/>
      <c r="AA1077"/>
      <c r="AK1077"/>
    </row>
    <row r="1078" spans="4:37" x14ac:dyDescent="0.5">
      <c r="D1078"/>
      <c r="E1078"/>
      <c r="F1078"/>
      <c r="M1078"/>
      <c r="P1078"/>
      <c r="U1078"/>
      <c r="AA1078"/>
      <c r="AK1078"/>
    </row>
    <row r="1079" spans="4:37" x14ac:dyDescent="0.5">
      <c r="D1079"/>
      <c r="E1079"/>
      <c r="F1079"/>
      <c r="M1079"/>
      <c r="P1079"/>
      <c r="U1079"/>
      <c r="AA1079"/>
      <c r="AK1079"/>
    </row>
    <row r="1080" spans="4:37" x14ac:dyDescent="0.5">
      <c r="D1080"/>
      <c r="E1080"/>
      <c r="F1080"/>
      <c r="M1080"/>
      <c r="P1080"/>
      <c r="U1080"/>
      <c r="AA1080"/>
      <c r="AK1080"/>
    </row>
    <row r="1081" spans="4:37" x14ac:dyDescent="0.5">
      <c r="D1081"/>
      <c r="E1081"/>
      <c r="F1081"/>
      <c r="M1081"/>
      <c r="P1081"/>
      <c r="U1081"/>
      <c r="AA1081"/>
      <c r="AK1081"/>
    </row>
    <row r="1082" spans="4:37" x14ac:dyDescent="0.5">
      <c r="D1082"/>
      <c r="E1082"/>
      <c r="F1082"/>
      <c r="M1082"/>
      <c r="P1082"/>
      <c r="U1082"/>
      <c r="AA1082"/>
      <c r="AK1082"/>
    </row>
    <row r="1083" spans="4:37" x14ac:dyDescent="0.5">
      <c r="D1083"/>
      <c r="E1083"/>
      <c r="F1083"/>
      <c r="M1083"/>
      <c r="P1083"/>
      <c r="U1083"/>
      <c r="AA1083"/>
      <c r="AK1083"/>
    </row>
    <row r="1084" spans="4:37" x14ac:dyDescent="0.5">
      <c r="D1084"/>
      <c r="E1084"/>
      <c r="F1084"/>
      <c r="M1084"/>
      <c r="P1084"/>
      <c r="U1084"/>
      <c r="AA1084"/>
      <c r="AK1084"/>
    </row>
    <row r="1085" spans="4:37" x14ac:dyDescent="0.5">
      <c r="D1085"/>
      <c r="E1085"/>
      <c r="F1085"/>
      <c r="M1085"/>
      <c r="P1085"/>
      <c r="U1085"/>
      <c r="AA1085"/>
      <c r="AK1085"/>
    </row>
    <row r="1086" spans="4:37" x14ac:dyDescent="0.5">
      <c r="D1086"/>
      <c r="E1086"/>
      <c r="F1086"/>
      <c r="M1086"/>
      <c r="P1086"/>
      <c r="U1086"/>
      <c r="AA1086"/>
      <c r="AK1086"/>
    </row>
    <row r="1087" spans="4:37" x14ac:dyDescent="0.5">
      <c r="D1087"/>
      <c r="E1087"/>
      <c r="F1087"/>
      <c r="M1087"/>
      <c r="P1087"/>
      <c r="U1087"/>
      <c r="AA1087"/>
      <c r="AK1087"/>
    </row>
    <row r="1088" spans="4:37" x14ac:dyDescent="0.5">
      <c r="D1088"/>
      <c r="E1088"/>
      <c r="F1088"/>
      <c r="M1088"/>
      <c r="P1088"/>
      <c r="U1088"/>
      <c r="AA1088"/>
      <c r="AK1088"/>
    </row>
    <row r="1089" spans="4:37" x14ac:dyDescent="0.5">
      <c r="D1089"/>
      <c r="E1089"/>
      <c r="F1089"/>
      <c r="M1089"/>
      <c r="P1089"/>
      <c r="U1089"/>
      <c r="AA1089"/>
      <c r="AK1089"/>
    </row>
    <row r="1090" spans="4:37" x14ac:dyDescent="0.5">
      <c r="D1090"/>
      <c r="E1090"/>
      <c r="F1090"/>
      <c r="M1090"/>
      <c r="P1090"/>
      <c r="U1090"/>
      <c r="AA1090"/>
      <c r="AK1090"/>
    </row>
    <row r="1091" spans="4:37" x14ac:dyDescent="0.5">
      <c r="D1091"/>
      <c r="E1091"/>
      <c r="F1091"/>
      <c r="M1091"/>
      <c r="P1091"/>
      <c r="U1091"/>
      <c r="AA1091"/>
      <c r="AK1091"/>
    </row>
    <row r="1092" spans="4:37" x14ac:dyDescent="0.5">
      <c r="D1092"/>
      <c r="E1092"/>
      <c r="F1092"/>
      <c r="M1092"/>
      <c r="P1092"/>
      <c r="U1092"/>
      <c r="AA1092"/>
      <c r="AK1092"/>
    </row>
    <row r="1093" spans="4:37" x14ac:dyDescent="0.5">
      <c r="D1093"/>
      <c r="E1093"/>
      <c r="F1093"/>
      <c r="M1093"/>
      <c r="P1093"/>
      <c r="U1093"/>
      <c r="AA1093"/>
      <c r="AK1093"/>
    </row>
    <row r="1094" spans="4:37" x14ac:dyDescent="0.5">
      <c r="D1094"/>
      <c r="E1094"/>
      <c r="F1094"/>
      <c r="M1094"/>
      <c r="P1094"/>
      <c r="U1094"/>
      <c r="AA1094"/>
      <c r="AK1094"/>
    </row>
    <row r="1095" spans="4:37" x14ac:dyDescent="0.5">
      <c r="D1095"/>
      <c r="E1095"/>
      <c r="F1095"/>
      <c r="M1095"/>
      <c r="P1095"/>
      <c r="U1095"/>
      <c r="AA1095"/>
      <c r="AK1095"/>
    </row>
    <row r="1096" spans="4:37" x14ac:dyDescent="0.5">
      <c r="D1096"/>
      <c r="E1096"/>
      <c r="F1096"/>
      <c r="M1096"/>
      <c r="P1096"/>
      <c r="U1096"/>
      <c r="AA1096"/>
      <c r="AK1096"/>
    </row>
    <row r="1097" spans="4:37" x14ac:dyDescent="0.5">
      <c r="D1097"/>
      <c r="E1097"/>
      <c r="F1097"/>
      <c r="M1097"/>
      <c r="P1097"/>
      <c r="U1097"/>
      <c r="AA1097"/>
      <c r="AK1097"/>
    </row>
    <row r="1098" spans="4:37" x14ac:dyDescent="0.5">
      <c r="D1098"/>
      <c r="E1098"/>
      <c r="F1098"/>
      <c r="M1098"/>
      <c r="P1098"/>
      <c r="U1098"/>
      <c r="AA1098"/>
      <c r="AK1098"/>
    </row>
    <row r="1099" spans="4:37" x14ac:dyDescent="0.5">
      <c r="D1099"/>
      <c r="E1099"/>
      <c r="F1099"/>
      <c r="M1099"/>
      <c r="P1099"/>
      <c r="U1099"/>
      <c r="AA1099"/>
      <c r="AK1099"/>
    </row>
    <row r="1100" spans="4:37" x14ac:dyDescent="0.5">
      <c r="D1100"/>
      <c r="E1100"/>
      <c r="F1100"/>
      <c r="M1100"/>
      <c r="P1100"/>
      <c r="U1100"/>
      <c r="AA1100"/>
      <c r="AK1100"/>
    </row>
    <row r="1101" spans="4:37" x14ac:dyDescent="0.5">
      <c r="D1101"/>
      <c r="E1101"/>
      <c r="F1101"/>
      <c r="M1101"/>
      <c r="P1101"/>
      <c r="U1101"/>
      <c r="AA1101"/>
      <c r="AK1101"/>
    </row>
    <row r="1102" spans="4:37" x14ac:dyDescent="0.5">
      <c r="D1102"/>
      <c r="E1102"/>
      <c r="F1102"/>
      <c r="M1102"/>
      <c r="P1102"/>
      <c r="U1102"/>
      <c r="AA1102"/>
      <c r="AK1102"/>
    </row>
    <row r="1103" spans="4:37" x14ac:dyDescent="0.5">
      <c r="D1103"/>
      <c r="E1103"/>
      <c r="F1103"/>
      <c r="M1103"/>
      <c r="P1103"/>
      <c r="U1103"/>
      <c r="AA1103"/>
      <c r="AK1103"/>
    </row>
    <row r="1104" spans="4:37" x14ac:dyDescent="0.5">
      <c r="D1104"/>
      <c r="E1104"/>
      <c r="F1104"/>
      <c r="M1104"/>
      <c r="P1104"/>
      <c r="U1104"/>
      <c r="AA1104"/>
      <c r="AK1104"/>
    </row>
    <row r="1105" spans="4:37" x14ac:dyDescent="0.5">
      <c r="D1105"/>
      <c r="E1105"/>
      <c r="F1105"/>
      <c r="M1105"/>
      <c r="P1105"/>
      <c r="U1105"/>
      <c r="AA1105"/>
      <c r="AK1105"/>
    </row>
    <row r="1106" spans="4:37" x14ac:dyDescent="0.5">
      <c r="D1106"/>
      <c r="E1106"/>
      <c r="F1106"/>
      <c r="M1106"/>
      <c r="P1106"/>
      <c r="U1106"/>
      <c r="AA1106"/>
      <c r="AK1106"/>
    </row>
    <row r="1107" spans="4:37" x14ac:dyDescent="0.5">
      <c r="D1107"/>
      <c r="E1107"/>
      <c r="F1107"/>
      <c r="M1107"/>
      <c r="P1107"/>
      <c r="U1107"/>
      <c r="AA1107"/>
      <c r="AK1107"/>
    </row>
    <row r="1108" spans="4:37" x14ac:dyDescent="0.5">
      <c r="D1108"/>
      <c r="E1108"/>
      <c r="F1108"/>
      <c r="M1108"/>
      <c r="P1108"/>
      <c r="U1108"/>
      <c r="AA1108"/>
      <c r="AK1108"/>
    </row>
    <row r="1109" spans="4:37" x14ac:dyDescent="0.5">
      <c r="D1109"/>
      <c r="E1109"/>
      <c r="F1109"/>
      <c r="M1109"/>
      <c r="P1109"/>
      <c r="U1109"/>
      <c r="AA1109"/>
      <c r="AK1109"/>
    </row>
    <row r="1110" spans="4:37" x14ac:dyDescent="0.5">
      <c r="D1110"/>
      <c r="E1110"/>
      <c r="F1110"/>
      <c r="M1110"/>
      <c r="P1110"/>
      <c r="U1110"/>
      <c r="AA1110"/>
      <c r="AK1110"/>
    </row>
    <row r="1111" spans="4:37" x14ac:dyDescent="0.5">
      <c r="D1111"/>
      <c r="E1111"/>
      <c r="F1111"/>
      <c r="M1111"/>
      <c r="P1111"/>
      <c r="U1111"/>
      <c r="AA1111"/>
      <c r="AK1111"/>
    </row>
    <row r="1112" spans="4:37" x14ac:dyDescent="0.5">
      <c r="D1112"/>
      <c r="E1112"/>
      <c r="F1112"/>
      <c r="M1112"/>
      <c r="P1112"/>
      <c r="U1112"/>
      <c r="AA1112"/>
      <c r="AK1112"/>
    </row>
    <row r="1113" spans="4:37" x14ac:dyDescent="0.5">
      <c r="D1113"/>
      <c r="E1113"/>
      <c r="F1113"/>
      <c r="M1113"/>
      <c r="P1113"/>
      <c r="U1113"/>
      <c r="AA1113"/>
      <c r="AK1113"/>
    </row>
    <row r="1114" spans="4:37" x14ac:dyDescent="0.5">
      <c r="D1114"/>
      <c r="E1114"/>
      <c r="F1114"/>
      <c r="M1114"/>
      <c r="P1114"/>
      <c r="U1114"/>
      <c r="AA1114"/>
      <c r="AK1114"/>
    </row>
    <row r="1115" spans="4:37" x14ac:dyDescent="0.5">
      <c r="D1115"/>
      <c r="E1115"/>
      <c r="F1115"/>
      <c r="M1115"/>
      <c r="P1115"/>
      <c r="U1115"/>
      <c r="AA1115"/>
      <c r="AK1115"/>
    </row>
    <row r="1116" spans="4:37" x14ac:dyDescent="0.5">
      <c r="D1116"/>
      <c r="E1116"/>
      <c r="F1116"/>
      <c r="M1116"/>
      <c r="P1116"/>
      <c r="U1116"/>
      <c r="AA1116"/>
      <c r="AK1116"/>
    </row>
    <row r="1117" spans="4:37" x14ac:dyDescent="0.5">
      <c r="D1117"/>
      <c r="E1117"/>
      <c r="F1117"/>
      <c r="M1117"/>
      <c r="P1117"/>
      <c r="U1117"/>
      <c r="AA1117"/>
      <c r="AK1117"/>
    </row>
    <row r="1118" spans="4:37" x14ac:dyDescent="0.5">
      <c r="D1118"/>
      <c r="E1118"/>
      <c r="F1118"/>
      <c r="M1118"/>
      <c r="P1118"/>
      <c r="U1118"/>
      <c r="AA1118"/>
      <c r="AK1118"/>
    </row>
    <row r="1119" spans="4:37" x14ac:dyDescent="0.5">
      <c r="D1119"/>
      <c r="E1119"/>
      <c r="F1119"/>
      <c r="M1119"/>
      <c r="P1119"/>
      <c r="U1119"/>
      <c r="AA1119"/>
      <c r="AK1119"/>
    </row>
    <row r="1120" spans="4:37" x14ac:dyDescent="0.5">
      <c r="D1120"/>
      <c r="E1120"/>
      <c r="F1120"/>
      <c r="M1120"/>
      <c r="P1120"/>
      <c r="U1120"/>
      <c r="AA1120"/>
      <c r="AK1120"/>
    </row>
    <row r="1121" spans="4:37" x14ac:dyDescent="0.5">
      <c r="D1121"/>
      <c r="E1121"/>
      <c r="F1121"/>
      <c r="M1121"/>
      <c r="P1121"/>
      <c r="U1121"/>
      <c r="AA1121"/>
      <c r="AK1121"/>
    </row>
    <row r="1122" spans="4:37" x14ac:dyDescent="0.5">
      <c r="D1122"/>
      <c r="E1122"/>
      <c r="F1122"/>
      <c r="M1122"/>
      <c r="P1122"/>
      <c r="U1122"/>
      <c r="AA1122"/>
      <c r="AK1122"/>
    </row>
    <row r="1123" spans="4:37" x14ac:dyDescent="0.5">
      <c r="D1123"/>
      <c r="E1123"/>
      <c r="F1123"/>
      <c r="M1123"/>
      <c r="P1123"/>
      <c r="U1123"/>
      <c r="AA1123"/>
      <c r="AK1123"/>
    </row>
    <row r="1124" spans="4:37" x14ac:dyDescent="0.5">
      <c r="D1124"/>
      <c r="E1124"/>
      <c r="F1124"/>
      <c r="M1124"/>
      <c r="P1124"/>
      <c r="U1124"/>
      <c r="AA1124"/>
      <c r="AK1124"/>
    </row>
    <row r="1125" spans="4:37" x14ac:dyDescent="0.5">
      <c r="D1125"/>
      <c r="E1125"/>
      <c r="F1125"/>
      <c r="M1125"/>
      <c r="P1125"/>
      <c r="U1125"/>
      <c r="AA1125"/>
      <c r="AK1125"/>
    </row>
    <row r="1126" spans="4:37" x14ac:dyDescent="0.5">
      <c r="D1126"/>
      <c r="E1126"/>
      <c r="F1126"/>
      <c r="M1126"/>
      <c r="P1126"/>
      <c r="U1126"/>
      <c r="AA1126"/>
      <c r="AK1126"/>
    </row>
    <row r="1127" spans="4:37" x14ac:dyDescent="0.5">
      <c r="D1127"/>
      <c r="E1127"/>
      <c r="F1127"/>
      <c r="M1127"/>
      <c r="P1127"/>
      <c r="U1127"/>
      <c r="AA1127"/>
      <c r="AK1127"/>
    </row>
    <row r="1128" spans="4:37" x14ac:dyDescent="0.5">
      <c r="D1128"/>
      <c r="E1128"/>
      <c r="F1128"/>
      <c r="M1128"/>
      <c r="P1128"/>
      <c r="U1128"/>
      <c r="AA1128"/>
      <c r="AK1128"/>
    </row>
    <row r="1129" spans="4:37" x14ac:dyDescent="0.5">
      <c r="D1129"/>
      <c r="E1129"/>
      <c r="F1129"/>
      <c r="M1129"/>
      <c r="P1129"/>
      <c r="U1129"/>
      <c r="AA1129"/>
      <c r="AK1129"/>
    </row>
    <row r="1130" spans="4:37" x14ac:dyDescent="0.5">
      <c r="D1130"/>
      <c r="E1130"/>
      <c r="F1130"/>
      <c r="M1130"/>
      <c r="P1130"/>
      <c r="U1130"/>
      <c r="AA1130"/>
      <c r="AK1130"/>
    </row>
    <row r="1131" spans="4:37" x14ac:dyDescent="0.5">
      <c r="D1131"/>
      <c r="E1131"/>
      <c r="F1131"/>
      <c r="M1131"/>
      <c r="P1131"/>
      <c r="U1131"/>
      <c r="AA1131"/>
      <c r="AK1131"/>
    </row>
    <row r="1132" spans="4:37" x14ac:dyDescent="0.5">
      <c r="D1132"/>
      <c r="E1132"/>
      <c r="F1132"/>
      <c r="M1132"/>
      <c r="P1132"/>
      <c r="U1132"/>
      <c r="AA1132"/>
      <c r="AK1132"/>
    </row>
    <row r="1133" spans="4:37" x14ac:dyDescent="0.5">
      <c r="D1133"/>
      <c r="E1133"/>
      <c r="F1133"/>
      <c r="M1133"/>
      <c r="P1133"/>
      <c r="U1133"/>
      <c r="AA1133"/>
      <c r="AK1133"/>
    </row>
    <row r="1134" spans="4:37" x14ac:dyDescent="0.5">
      <c r="D1134"/>
      <c r="E1134"/>
      <c r="F1134"/>
      <c r="M1134"/>
      <c r="P1134"/>
      <c r="U1134"/>
      <c r="AA1134"/>
      <c r="AK1134"/>
    </row>
    <row r="1135" spans="4:37" x14ac:dyDescent="0.5">
      <c r="D1135"/>
      <c r="E1135"/>
      <c r="F1135"/>
      <c r="M1135"/>
      <c r="P1135"/>
      <c r="U1135"/>
      <c r="AA1135"/>
      <c r="AK1135"/>
    </row>
    <row r="1136" spans="4:37" x14ac:dyDescent="0.5">
      <c r="D1136"/>
      <c r="E1136"/>
      <c r="F1136"/>
      <c r="M1136"/>
      <c r="P1136"/>
      <c r="U1136"/>
      <c r="AA1136"/>
      <c r="AK1136"/>
    </row>
    <row r="1137" spans="4:37" x14ac:dyDescent="0.5">
      <c r="D1137"/>
      <c r="E1137"/>
      <c r="F1137"/>
      <c r="M1137"/>
      <c r="P1137"/>
      <c r="U1137"/>
      <c r="AA1137"/>
      <c r="AK1137"/>
    </row>
    <row r="1138" spans="4:37" x14ac:dyDescent="0.5">
      <c r="D1138"/>
      <c r="E1138"/>
      <c r="F1138"/>
      <c r="M1138"/>
      <c r="P1138"/>
      <c r="U1138"/>
      <c r="AA1138"/>
      <c r="AK1138"/>
    </row>
    <row r="1139" spans="4:37" x14ac:dyDescent="0.5">
      <c r="D1139"/>
      <c r="E1139"/>
      <c r="F1139"/>
      <c r="M1139"/>
      <c r="P1139"/>
      <c r="U1139"/>
      <c r="AA1139"/>
      <c r="AK1139"/>
    </row>
    <row r="1140" spans="4:37" x14ac:dyDescent="0.5">
      <c r="D1140"/>
      <c r="E1140"/>
      <c r="F1140"/>
      <c r="M1140"/>
      <c r="P1140"/>
      <c r="U1140"/>
      <c r="AA1140"/>
      <c r="AK1140"/>
    </row>
    <row r="1141" spans="4:37" x14ac:dyDescent="0.5">
      <c r="D1141"/>
      <c r="E1141"/>
      <c r="F1141"/>
      <c r="M1141"/>
      <c r="P1141"/>
      <c r="U1141"/>
      <c r="AA1141"/>
      <c r="AK1141"/>
    </row>
    <row r="1142" spans="4:37" x14ac:dyDescent="0.5">
      <c r="D1142"/>
      <c r="E1142"/>
      <c r="F1142"/>
      <c r="M1142"/>
      <c r="P1142"/>
      <c r="U1142"/>
      <c r="AA1142"/>
      <c r="AK1142"/>
    </row>
    <row r="1143" spans="4:37" x14ac:dyDescent="0.5">
      <c r="D1143"/>
      <c r="E1143"/>
      <c r="F1143"/>
      <c r="M1143"/>
      <c r="P1143"/>
      <c r="U1143"/>
      <c r="AA1143"/>
      <c r="AK1143"/>
    </row>
    <row r="1144" spans="4:37" x14ac:dyDescent="0.5">
      <c r="D1144"/>
      <c r="E1144"/>
      <c r="F1144"/>
      <c r="M1144"/>
      <c r="P1144"/>
      <c r="U1144"/>
      <c r="AA1144"/>
      <c r="AK1144"/>
    </row>
    <row r="1145" spans="4:37" x14ac:dyDescent="0.5">
      <c r="D1145"/>
      <c r="E1145"/>
      <c r="F1145"/>
      <c r="M1145"/>
      <c r="P1145"/>
      <c r="U1145"/>
      <c r="AA1145"/>
      <c r="AK1145"/>
    </row>
    <row r="1146" spans="4:37" x14ac:dyDescent="0.5">
      <c r="D1146"/>
      <c r="E1146"/>
      <c r="F1146"/>
      <c r="M1146"/>
      <c r="P1146"/>
      <c r="U1146"/>
      <c r="AA1146"/>
      <c r="AK1146"/>
    </row>
    <row r="1147" spans="4:37" x14ac:dyDescent="0.5">
      <c r="D1147"/>
      <c r="E1147"/>
      <c r="F1147"/>
      <c r="M1147"/>
      <c r="P1147"/>
      <c r="U1147"/>
      <c r="AA1147"/>
      <c r="AK1147"/>
    </row>
    <row r="1148" spans="4:37" x14ac:dyDescent="0.5">
      <c r="D1148"/>
      <c r="E1148"/>
      <c r="F1148"/>
      <c r="M1148"/>
      <c r="P1148"/>
      <c r="U1148"/>
      <c r="AA1148"/>
      <c r="AK1148"/>
    </row>
    <row r="1149" spans="4:37" x14ac:dyDescent="0.5">
      <c r="D1149"/>
      <c r="E1149"/>
      <c r="F1149"/>
      <c r="M1149"/>
      <c r="P1149"/>
      <c r="U1149"/>
      <c r="AA1149"/>
      <c r="AK1149"/>
    </row>
    <row r="1150" spans="4:37" x14ac:dyDescent="0.5">
      <c r="D1150"/>
      <c r="E1150"/>
      <c r="F1150"/>
      <c r="M1150"/>
      <c r="P1150"/>
      <c r="U1150"/>
      <c r="AA1150"/>
      <c r="AK1150"/>
    </row>
    <row r="1151" spans="4:37" x14ac:dyDescent="0.5">
      <c r="D1151"/>
      <c r="E1151"/>
      <c r="F1151"/>
      <c r="M1151"/>
      <c r="P1151"/>
      <c r="U1151"/>
      <c r="AA1151"/>
      <c r="AK1151"/>
    </row>
    <row r="1152" spans="4:37" x14ac:dyDescent="0.5">
      <c r="D1152"/>
      <c r="E1152"/>
      <c r="F1152"/>
      <c r="M1152"/>
      <c r="P1152"/>
      <c r="U1152"/>
      <c r="AA1152"/>
      <c r="AK1152"/>
    </row>
    <row r="1153" spans="4:37" x14ac:dyDescent="0.5">
      <c r="D1153"/>
      <c r="E1153"/>
      <c r="F1153"/>
      <c r="M1153"/>
      <c r="P1153"/>
      <c r="U1153"/>
      <c r="AA1153"/>
      <c r="AK1153"/>
    </row>
    <row r="1154" spans="4:37" x14ac:dyDescent="0.5">
      <c r="D1154"/>
      <c r="E1154"/>
      <c r="F1154"/>
      <c r="M1154"/>
      <c r="P1154"/>
      <c r="U1154"/>
      <c r="AA1154"/>
      <c r="AK1154"/>
    </row>
    <row r="1155" spans="4:37" x14ac:dyDescent="0.5">
      <c r="D1155"/>
      <c r="E1155"/>
      <c r="F1155"/>
      <c r="M1155"/>
      <c r="P1155"/>
      <c r="U1155"/>
      <c r="AA1155"/>
      <c r="AK1155"/>
    </row>
    <row r="1156" spans="4:37" x14ac:dyDescent="0.5">
      <c r="D1156"/>
      <c r="E1156"/>
      <c r="F1156"/>
      <c r="M1156"/>
      <c r="P1156"/>
      <c r="U1156"/>
      <c r="AA1156"/>
      <c r="AK1156"/>
    </row>
    <row r="1157" spans="4:37" x14ac:dyDescent="0.5">
      <c r="D1157"/>
      <c r="E1157"/>
      <c r="F1157"/>
      <c r="M1157"/>
      <c r="P1157"/>
      <c r="U1157"/>
      <c r="AA1157"/>
      <c r="AK1157"/>
    </row>
    <row r="1158" spans="4:37" x14ac:dyDescent="0.5">
      <c r="D1158"/>
      <c r="E1158"/>
      <c r="F1158"/>
      <c r="M1158"/>
      <c r="P1158"/>
      <c r="U1158"/>
      <c r="AA1158"/>
      <c r="AK1158"/>
    </row>
    <row r="1159" spans="4:37" x14ac:dyDescent="0.5">
      <c r="D1159"/>
      <c r="E1159"/>
      <c r="F1159"/>
      <c r="M1159"/>
      <c r="P1159"/>
      <c r="U1159"/>
      <c r="AA1159"/>
      <c r="AK1159"/>
    </row>
    <row r="1160" spans="4:37" x14ac:dyDescent="0.5">
      <c r="D1160"/>
      <c r="E1160"/>
      <c r="F1160"/>
      <c r="M1160"/>
      <c r="P1160"/>
      <c r="U1160"/>
      <c r="AA1160"/>
      <c r="AK1160"/>
    </row>
    <row r="1161" spans="4:37" x14ac:dyDescent="0.5">
      <c r="D1161"/>
      <c r="E1161"/>
      <c r="F1161"/>
      <c r="M1161"/>
      <c r="P1161"/>
      <c r="U1161"/>
      <c r="AA1161"/>
      <c r="AK1161"/>
    </row>
    <row r="1162" spans="4:37" x14ac:dyDescent="0.5">
      <c r="D1162"/>
      <c r="E1162"/>
      <c r="F1162"/>
      <c r="M1162"/>
      <c r="P1162"/>
      <c r="U1162"/>
      <c r="AA1162"/>
      <c r="AK1162"/>
    </row>
    <row r="1163" spans="4:37" x14ac:dyDescent="0.5">
      <c r="D1163"/>
      <c r="E1163"/>
      <c r="F1163"/>
      <c r="M1163"/>
      <c r="P1163"/>
      <c r="U1163"/>
      <c r="AA1163"/>
      <c r="AK1163"/>
    </row>
    <row r="1164" spans="4:37" x14ac:dyDescent="0.5">
      <c r="D1164"/>
      <c r="E1164"/>
      <c r="F1164"/>
      <c r="M1164"/>
      <c r="P1164"/>
      <c r="U1164"/>
      <c r="AA1164"/>
      <c r="AK1164"/>
    </row>
    <row r="1165" spans="4:37" x14ac:dyDescent="0.5">
      <c r="D1165"/>
      <c r="E1165"/>
      <c r="F1165"/>
      <c r="M1165"/>
      <c r="P1165"/>
      <c r="U1165"/>
      <c r="AA1165"/>
      <c r="AK1165"/>
    </row>
    <row r="1166" spans="4:37" x14ac:dyDescent="0.5">
      <c r="D1166"/>
      <c r="E1166"/>
      <c r="F1166"/>
      <c r="M1166"/>
      <c r="P1166"/>
      <c r="U1166"/>
      <c r="AA1166"/>
      <c r="AK1166"/>
    </row>
    <row r="1167" spans="4:37" x14ac:dyDescent="0.5">
      <c r="D1167"/>
      <c r="E1167"/>
      <c r="F1167"/>
      <c r="M1167"/>
      <c r="P1167"/>
      <c r="U1167"/>
      <c r="AA1167"/>
      <c r="AK1167"/>
    </row>
    <row r="1168" spans="4:37" x14ac:dyDescent="0.5">
      <c r="D1168"/>
      <c r="E1168"/>
      <c r="F1168"/>
      <c r="M1168"/>
      <c r="P1168"/>
      <c r="U1168"/>
      <c r="AA1168"/>
      <c r="AK1168"/>
    </row>
    <row r="1169" spans="4:37" x14ac:dyDescent="0.5">
      <c r="D1169"/>
      <c r="E1169"/>
      <c r="F1169"/>
      <c r="M1169"/>
      <c r="P1169"/>
      <c r="U1169"/>
      <c r="AA1169"/>
      <c r="AK1169"/>
    </row>
    <row r="1170" spans="4:37" x14ac:dyDescent="0.5">
      <c r="D1170"/>
      <c r="E1170"/>
      <c r="F1170"/>
      <c r="M1170"/>
      <c r="P1170"/>
      <c r="U1170"/>
      <c r="AA1170"/>
      <c r="AK1170"/>
    </row>
    <row r="1171" spans="4:37" x14ac:dyDescent="0.5">
      <c r="D1171"/>
      <c r="E1171"/>
      <c r="F1171"/>
      <c r="M1171"/>
      <c r="P1171"/>
      <c r="U1171"/>
      <c r="AA1171"/>
      <c r="AK1171"/>
    </row>
    <row r="1172" spans="4:37" x14ac:dyDescent="0.5">
      <c r="D1172"/>
      <c r="E1172"/>
      <c r="F1172"/>
      <c r="M1172"/>
      <c r="P1172"/>
      <c r="U1172"/>
      <c r="AA1172"/>
      <c r="AK1172"/>
    </row>
    <row r="1173" spans="4:37" x14ac:dyDescent="0.5">
      <c r="D1173"/>
      <c r="E1173"/>
      <c r="F1173"/>
      <c r="M1173"/>
      <c r="P1173"/>
      <c r="U1173"/>
      <c r="AA1173"/>
      <c r="AK1173"/>
    </row>
    <row r="1174" spans="4:37" x14ac:dyDescent="0.5">
      <c r="D1174"/>
      <c r="E1174"/>
      <c r="F1174"/>
      <c r="M1174"/>
      <c r="P1174"/>
      <c r="U1174"/>
      <c r="AA1174"/>
      <c r="AK1174"/>
    </row>
    <row r="1175" spans="4:37" x14ac:dyDescent="0.5">
      <c r="D1175"/>
      <c r="E1175"/>
      <c r="F1175"/>
      <c r="M1175"/>
      <c r="P1175"/>
      <c r="U1175"/>
      <c r="AA1175"/>
      <c r="AK1175"/>
    </row>
    <row r="1176" spans="4:37" x14ac:dyDescent="0.5">
      <c r="D1176"/>
      <c r="E1176"/>
      <c r="F1176"/>
      <c r="M1176"/>
      <c r="P1176"/>
      <c r="U1176"/>
      <c r="AA1176"/>
      <c r="AK1176"/>
    </row>
    <row r="1177" spans="4:37" x14ac:dyDescent="0.5">
      <c r="D1177"/>
      <c r="E1177"/>
      <c r="F1177"/>
      <c r="M1177"/>
      <c r="P1177"/>
      <c r="U1177"/>
      <c r="AA1177"/>
      <c r="AK1177"/>
    </row>
    <row r="1178" spans="4:37" x14ac:dyDescent="0.5">
      <c r="D1178"/>
      <c r="E1178"/>
      <c r="F1178"/>
      <c r="M1178"/>
      <c r="P1178"/>
      <c r="U1178"/>
      <c r="AA1178"/>
      <c r="AK1178"/>
    </row>
    <row r="1179" spans="4:37" x14ac:dyDescent="0.5">
      <c r="D1179"/>
      <c r="E1179"/>
      <c r="F1179"/>
      <c r="M1179"/>
      <c r="P1179"/>
      <c r="U1179"/>
      <c r="AA1179"/>
      <c r="AK1179"/>
    </row>
    <row r="1180" spans="4:37" x14ac:dyDescent="0.5">
      <c r="D1180"/>
      <c r="E1180"/>
      <c r="F1180"/>
      <c r="M1180"/>
      <c r="P1180"/>
      <c r="U1180"/>
      <c r="AA1180"/>
      <c r="AK1180"/>
    </row>
    <row r="1181" spans="4:37" x14ac:dyDescent="0.5">
      <c r="D1181"/>
      <c r="E1181"/>
      <c r="F1181"/>
      <c r="M1181"/>
      <c r="P1181"/>
      <c r="U1181"/>
      <c r="AA1181"/>
      <c r="AK1181"/>
    </row>
    <row r="1182" spans="4:37" x14ac:dyDescent="0.5">
      <c r="D1182"/>
      <c r="E1182"/>
      <c r="F1182"/>
      <c r="M1182"/>
      <c r="P1182"/>
      <c r="U1182"/>
      <c r="AA1182"/>
      <c r="AK1182"/>
    </row>
    <row r="1183" spans="4:37" x14ac:dyDescent="0.5">
      <c r="D1183"/>
      <c r="E1183"/>
      <c r="F1183"/>
      <c r="M1183"/>
      <c r="P1183"/>
      <c r="U1183"/>
      <c r="AA1183"/>
      <c r="AK1183"/>
    </row>
    <row r="1184" spans="4:37" x14ac:dyDescent="0.5">
      <c r="D1184"/>
      <c r="E1184"/>
      <c r="F1184"/>
      <c r="M1184"/>
      <c r="P1184"/>
      <c r="U1184"/>
      <c r="AA1184"/>
      <c r="AK1184"/>
    </row>
    <row r="1185" spans="4:37" x14ac:dyDescent="0.5">
      <c r="D1185"/>
      <c r="E1185"/>
      <c r="F1185"/>
      <c r="M1185"/>
      <c r="P1185"/>
      <c r="U1185"/>
      <c r="AA1185"/>
      <c r="AK1185"/>
    </row>
    <row r="1186" spans="4:37" x14ac:dyDescent="0.5">
      <c r="D1186"/>
      <c r="E1186"/>
      <c r="F1186"/>
      <c r="M1186"/>
      <c r="P1186"/>
      <c r="U1186"/>
      <c r="AA1186"/>
      <c r="AK1186"/>
    </row>
    <row r="1187" spans="4:37" x14ac:dyDescent="0.5">
      <c r="D1187"/>
      <c r="E1187"/>
      <c r="F1187"/>
      <c r="M1187"/>
      <c r="P1187"/>
      <c r="U1187"/>
      <c r="AA1187"/>
      <c r="AK1187"/>
    </row>
    <row r="1188" spans="4:37" x14ac:dyDescent="0.5">
      <c r="D1188"/>
      <c r="E1188"/>
      <c r="F1188"/>
      <c r="M1188"/>
      <c r="P1188"/>
      <c r="U1188"/>
      <c r="AA1188"/>
      <c r="AK1188"/>
    </row>
    <row r="1189" spans="4:37" x14ac:dyDescent="0.5">
      <c r="D1189"/>
      <c r="E1189"/>
      <c r="F1189"/>
      <c r="M1189"/>
      <c r="P1189"/>
      <c r="U1189"/>
      <c r="AA1189"/>
      <c r="AK1189"/>
    </row>
    <row r="1190" spans="4:37" x14ac:dyDescent="0.5">
      <c r="D1190"/>
      <c r="E1190"/>
      <c r="F1190"/>
      <c r="M1190"/>
      <c r="P1190"/>
      <c r="U1190"/>
      <c r="AA1190"/>
      <c r="AK1190"/>
    </row>
    <row r="1191" spans="4:37" x14ac:dyDescent="0.5">
      <c r="D1191"/>
      <c r="E1191"/>
      <c r="F1191"/>
      <c r="M1191"/>
      <c r="P1191"/>
      <c r="U1191"/>
      <c r="AA1191"/>
      <c r="AK1191"/>
    </row>
    <row r="1192" spans="4:37" x14ac:dyDescent="0.5">
      <c r="D1192"/>
      <c r="E1192"/>
      <c r="F1192"/>
      <c r="M1192"/>
      <c r="P1192"/>
      <c r="U1192"/>
      <c r="AA1192"/>
      <c r="AK1192"/>
    </row>
    <row r="1193" spans="4:37" x14ac:dyDescent="0.5">
      <c r="D1193"/>
      <c r="E1193"/>
      <c r="F1193"/>
      <c r="M1193"/>
      <c r="P1193"/>
      <c r="U1193"/>
      <c r="AA1193"/>
      <c r="AK1193"/>
    </row>
    <row r="1194" spans="4:37" x14ac:dyDescent="0.5">
      <c r="D1194"/>
      <c r="E1194"/>
      <c r="F1194"/>
      <c r="M1194"/>
      <c r="P1194"/>
      <c r="U1194"/>
      <c r="AA1194"/>
      <c r="AK1194"/>
    </row>
    <row r="1195" spans="4:37" x14ac:dyDescent="0.5">
      <c r="D1195"/>
      <c r="E1195"/>
      <c r="F1195"/>
      <c r="M1195"/>
      <c r="P1195"/>
      <c r="U1195"/>
      <c r="AA1195"/>
      <c r="AK1195"/>
    </row>
    <row r="1196" spans="4:37" x14ac:dyDescent="0.5">
      <c r="D1196"/>
      <c r="E1196"/>
      <c r="F1196"/>
      <c r="M1196"/>
      <c r="P1196"/>
      <c r="U1196"/>
      <c r="AA1196"/>
      <c r="AK1196"/>
    </row>
    <row r="1197" spans="4:37" x14ac:dyDescent="0.5">
      <c r="D1197"/>
      <c r="E1197"/>
      <c r="F1197"/>
      <c r="M1197"/>
      <c r="P1197"/>
      <c r="U1197"/>
      <c r="AA1197"/>
      <c r="AK1197"/>
    </row>
    <row r="1198" spans="4:37" x14ac:dyDescent="0.5">
      <c r="D1198"/>
      <c r="E1198"/>
      <c r="F1198"/>
      <c r="M1198"/>
      <c r="P1198"/>
      <c r="U1198"/>
      <c r="AA1198"/>
      <c r="AK1198"/>
    </row>
    <row r="1199" spans="4:37" x14ac:dyDescent="0.5">
      <c r="D1199"/>
      <c r="E1199"/>
      <c r="F1199"/>
      <c r="M1199"/>
      <c r="P1199"/>
      <c r="U1199"/>
      <c r="AA1199"/>
      <c r="AK1199"/>
    </row>
    <row r="1200" spans="4:37" x14ac:dyDescent="0.5">
      <c r="D1200"/>
      <c r="E1200"/>
      <c r="F1200"/>
      <c r="M1200"/>
      <c r="P1200"/>
      <c r="U1200"/>
      <c r="AA1200"/>
      <c r="AK1200"/>
    </row>
    <row r="1201" spans="4:37" x14ac:dyDescent="0.5">
      <c r="D1201"/>
      <c r="E1201"/>
      <c r="F1201"/>
      <c r="M1201"/>
      <c r="P1201"/>
      <c r="U1201"/>
      <c r="AA1201"/>
      <c r="AK1201"/>
    </row>
    <row r="1202" spans="4:37" x14ac:dyDescent="0.5">
      <c r="D1202"/>
      <c r="E1202"/>
      <c r="F1202"/>
      <c r="M1202"/>
      <c r="P1202"/>
      <c r="U1202"/>
      <c r="AA1202"/>
      <c r="AK1202"/>
    </row>
    <row r="1203" spans="4:37" x14ac:dyDescent="0.5">
      <c r="D1203"/>
      <c r="E1203"/>
      <c r="F1203"/>
      <c r="M1203"/>
      <c r="P1203"/>
      <c r="U1203"/>
      <c r="AA1203"/>
      <c r="AK1203"/>
    </row>
    <row r="1204" spans="4:37" x14ac:dyDescent="0.5">
      <c r="D1204"/>
      <c r="E1204"/>
      <c r="F1204"/>
      <c r="M1204"/>
      <c r="P1204"/>
      <c r="U1204"/>
      <c r="AA1204"/>
      <c r="AK1204"/>
    </row>
    <row r="1205" spans="4:37" x14ac:dyDescent="0.5">
      <c r="D1205"/>
      <c r="E1205"/>
      <c r="F1205"/>
      <c r="M1205"/>
      <c r="P1205"/>
      <c r="U1205"/>
      <c r="AA1205"/>
      <c r="AK1205"/>
    </row>
    <row r="1206" spans="4:37" x14ac:dyDescent="0.5">
      <c r="D1206"/>
      <c r="E1206"/>
      <c r="F1206"/>
      <c r="M1206"/>
      <c r="P1206"/>
      <c r="U1206"/>
      <c r="AA1206"/>
      <c r="AK1206"/>
    </row>
    <row r="1207" spans="4:37" x14ac:dyDescent="0.5">
      <c r="D1207"/>
      <c r="E1207"/>
      <c r="F1207"/>
      <c r="M1207"/>
      <c r="P1207"/>
      <c r="U1207"/>
      <c r="AA1207"/>
      <c r="AK1207"/>
    </row>
    <row r="1208" spans="4:37" x14ac:dyDescent="0.5">
      <c r="D1208"/>
      <c r="E1208"/>
      <c r="F1208"/>
      <c r="M1208"/>
      <c r="P1208"/>
      <c r="U1208"/>
      <c r="AA1208"/>
      <c r="AK1208"/>
    </row>
    <row r="1209" spans="4:37" x14ac:dyDescent="0.5">
      <c r="D1209"/>
      <c r="E1209"/>
      <c r="F1209"/>
      <c r="M1209"/>
      <c r="P1209"/>
      <c r="U1209"/>
      <c r="AA1209"/>
      <c r="AK1209"/>
    </row>
    <row r="1210" spans="4:37" x14ac:dyDescent="0.5">
      <c r="D1210"/>
      <c r="E1210"/>
      <c r="F1210"/>
      <c r="M1210"/>
      <c r="P1210"/>
      <c r="U1210"/>
      <c r="AA1210"/>
      <c r="AK1210"/>
    </row>
    <row r="1211" spans="4:37" x14ac:dyDescent="0.5">
      <c r="D1211"/>
      <c r="E1211"/>
      <c r="F1211"/>
      <c r="M1211"/>
      <c r="P1211"/>
      <c r="U1211"/>
      <c r="AA1211"/>
      <c r="AK1211"/>
    </row>
    <row r="1212" spans="4:37" x14ac:dyDescent="0.5">
      <c r="D1212"/>
      <c r="E1212"/>
      <c r="F1212"/>
      <c r="M1212"/>
      <c r="P1212"/>
      <c r="U1212"/>
      <c r="AA1212"/>
      <c r="AK1212"/>
    </row>
    <row r="1213" spans="4:37" x14ac:dyDescent="0.5">
      <c r="D1213"/>
      <c r="E1213"/>
      <c r="F1213"/>
      <c r="M1213"/>
      <c r="P1213"/>
      <c r="U1213"/>
      <c r="AA1213"/>
      <c r="AK1213"/>
    </row>
    <row r="1214" spans="4:37" x14ac:dyDescent="0.5">
      <c r="D1214"/>
      <c r="E1214"/>
      <c r="F1214"/>
      <c r="M1214"/>
      <c r="P1214"/>
      <c r="U1214"/>
      <c r="AA1214"/>
      <c r="AK1214"/>
    </row>
    <row r="1215" spans="4:37" x14ac:dyDescent="0.5">
      <c r="D1215"/>
      <c r="E1215"/>
      <c r="F1215"/>
      <c r="M1215"/>
      <c r="P1215"/>
      <c r="U1215"/>
      <c r="AA1215"/>
      <c r="AK1215"/>
    </row>
    <row r="1216" spans="4:37" x14ac:dyDescent="0.5">
      <c r="D1216"/>
      <c r="E1216"/>
      <c r="F1216"/>
      <c r="M1216"/>
      <c r="P1216"/>
      <c r="U1216"/>
      <c r="AA1216"/>
      <c r="AK1216"/>
    </row>
    <row r="1217" spans="4:37" x14ac:dyDescent="0.5">
      <c r="D1217"/>
      <c r="E1217"/>
      <c r="F1217"/>
      <c r="M1217"/>
      <c r="P1217"/>
      <c r="U1217"/>
      <c r="AA1217"/>
      <c r="AK1217"/>
    </row>
    <row r="1218" spans="4:37" x14ac:dyDescent="0.5">
      <c r="D1218"/>
      <c r="E1218"/>
      <c r="F1218"/>
      <c r="M1218"/>
      <c r="P1218"/>
      <c r="U1218"/>
      <c r="AA1218"/>
      <c r="AK1218"/>
    </row>
    <row r="1219" spans="4:37" x14ac:dyDescent="0.5">
      <c r="D1219"/>
      <c r="E1219"/>
      <c r="F1219"/>
      <c r="M1219"/>
      <c r="P1219"/>
      <c r="U1219"/>
      <c r="AA1219"/>
      <c r="AK1219"/>
    </row>
    <row r="1220" spans="4:37" x14ac:dyDescent="0.5">
      <c r="D1220"/>
      <c r="E1220"/>
      <c r="F1220"/>
      <c r="M1220"/>
      <c r="P1220"/>
      <c r="U1220"/>
      <c r="AA1220"/>
      <c r="AK1220"/>
    </row>
    <row r="1221" spans="4:37" x14ac:dyDescent="0.5">
      <c r="D1221"/>
      <c r="E1221"/>
      <c r="F1221"/>
      <c r="M1221"/>
      <c r="P1221"/>
      <c r="U1221"/>
      <c r="AA1221"/>
      <c r="AK1221"/>
    </row>
    <row r="1222" spans="4:37" x14ac:dyDescent="0.5">
      <c r="D1222"/>
      <c r="E1222"/>
      <c r="F1222"/>
      <c r="M1222"/>
      <c r="P1222"/>
      <c r="U1222"/>
      <c r="AA1222"/>
      <c r="AK1222"/>
    </row>
    <row r="1223" spans="4:37" x14ac:dyDescent="0.5">
      <c r="D1223"/>
      <c r="E1223"/>
      <c r="F1223"/>
      <c r="M1223"/>
      <c r="P1223"/>
      <c r="U1223"/>
      <c r="AA1223"/>
      <c r="AK1223"/>
    </row>
    <row r="1224" spans="4:37" x14ac:dyDescent="0.5">
      <c r="D1224"/>
      <c r="E1224"/>
      <c r="F1224"/>
      <c r="M1224"/>
      <c r="P1224"/>
      <c r="U1224"/>
      <c r="AA1224"/>
      <c r="AK1224"/>
    </row>
    <row r="1225" spans="4:37" x14ac:dyDescent="0.5">
      <c r="D1225"/>
      <c r="E1225"/>
      <c r="F1225"/>
      <c r="M1225"/>
      <c r="P1225"/>
      <c r="U1225"/>
      <c r="AA1225"/>
      <c r="AK1225"/>
    </row>
    <row r="1226" spans="4:37" x14ac:dyDescent="0.5">
      <c r="D1226"/>
      <c r="E1226"/>
      <c r="F1226"/>
      <c r="M1226"/>
      <c r="P1226"/>
      <c r="U1226"/>
      <c r="AA1226"/>
      <c r="AK1226"/>
    </row>
    <row r="1227" spans="4:37" x14ac:dyDescent="0.5">
      <c r="D1227"/>
      <c r="E1227"/>
      <c r="F1227"/>
      <c r="M1227"/>
      <c r="P1227"/>
      <c r="U1227"/>
      <c r="AA1227"/>
      <c r="AK1227"/>
    </row>
    <row r="1228" spans="4:37" x14ac:dyDescent="0.5">
      <c r="D1228"/>
      <c r="E1228"/>
      <c r="F1228"/>
      <c r="M1228"/>
      <c r="P1228"/>
      <c r="U1228"/>
      <c r="AA1228"/>
      <c r="AK1228"/>
    </row>
    <row r="1229" spans="4:37" x14ac:dyDescent="0.5">
      <c r="D1229"/>
      <c r="E1229"/>
      <c r="F1229"/>
      <c r="M1229"/>
      <c r="P1229"/>
      <c r="U1229"/>
      <c r="AA1229"/>
      <c r="AK1229"/>
    </row>
    <row r="1230" spans="4:37" x14ac:dyDescent="0.5">
      <c r="D1230"/>
      <c r="E1230"/>
      <c r="F1230"/>
      <c r="M1230"/>
      <c r="P1230"/>
      <c r="U1230"/>
      <c r="AA1230"/>
      <c r="AK1230"/>
    </row>
    <row r="1231" spans="4:37" x14ac:dyDescent="0.5">
      <c r="D1231"/>
      <c r="E1231"/>
      <c r="F1231"/>
      <c r="M1231"/>
      <c r="P1231"/>
      <c r="U1231"/>
      <c r="AA1231"/>
      <c r="AK1231"/>
    </row>
    <row r="1232" spans="4:37" x14ac:dyDescent="0.5">
      <c r="D1232"/>
      <c r="E1232"/>
      <c r="F1232"/>
      <c r="M1232"/>
      <c r="P1232"/>
      <c r="U1232"/>
      <c r="AA1232"/>
      <c r="AK1232"/>
    </row>
    <row r="1233" spans="4:37" x14ac:dyDescent="0.5">
      <c r="D1233"/>
      <c r="E1233"/>
      <c r="F1233"/>
      <c r="M1233"/>
      <c r="P1233"/>
      <c r="U1233"/>
      <c r="AA1233"/>
      <c r="AK1233"/>
    </row>
    <row r="1234" spans="4:37" x14ac:dyDescent="0.5">
      <c r="D1234"/>
      <c r="E1234"/>
      <c r="F1234"/>
      <c r="M1234"/>
      <c r="P1234"/>
      <c r="U1234"/>
      <c r="AA1234"/>
      <c r="AK1234"/>
    </row>
    <row r="1235" spans="4:37" x14ac:dyDescent="0.5">
      <c r="D1235"/>
      <c r="E1235"/>
      <c r="F1235"/>
      <c r="M1235"/>
      <c r="P1235"/>
      <c r="U1235"/>
      <c r="AA1235"/>
      <c r="AK1235"/>
    </row>
    <row r="1236" spans="4:37" x14ac:dyDescent="0.5">
      <c r="D1236"/>
      <c r="E1236"/>
      <c r="F1236"/>
      <c r="M1236"/>
      <c r="P1236"/>
      <c r="U1236"/>
      <c r="AA1236"/>
      <c r="AK1236"/>
    </row>
    <row r="1237" spans="4:37" x14ac:dyDescent="0.5">
      <c r="D1237"/>
      <c r="E1237"/>
      <c r="F1237"/>
      <c r="M1237"/>
      <c r="P1237"/>
      <c r="U1237"/>
      <c r="AA1237"/>
      <c r="AK1237"/>
    </row>
    <row r="1238" spans="4:37" x14ac:dyDescent="0.5">
      <c r="D1238"/>
      <c r="E1238"/>
      <c r="F1238"/>
      <c r="M1238"/>
      <c r="P1238"/>
      <c r="U1238"/>
      <c r="AA1238"/>
      <c r="AK1238"/>
    </row>
    <row r="1239" spans="4:37" x14ac:dyDescent="0.5">
      <c r="D1239"/>
      <c r="E1239"/>
      <c r="F1239"/>
      <c r="M1239"/>
      <c r="P1239"/>
      <c r="U1239"/>
      <c r="AA1239"/>
      <c r="AK1239"/>
    </row>
    <row r="1240" spans="4:37" x14ac:dyDescent="0.5">
      <c r="D1240"/>
      <c r="E1240"/>
      <c r="F1240"/>
      <c r="M1240"/>
      <c r="P1240"/>
      <c r="U1240"/>
      <c r="AA1240"/>
      <c r="AK1240"/>
    </row>
    <row r="1241" spans="4:37" x14ac:dyDescent="0.5">
      <c r="D1241"/>
      <c r="E1241"/>
      <c r="F1241"/>
      <c r="M1241"/>
      <c r="P1241"/>
      <c r="U1241"/>
      <c r="AA1241"/>
      <c r="AK1241"/>
    </row>
    <row r="1242" spans="4:37" x14ac:dyDescent="0.5">
      <c r="D1242"/>
      <c r="E1242"/>
      <c r="F1242"/>
      <c r="M1242"/>
      <c r="P1242"/>
      <c r="U1242"/>
      <c r="AA1242"/>
      <c r="AK1242"/>
    </row>
    <row r="1243" spans="4:37" x14ac:dyDescent="0.5">
      <c r="D1243"/>
      <c r="E1243"/>
      <c r="F1243"/>
      <c r="M1243"/>
      <c r="P1243"/>
      <c r="U1243"/>
      <c r="AA1243"/>
      <c r="AK1243"/>
    </row>
    <row r="1244" spans="4:37" x14ac:dyDescent="0.5">
      <c r="D1244"/>
      <c r="E1244"/>
      <c r="F1244"/>
      <c r="M1244"/>
      <c r="P1244"/>
      <c r="U1244"/>
      <c r="AA1244"/>
      <c r="AK1244"/>
    </row>
    <row r="1245" spans="4:37" x14ac:dyDescent="0.5">
      <c r="D1245"/>
      <c r="E1245"/>
      <c r="F1245"/>
      <c r="M1245"/>
      <c r="P1245"/>
      <c r="U1245"/>
      <c r="AA1245"/>
      <c r="AK1245"/>
    </row>
    <row r="1246" spans="4:37" x14ac:dyDescent="0.5">
      <c r="D1246"/>
      <c r="E1246"/>
      <c r="F1246"/>
      <c r="M1246"/>
      <c r="P1246"/>
      <c r="U1246"/>
      <c r="AA1246"/>
      <c r="AK1246"/>
    </row>
    <row r="1247" spans="4:37" x14ac:dyDescent="0.5">
      <c r="D1247"/>
      <c r="E1247"/>
      <c r="F1247"/>
      <c r="M1247"/>
      <c r="P1247"/>
      <c r="U1247"/>
      <c r="AA1247"/>
      <c r="AK1247"/>
    </row>
    <row r="1248" spans="4:37" x14ac:dyDescent="0.5">
      <c r="D1248"/>
      <c r="E1248"/>
      <c r="F1248"/>
      <c r="M1248"/>
      <c r="P1248"/>
      <c r="U1248"/>
      <c r="AA1248"/>
      <c r="AK1248"/>
    </row>
    <row r="1249" spans="4:37" x14ac:dyDescent="0.5">
      <c r="D1249"/>
      <c r="E1249"/>
      <c r="F1249"/>
      <c r="M1249"/>
      <c r="P1249"/>
      <c r="U1249"/>
      <c r="AA1249"/>
      <c r="AK1249"/>
    </row>
    <row r="1250" spans="4:37" x14ac:dyDescent="0.5">
      <c r="D1250"/>
      <c r="E1250"/>
      <c r="F1250"/>
      <c r="M1250"/>
      <c r="P1250"/>
      <c r="U1250"/>
      <c r="AA1250"/>
      <c r="AK1250"/>
    </row>
    <row r="1251" spans="4:37" x14ac:dyDescent="0.5">
      <c r="D1251"/>
      <c r="E1251"/>
      <c r="F1251"/>
      <c r="M1251"/>
      <c r="P1251"/>
      <c r="U1251"/>
      <c r="AA1251"/>
      <c r="AK1251"/>
    </row>
    <row r="1252" spans="4:37" x14ac:dyDescent="0.5">
      <c r="D1252"/>
      <c r="E1252"/>
      <c r="F1252"/>
      <c r="M1252"/>
      <c r="P1252"/>
      <c r="U1252"/>
      <c r="AA1252"/>
      <c r="AK1252"/>
    </row>
    <row r="1253" spans="4:37" x14ac:dyDescent="0.5">
      <c r="D1253"/>
      <c r="E1253"/>
      <c r="F1253"/>
      <c r="M1253"/>
      <c r="P1253"/>
      <c r="U1253"/>
      <c r="AA1253"/>
      <c r="AK1253"/>
    </row>
    <row r="1254" spans="4:37" x14ac:dyDescent="0.5">
      <c r="D1254"/>
      <c r="E1254"/>
      <c r="F1254"/>
      <c r="M1254"/>
      <c r="P1254"/>
      <c r="U1254"/>
      <c r="AA1254"/>
      <c r="AK1254"/>
    </row>
    <row r="1255" spans="4:37" x14ac:dyDescent="0.5">
      <c r="D1255"/>
      <c r="E1255"/>
      <c r="F1255"/>
      <c r="M1255"/>
      <c r="P1255"/>
      <c r="U1255"/>
      <c r="AA1255"/>
      <c r="AK1255"/>
    </row>
    <row r="1256" spans="4:37" x14ac:dyDescent="0.5">
      <c r="D1256"/>
      <c r="E1256"/>
      <c r="F1256"/>
      <c r="M1256"/>
      <c r="P1256"/>
      <c r="U1256"/>
      <c r="AA1256"/>
      <c r="AK1256"/>
    </row>
    <row r="1257" spans="4:37" x14ac:dyDescent="0.5">
      <c r="D1257"/>
      <c r="E1257"/>
      <c r="F1257"/>
      <c r="M1257"/>
      <c r="P1257"/>
      <c r="U1257"/>
      <c r="AA1257"/>
      <c r="AK1257"/>
    </row>
    <row r="1258" spans="4:37" x14ac:dyDescent="0.5">
      <c r="D1258"/>
      <c r="E1258"/>
      <c r="F1258"/>
      <c r="M1258"/>
      <c r="P1258"/>
      <c r="U1258"/>
      <c r="AA1258"/>
      <c r="AK1258"/>
    </row>
    <row r="1259" spans="4:37" x14ac:dyDescent="0.5">
      <c r="D1259"/>
      <c r="E1259"/>
      <c r="F1259"/>
      <c r="M1259"/>
      <c r="P1259"/>
      <c r="U1259"/>
      <c r="AA1259"/>
      <c r="AK1259"/>
    </row>
    <row r="1260" spans="4:37" x14ac:dyDescent="0.5">
      <c r="D1260"/>
      <c r="E1260"/>
      <c r="F1260"/>
      <c r="M1260"/>
      <c r="P1260"/>
      <c r="U1260"/>
      <c r="AA1260"/>
      <c r="AK1260"/>
    </row>
    <row r="1261" spans="4:37" x14ac:dyDescent="0.5">
      <c r="D1261"/>
      <c r="E1261"/>
      <c r="F1261"/>
      <c r="M1261"/>
      <c r="P1261"/>
      <c r="U1261"/>
      <c r="AA1261"/>
      <c r="AK1261"/>
    </row>
    <row r="1262" spans="4:37" x14ac:dyDescent="0.5">
      <c r="D1262"/>
      <c r="E1262"/>
      <c r="F1262"/>
      <c r="M1262"/>
      <c r="P1262"/>
      <c r="U1262"/>
      <c r="AA1262"/>
      <c r="AK1262"/>
    </row>
    <row r="1263" spans="4:37" x14ac:dyDescent="0.5">
      <c r="D1263"/>
      <c r="E1263"/>
      <c r="F1263"/>
      <c r="M1263"/>
      <c r="P1263"/>
      <c r="U1263"/>
      <c r="AA1263"/>
      <c r="AK1263"/>
    </row>
    <row r="1264" spans="4:37" x14ac:dyDescent="0.5">
      <c r="D1264"/>
      <c r="E1264"/>
      <c r="F1264"/>
      <c r="M1264"/>
      <c r="P1264"/>
      <c r="U1264"/>
      <c r="AA1264"/>
      <c r="AK1264"/>
    </row>
    <row r="1265" spans="4:37" x14ac:dyDescent="0.5">
      <c r="D1265"/>
      <c r="E1265"/>
      <c r="F1265"/>
      <c r="M1265"/>
      <c r="P1265"/>
      <c r="U1265"/>
      <c r="AA1265"/>
      <c r="AK1265"/>
    </row>
    <row r="1266" spans="4:37" x14ac:dyDescent="0.5">
      <c r="D1266"/>
      <c r="E1266"/>
      <c r="F1266"/>
      <c r="M1266"/>
      <c r="P1266"/>
      <c r="U1266"/>
      <c r="AA1266"/>
      <c r="AK1266"/>
    </row>
    <row r="1267" spans="4:37" x14ac:dyDescent="0.5">
      <c r="D1267"/>
      <c r="E1267"/>
      <c r="F1267"/>
      <c r="M1267"/>
      <c r="P1267"/>
      <c r="U1267"/>
      <c r="AA1267"/>
      <c r="AK1267"/>
    </row>
    <row r="1268" spans="4:37" x14ac:dyDescent="0.5">
      <c r="D1268"/>
      <c r="E1268"/>
      <c r="F1268"/>
      <c r="M1268"/>
      <c r="P1268"/>
      <c r="U1268"/>
      <c r="AA1268"/>
      <c r="AK1268"/>
    </row>
    <row r="1269" spans="4:37" x14ac:dyDescent="0.5">
      <c r="D1269"/>
      <c r="E1269"/>
      <c r="F1269"/>
      <c r="M1269"/>
      <c r="P1269"/>
      <c r="U1269"/>
      <c r="AA1269"/>
      <c r="AK1269"/>
    </row>
    <row r="1270" spans="4:37" x14ac:dyDescent="0.5">
      <c r="D1270"/>
      <c r="E1270"/>
      <c r="F1270"/>
      <c r="M1270"/>
      <c r="P1270"/>
      <c r="U1270"/>
      <c r="AA1270"/>
      <c r="AK1270"/>
    </row>
    <row r="1271" spans="4:37" x14ac:dyDescent="0.5">
      <c r="D1271"/>
      <c r="E1271"/>
      <c r="F1271"/>
      <c r="M1271"/>
      <c r="P1271"/>
      <c r="U1271"/>
      <c r="AA1271"/>
      <c r="AK1271"/>
    </row>
    <row r="1272" spans="4:37" x14ac:dyDescent="0.5">
      <c r="D1272"/>
      <c r="E1272"/>
      <c r="F1272"/>
      <c r="M1272"/>
      <c r="P1272"/>
      <c r="U1272"/>
      <c r="AA1272"/>
      <c r="AK1272"/>
    </row>
    <row r="1273" spans="4:37" x14ac:dyDescent="0.5">
      <c r="D1273"/>
      <c r="E1273"/>
      <c r="F1273"/>
      <c r="M1273"/>
      <c r="P1273"/>
      <c r="U1273"/>
      <c r="AA1273"/>
      <c r="AK1273"/>
    </row>
    <row r="1274" spans="4:37" x14ac:dyDescent="0.5">
      <c r="D1274"/>
      <c r="E1274"/>
      <c r="F1274"/>
      <c r="M1274"/>
      <c r="P1274"/>
      <c r="U1274"/>
      <c r="AA1274"/>
      <c r="AK1274"/>
    </row>
    <row r="1275" spans="4:37" x14ac:dyDescent="0.5">
      <c r="D1275"/>
      <c r="E1275"/>
      <c r="F1275"/>
      <c r="M1275"/>
      <c r="P1275"/>
      <c r="U1275"/>
      <c r="AA1275"/>
      <c r="AK1275"/>
    </row>
    <row r="1276" spans="4:37" x14ac:dyDescent="0.5">
      <c r="D1276"/>
      <c r="E1276"/>
      <c r="F1276"/>
      <c r="M1276"/>
      <c r="P1276"/>
      <c r="U1276"/>
      <c r="AA1276"/>
      <c r="AK1276"/>
    </row>
    <row r="1277" spans="4:37" x14ac:dyDescent="0.5">
      <c r="D1277"/>
      <c r="E1277"/>
      <c r="F1277"/>
      <c r="M1277"/>
      <c r="P1277"/>
      <c r="U1277"/>
      <c r="AA1277"/>
      <c r="AK1277"/>
    </row>
    <row r="1278" spans="4:37" x14ac:dyDescent="0.5">
      <c r="D1278"/>
      <c r="E1278"/>
      <c r="F1278"/>
      <c r="M1278"/>
      <c r="P1278"/>
      <c r="U1278"/>
      <c r="AA1278"/>
      <c r="AK1278"/>
    </row>
    <row r="1279" spans="4:37" x14ac:dyDescent="0.5">
      <c r="D1279"/>
      <c r="E1279"/>
      <c r="F1279"/>
      <c r="M1279"/>
      <c r="P1279"/>
      <c r="U1279"/>
      <c r="AA1279"/>
      <c r="AK1279"/>
    </row>
    <row r="1280" spans="4:37" x14ac:dyDescent="0.5">
      <c r="D1280"/>
      <c r="E1280"/>
      <c r="F1280"/>
      <c r="M1280"/>
      <c r="P1280"/>
      <c r="U1280"/>
      <c r="AA1280"/>
      <c r="AK1280"/>
    </row>
    <row r="1281" spans="4:37" x14ac:dyDescent="0.5">
      <c r="D1281"/>
      <c r="E1281"/>
      <c r="F1281"/>
      <c r="M1281"/>
      <c r="P1281"/>
      <c r="U1281"/>
      <c r="AA1281"/>
      <c r="AK1281"/>
    </row>
    <row r="1282" spans="4:37" x14ac:dyDescent="0.5">
      <c r="D1282"/>
      <c r="E1282"/>
      <c r="F1282"/>
      <c r="M1282"/>
      <c r="P1282"/>
      <c r="U1282"/>
      <c r="AA1282"/>
      <c r="AK1282"/>
    </row>
    <row r="1283" spans="4:37" x14ac:dyDescent="0.5">
      <c r="D1283"/>
      <c r="E1283"/>
      <c r="F1283"/>
      <c r="M1283"/>
      <c r="P1283"/>
      <c r="U1283"/>
      <c r="AA1283"/>
      <c r="AK1283"/>
    </row>
    <row r="1284" spans="4:37" x14ac:dyDescent="0.5">
      <c r="D1284"/>
      <c r="E1284"/>
      <c r="F1284"/>
      <c r="M1284"/>
      <c r="P1284"/>
      <c r="U1284"/>
      <c r="AA1284"/>
      <c r="AK1284"/>
    </row>
    <row r="1285" spans="4:37" x14ac:dyDescent="0.5">
      <c r="D1285"/>
      <c r="E1285"/>
      <c r="F1285"/>
      <c r="M1285"/>
      <c r="P1285"/>
      <c r="U1285"/>
      <c r="AA1285"/>
      <c r="AK1285"/>
    </row>
    <row r="1286" spans="4:37" x14ac:dyDescent="0.5">
      <c r="D1286"/>
      <c r="E1286"/>
      <c r="F1286"/>
      <c r="M1286"/>
      <c r="P1286"/>
      <c r="U1286"/>
      <c r="AA1286"/>
      <c r="AK1286"/>
    </row>
    <row r="1287" spans="4:37" x14ac:dyDescent="0.5">
      <c r="D1287"/>
      <c r="E1287"/>
      <c r="F1287"/>
      <c r="M1287"/>
      <c r="P1287"/>
      <c r="U1287"/>
      <c r="AA1287"/>
      <c r="AK1287"/>
    </row>
    <row r="1288" spans="4:37" x14ac:dyDescent="0.5">
      <c r="D1288"/>
      <c r="E1288"/>
      <c r="F1288"/>
      <c r="M1288"/>
      <c r="P1288"/>
      <c r="U1288"/>
      <c r="AA1288"/>
      <c r="AK1288"/>
    </row>
    <row r="1289" spans="4:37" x14ac:dyDescent="0.5">
      <c r="D1289"/>
      <c r="E1289"/>
      <c r="F1289"/>
      <c r="M1289"/>
      <c r="P1289"/>
      <c r="U1289"/>
      <c r="AA1289"/>
      <c r="AK1289"/>
    </row>
    <row r="1290" spans="4:37" x14ac:dyDescent="0.5">
      <c r="D1290"/>
      <c r="E1290"/>
      <c r="F1290"/>
      <c r="M1290"/>
      <c r="P1290"/>
      <c r="U1290"/>
      <c r="AA1290"/>
      <c r="AK1290"/>
    </row>
    <row r="1291" spans="4:37" x14ac:dyDescent="0.5">
      <c r="D1291"/>
      <c r="E1291"/>
      <c r="F1291"/>
      <c r="M1291"/>
      <c r="P1291"/>
      <c r="U1291"/>
      <c r="AA1291"/>
      <c r="AK1291"/>
    </row>
    <row r="1292" spans="4:37" x14ac:dyDescent="0.5">
      <c r="D1292"/>
      <c r="E1292"/>
      <c r="F1292"/>
      <c r="M1292"/>
      <c r="P1292"/>
      <c r="U1292"/>
      <c r="AA1292"/>
      <c r="AK1292"/>
    </row>
    <row r="1293" spans="4:37" x14ac:dyDescent="0.5">
      <c r="D1293"/>
      <c r="E1293"/>
      <c r="F1293"/>
      <c r="M1293"/>
      <c r="P1293"/>
      <c r="U1293"/>
      <c r="AA1293"/>
      <c r="AK1293"/>
    </row>
    <row r="1294" spans="4:37" x14ac:dyDescent="0.5">
      <c r="D1294"/>
      <c r="E1294"/>
      <c r="F1294"/>
      <c r="M1294"/>
      <c r="P1294"/>
      <c r="U1294"/>
      <c r="AA1294"/>
      <c r="AK1294"/>
    </row>
    <row r="1295" spans="4:37" x14ac:dyDescent="0.5">
      <c r="D1295"/>
      <c r="E1295"/>
      <c r="F1295"/>
      <c r="M1295"/>
      <c r="P1295"/>
      <c r="U1295"/>
      <c r="AA1295"/>
      <c r="AK1295"/>
    </row>
    <row r="1296" spans="4:37" x14ac:dyDescent="0.5">
      <c r="D1296"/>
      <c r="E1296"/>
      <c r="F1296"/>
      <c r="M1296"/>
      <c r="P1296"/>
      <c r="U1296"/>
      <c r="AA1296"/>
      <c r="AK1296"/>
    </row>
    <row r="1297" spans="4:37" x14ac:dyDescent="0.5">
      <c r="D1297"/>
      <c r="E1297"/>
      <c r="F1297"/>
      <c r="M1297"/>
      <c r="P1297"/>
      <c r="U1297"/>
      <c r="AA1297"/>
      <c r="AK1297"/>
    </row>
    <row r="1298" spans="4:37" x14ac:dyDescent="0.5">
      <c r="D1298"/>
      <c r="E1298"/>
      <c r="F1298"/>
      <c r="M1298"/>
      <c r="P1298"/>
      <c r="U1298"/>
      <c r="AA1298"/>
      <c r="AK1298"/>
    </row>
    <row r="1299" spans="4:37" x14ac:dyDescent="0.5">
      <c r="D1299"/>
      <c r="E1299"/>
      <c r="F1299"/>
      <c r="M1299"/>
      <c r="P1299"/>
      <c r="U1299"/>
      <c r="AA1299"/>
      <c r="AK1299"/>
    </row>
    <row r="1300" spans="4:37" x14ac:dyDescent="0.5">
      <c r="D1300"/>
      <c r="E1300"/>
      <c r="F1300"/>
      <c r="M1300"/>
      <c r="P1300"/>
      <c r="U1300"/>
      <c r="AA1300"/>
      <c r="AK1300"/>
    </row>
    <row r="1301" spans="4:37" x14ac:dyDescent="0.5">
      <c r="D1301"/>
      <c r="E1301"/>
      <c r="F1301"/>
      <c r="M1301"/>
      <c r="P1301"/>
      <c r="U1301"/>
      <c r="AA1301"/>
      <c r="AK1301"/>
    </row>
    <row r="1302" spans="4:37" x14ac:dyDescent="0.5">
      <c r="D1302"/>
      <c r="E1302"/>
      <c r="F1302"/>
      <c r="M1302"/>
      <c r="P1302"/>
      <c r="U1302"/>
      <c r="AA1302"/>
      <c r="AK1302"/>
    </row>
    <row r="1303" spans="4:37" x14ac:dyDescent="0.5">
      <c r="D1303"/>
      <c r="E1303"/>
      <c r="F1303"/>
      <c r="M1303"/>
      <c r="P1303"/>
      <c r="U1303"/>
      <c r="AA1303"/>
      <c r="AK1303"/>
    </row>
    <row r="1304" spans="4:37" x14ac:dyDescent="0.5">
      <c r="D1304"/>
      <c r="E1304"/>
      <c r="F1304"/>
      <c r="M1304"/>
      <c r="P1304"/>
      <c r="U1304"/>
      <c r="AA1304"/>
      <c r="AK1304"/>
    </row>
    <row r="1305" spans="4:37" x14ac:dyDescent="0.5">
      <c r="D1305"/>
      <c r="E1305"/>
      <c r="F1305"/>
      <c r="M1305"/>
      <c r="P1305"/>
      <c r="U1305"/>
      <c r="AA1305"/>
      <c r="AK1305"/>
    </row>
    <row r="1306" spans="4:37" x14ac:dyDescent="0.5">
      <c r="D1306"/>
      <c r="E1306"/>
      <c r="F1306"/>
      <c r="M1306"/>
      <c r="P1306"/>
      <c r="U1306"/>
      <c r="AA1306"/>
      <c r="AK1306"/>
    </row>
    <row r="1307" spans="4:37" x14ac:dyDescent="0.5">
      <c r="D1307"/>
      <c r="E1307"/>
      <c r="F1307"/>
      <c r="M1307"/>
      <c r="P1307"/>
      <c r="U1307"/>
      <c r="AA1307"/>
      <c r="AK1307"/>
    </row>
    <row r="1308" spans="4:37" x14ac:dyDescent="0.5">
      <c r="D1308"/>
      <c r="E1308"/>
      <c r="F1308"/>
      <c r="M1308"/>
      <c r="P1308"/>
      <c r="U1308"/>
      <c r="AA1308"/>
      <c r="AK1308"/>
    </row>
    <row r="1309" spans="4:37" x14ac:dyDescent="0.5">
      <c r="D1309"/>
      <c r="E1309"/>
      <c r="F1309"/>
      <c r="M1309"/>
      <c r="P1309"/>
      <c r="U1309"/>
      <c r="AA1309"/>
      <c r="AK1309"/>
    </row>
    <row r="1310" spans="4:37" x14ac:dyDescent="0.5">
      <c r="D1310"/>
      <c r="E1310"/>
      <c r="F1310"/>
      <c r="M1310"/>
      <c r="P1310"/>
      <c r="U1310"/>
      <c r="AA1310"/>
      <c r="AK1310"/>
    </row>
    <row r="1311" spans="4:37" x14ac:dyDescent="0.5">
      <c r="D1311"/>
      <c r="E1311"/>
      <c r="F1311"/>
      <c r="M1311"/>
      <c r="P1311"/>
      <c r="U1311"/>
      <c r="AA1311"/>
      <c r="AK1311"/>
    </row>
    <row r="1312" spans="4:37" x14ac:dyDescent="0.5">
      <c r="D1312"/>
      <c r="E1312"/>
      <c r="F1312"/>
      <c r="M1312"/>
      <c r="P1312"/>
      <c r="U1312"/>
      <c r="AA1312"/>
      <c r="AK1312"/>
    </row>
    <row r="1313" spans="4:37" x14ac:dyDescent="0.5">
      <c r="D1313"/>
      <c r="E1313"/>
      <c r="F1313"/>
      <c r="M1313"/>
      <c r="P1313"/>
      <c r="U1313"/>
      <c r="AA1313"/>
      <c r="AK1313"/>
    </row>
    <row r="1314" spans="4:37" x14ac:dyDescent="0.5">
      <c r="D1314"/>
      <c r="E1314"/>
      <c r="F1314"/>
      <c r="M1314"/>
      <c r="P1314"/>
      <c r="U1314"/>
      <c r="AA1314"/>
      <c r="AK1314"/>
    </row>
    <row r="1315" spans="4:37" x14ac:dyDescent="0.5">
      <c r="D1315"/>
      <c r="E1315"/>
      <c r="F1315"/>
      <c r="M1315"/>
      <c r="P1315"/>
      <c r="U1315"/>
      <c r="AA1315"/>
      <c r="AK1315"/>
    </row>
    <row r="1316" spans="4:37" x14ac:dyDescent="0.5">
      <c r="D1316"/>
      <c r="E1316"/>
      <c r="F1316"/>
      <c r="M1316"/>
      <c r="P1316"/>
      <c r="U1316"/>
      <c r="AA1316"/>
      <c r="AK1316"/>
    </row>
    <row r="1317" spans="4:37" x14ac:dyDescent="0.5">
      <c r="D1317"/>
      <c r="E1317"/>
      <c r="F1317"/>
      <c r="M1317"/>
      <c r="P1317"/>
      <c r="U1317"/>
      <c r="AA1317"/>
      <c r="AK1317"/>
    </row>
    <row r="1318" spans="4:37" x14ac:dyDescent="0.5">
      <c r="D1318"/>
      <c r="E1318"/>
      <c r="F1318"/>
      <c r="M1318"/>
      <c r="P1318"/>
      <c r="U1318"/>
      <c r="AA1318"/>
      <c r="AK1318"/>
    </row>
    <row r="1319" spans="4:37" x14ac:dyDescent="0.5">
      <c r="D1319"/>
      <c r="E1319"/>
      <c r="F1319"/>
      <c r="M1319"/>
      <c r="P1319"/>
      <c r="U1319"/>
      <c r="AA1319"/>
      <c r="AK1319"/>
    </row>
    <row r="1320" spans="4:37" x14ac:dyDescent="0.5">
      <c r="D1320"/>
      <c r="E1320"/>
      <c r="F1320"/>
      <c r="M1320"/>
      <c r="P1320"/>
      <c r="U1320"/>
      <c r="AA1320"/>
      <c r="AK1320"/>
    </row>
    <row r="1321" spans="4:37" x14ac:dyDescent="0.5">
      <c r="D1321"/>
      <c r="E1321"/>
      <c r="F1321"/>
      <c r="M1321"/>
      <c r="P1321"/>
      <c r="U1321"/>
      <c r="AA1321"/>
      <c r="AK1321"/>
    </row>
    <row r="1322" spans="4:37" x14ac:dyDescent="0.5">
      <c r="D1322"/>
      <c r="E1322"/>
      <c r="F1322"/>
      <c r="M1322"/>
      <c r="P1322"/>
      <c r="U1322"/>
      <c r="AA1322"/>
      <c r="AK1322"/>
    </row>
    <row r="1323" spans="4:37" x14ac:dyDescent="0.5">
      <c r="D1323"/>
      <c r="E1323"/>
      <c r="F1323"/>
      <c r="M1323"/>
      <c r="P1323"/>
      <c r="U1323"/>
      <c r="AA1323"/>
      <c r="AK1323"/>
    </row>
    <row r="1324" spans="4:37" x14ac:dyDescent="0.5">
      <c r="D1324"/>
      <c r="E1324"/>
      <c r="F1324"/>
      <c r="M1324"/>
      <c r="P1324"/>
      <c r="U1324"/>
      <c r="AA1324"/>
      <c r="AK1324"/>
    </row>
    <row r="1325" spans="4:37" x14ac:dyDescent="0.5">
      <c r="D1325"/>
      <c r="E1325"/>
      <c r="F1325"/>
      <c r="M1325"/>
      <c r="P1325"/>
      <c r="U1325"/>
      <c r="AA1325"/>
      <c r="AK1325"/>
    </row>
    <row r="1326" spans="4:37" x14ac:dyDescent="0.5">
      <c r="D1326"/>
      <c r="E1326"/>
      <c r="F1326"/>
      <c r="M1326"/>
      <c r="P1326"/>
      <c r="U1326"/>
      <c r="AA1326"/>
      <c r="AK1326"/>
    </row>
    <row r="1327" spans="4:37" x14ac:dyDescent="0.5">
      <c r="D1327"/>
      <c r="E1327"/>
      <c r="F1327"/>
      <c r="M1327"/>
      <c r="P1327"/>
      <c r="U1327"/>
      <c r="AA1327"/>
      <c r="AK1327"/>
    </row>
    <row r="1328" spans="4:37" x14ac:dyDescent="0.5">
      <c r="D1328"/>
      <c r="E1328"/>
      <c r="F1328"/>
      <c r="M1328"/>
      <c r="P1328"/>
      <c r="U1328"/>
      <c r="AA1328"/>
      <c r="AK1328"/>
    </row>
    <row r="1329" spans="4:37" x14ac:dyDescent="0.5">
      <c r="D1329"/>
      <c r="E1329"/>
      <c r="F1329"/>
      <c r="M1329"/>
      <c r="P1329"/>
      <c r="U1329"/>
      <c r="AA1329"/>
      <c r="AK1329"/>
    </row>
    <row r="1330" spans="4:37" x14ac:dyDescent="0.5">
      <c r="D1330"/>
      <c r="E1330"/>
      <c r="F1330"/>
      <c r="M1330"/>
      <c r="P1330"/>
      <c r="U1330"/>
      <c r="AA1330"/>
      <c r="AK1330"/>
    </row>
    <row r="1331" spans="4:37" x14ac:dyDescent="0.5">
      <c r="D1331"/>
      <c r="E1331"/>
      <c r="F1331"/>
      <c r="M1331"/>
      <c r="P1331"/>
      <c r="U1331"/>
      <c r="AA1331"/>
      <c r="AK1331"/>
    </row>
    <row r="1332" spans="4:37" x14ac:dyDescent="0.5">
      <c r="D1332"/>
      <c r="E1332"/>
      <c r="F1332"/>
      <c r="M1332"/>
      <c r="P1332"/>
      <c r="U1332"/>
      <c r="AA1332"/>
      <c r="AK1332"/>
    </row>
    <row r="1333" spans="4:37" x14ac:dyDescent="0.5">
      <c r="D1333"/>
      <c r="E1333"/>
      <c r="F1333"/>
      <c r="M1333"/>
      <c r="P1333"/>
      <c r="U1333"/>
      <c r="AA1333"/>
      <c r="AK1333"/>
    </row>
    <row r="1334" spans="4:37" x14ac:dyDescent="0.5">
      <c r="D1334"/>
      <c r="E1334"/>
      <c r="F1334"/>
      <c r="M1334"/>
      <c r="P1334"/>
      <c r="U1334"/>
      <c r="AA1334"/>
      <c r="AK1334"/>
    </row>
    <row r="1335" spans="4:37" x14ac:dyDescent="0.5">
      <c r="D1335"/>
      <c r="E1335"/>
      <c r="F1335"/>
      <c r="M1335"/>
      <c r="P1335"/>
      <c r="U1335"/>
      <c r="AA1335"/>
      <c r="AK1335"/>
    </row>
    <row r="1336" spans="4:37" x14ac:dyDescent="0.5">
      <c r="D1336"/>
      <c r="E1336"/>
      <c r="F1336"/>
      <c r="M1336"/>
      <c r="P1336"/>
      <c r="U1336"/>
      <c r="AA1336"/>
      <c r="AK1336"/>
    </row>
    <row r="1337" spans="4:37" x14ac:dyDescent="0.5">
      <c r="D1337"/>
      <c r="E1337"/>
      <c r="F1337"/>
      <c r="M1337"/>
      <c r="P1337"/>
      <c r="U1337"/>
      <c r="AA1337"/>
      <c r="AK1337"/>
    </row>
    <row r="1338" spans="4:37" x14ac:dyDescent="0.5">
      <c r="D1338"/>
      <c r="E1338"/>
      <c r="F1338"/>
      <c r="M1338"/>
      <c r="P1338"/>
      <c r="U1338"/>
      <c r="AA1338"/>
      <c r="AK1338"/>
    </row>
    <row r="1339" spans="4:37" x14ac:dyDescent="0.5">
      <c r="D1339"/>
      <c r="E1339"/>
      <c r="F1339"/>
      <c r="M1339"/>
      <c r="P1339"/>
      <c r="U1339"/>
      <c r="AA1339"/>
      <c r="AK1339"/>
    </row>
    <row r="1340" spans="4:37" x14ac:dyDescent="0.5">
      <c r="D1340"/>
      <c r="E1340"/>
      <c r="F1340"/>
      <c r="M1340"/>
      <c r="P1340"/>
      <c r="U1340"/>
      <c r="AA1340"/>
      <c r="AK1340"/>
    </row>
    <row r="1341" spans="4:37" x14ac:dyDescent="0.5">
      <c r="D1341"/>
      <c r="E1341"/>
      <c r="F1341"/>
      <c r="M1341"/>
      <c r="P1341"/>
      <c r="U1341"/>
      <c r="AA1341"/>
      <c r="AK1341"/>
    </row>
    <row r="1342" spans="4:37" x14ac:dyDescent="0.5">
      <c r="D1342"/>
      <c r="E1342"/>
      <c r="F1342"/>
      <c r="M1342"/>
      <c r="P1342"/>
      <c r="U1342"/>
      <c r="AA1342"/>
      <c r="AK1342"/>
    </row>
    <row r="1343" spans="4:37" x14ac:dyDescent="0.5">
      <c r="D1343"/>
      <c r="E1343"/>
      <c r="F1343"/>
      <c r="M1343"/>
      <c r="P1343"/>
      <c r="U1343"/>
      <c r="AA1343"/>
      <c r="AK1343"/>
    </row>
    <row r="1344" spans="4:37" x14ac:dyDescent="0.5">
      <c r="D1344"/>
      <c r="E1344"/>
      <c r="F1344"/>
      <c r="M1344"/>
      <c r="P1344"/>
      <c r="U1344"/>
      <c r="AA1344"/>
      <c r="AK1344"/>
    </row>
    <row r="1345" spans="4:37" x14ac:dyDescent="0.5">
      <c r="D1345"/>
      <c r="E1345"/>
      <c r="F1345"/>
      <c r="M1345"/>
      <c r="P1345"/>
      <c r="U1345"/>
      <c r="AA1345"/>
      <c r="AK1345"/>
    </row>
    <row r="1346" spans="4:37" x14ac:dyDescent="0.5">
      <c r="D1346"/>
      <c r="E1346"/>
      <c r="F1346"/>
      <c r="M1346"/>
      <c r="P1346"/>
      <c r="U1346"/>
      <c r="AA1346"/>
      <c r="AK1346"/>
    </row>
    <row r="1347" spans="4:37" x14ac:dyDescent="0.5">
      <c r="D1347"/>
      <c r="E1347"/>
      <c r="F1347"/>
      <c r="M1347"/>
      <c r="P1347"/>
      <c r="U1347"/>
      <c r="AA1347"/>
      <c r="AK1347"/>
    </row>
    <row r="1348" spans="4:37" x14ac:dyDescent="0.5">
      <c r="D1348"/>
      <c r="E1348"/>
      <c r="F1348"/>
      <c r="M1348"/>
      <c r="P1348"/>
      <c r="U1348"/>
      <c r="AA1348"/>
      <c r="AK1348"/>
    </row>
    <row r="1349" spans="4:37" x14ac:dyDescent="0.5">
      <c r="D1349"/>
      <c r="E1349"/>
      <c r="F1349"/>
      <c r="M1349"/>
      <c r="P1349"/>
      <c r="U1349"/>
      <c r="AA1349"/>
      <c r="AK1349"/>
    </row>
    <row r="1350" spans="4:37" x14ac:dyDescent="0.5">
      <c r="D1350"/>
      <c r="E1350"/>
      <c r="F1350"/>
      <c r="M1350"/>
      <c r="P1350"/>
      <c r="U1350"/>
      <c r="AA1350"/>
      <c r="AK1350"/>
    </row>
    <row r="1351" spans="4:37" x14ac:dyDescent="0.5">
      <c r="D1351"/>
      <c r="E1351"/>
      <c r="F1351"/>
      <c r="M1351"/>
      <c r="P1351"/>
      <c r="U1351"/>
      <c r="AA1351"/>
      <c r="AK1351"/>
    </row>
    <row r="1352" spans="4:37" x14ac:dyDescent="0.5">
      <c r="D1352"/>
      <c r="E1352"/>
      <c r="F1352"/>
      <c r="M1352"/>
      <c r="P1352"/>
      <c r="U1352"/>
      <c r="AA1352"/>
      <c r="AK1352"/>
    </row>
    <row r="1353" spans="4:37" x14ac:dyDescent="0.5">
      <c r="D1353"/>
      <c r="E1353"/>
      <c r="F1353"/>
      <c r="M1353"/>
      <c r="P1353"/>
      <c r="U1353"/>
      <c r="AA1353"/>
      <c r="AK1353"/>
    </row>
    <row r="1354" spans="4:37" x14ac:dyDescent="0.5">
      <c r="D1354"/>
      <c r="E1354"/>
      <c r="F1354"/>
      <c r="M1354"/>
      <c r="P1354"/>
      <c r="U1354"/>
      <c r="AA1354"/>
      <c r="AK1354"/>
    </row>
    <row r="1355" spans="4:37" x14ac:dyDescent="0.5">
      <c r="D1355"/>
      <c r="E1355"/>
      <c r="F1355"/>
      <c r="M1355"/>
      <c r="P1355"/>
      <c r="U1355"/>
      <c r="AA1355"/>
      <c r="AK1355"/>
    </row>
    <row r="1356" spans="4:37" x14ac:dyDescent="0.5">
      <c r="D1356"/>
      <c r="E1356"/>
      <c r="F1356"/>
      <c r="M1356"/>
      <c r="P1356"/>
      <c r="U1356"/>
      <c r="AA1356"/>
      <c r="AK1356"/>
    </row>
    <row r="1357" spans="4:37" x14ac:dyDescent="0.5">
      <c r="D1357"/>
      <c r="E1357"/>
      <c r="F1357"/>
      <c r="M1357"/>
      <c r="P1357"/>
      <c r="U1357"/>
      <c r="AA1357"/>
      <c r="AK1357"/>
    </row>
    <row r="1358" spans="4:37" x14ac:dyDescent="0.5">
      <c r="D1358"/>
      <c r="E1358"/>
      <c r="F1358"/>
      <c r="M1358"/>
      <c r="P1358"/>
      <c r="U1358"/>
      <c r="AA1358"/>
      <c r="AK1358"/>
    </row>
    <row r="1359" spans="4:37" x14ac:dyDescent="0.5">
      <c r="D1359"/>
      <c r="E1359"/>
      <c r="F1359"/>
      <c r="M1359"/>
      <c r="P1359"/>
      <c r="U1359"/>
      <c r="AA1359"/>
      <c r="AK1359"/>
    </row>
    <row r="1360" spans="4:37" x14ac:dyDescent="0.5">
      <c r="D1360"/>
      <c r="E1360"/>
      <c r="F1360"/>
      <c r="M1360"/>
      <c r="P1360"/>
      <c r="U1360"/>
      <c r="AA1360"/>
      <c r="AK1360"/>
    </row>
    <row r="1361" spans="4:37" x14ac:dyDescent="0.5">
      <c r="D1361"/>
      <c r="E1361"/>
      <c r="F1361"/>
      <c r="M1361"/>
      <c r="P1361"/>
      <c r="U1361"/>
      <c r="AA1361"/>
      <c r="AK1361"/>
    </row>
    <row r="1362" spans="4:37" x14ac:dyDescent="0.5">
      <c r="D1362"/>
      <c r="E1362"/>
      <c r="F1362"/>
      <c r="M1362"/>
      <c r="P1362"/>
      <c r="U1362"/>
      <c r="AA1362"/>
      <c r="AK1362"/>
    </row>
    <row r="1363" spans="4:37" x14ac:dyDescent="0.5">
      <c r="D1363"/>
      <c r="E1363"/>
      <c r="F1363"/>
      <c r="M1363"/>
      <c r="P1363"/>
      <c r="U1363"/>
      <c r="AA1363"/>
      <c r="AK1363"/>
    </row>
    <row r="1364" spans="4:37" x14ac:dyDescent="0.5">
      <c r="D1364"/>
      <c r="E1364"/>
      <c r="F1364"/>
      <c r="M1364"/>
      <c r="P1364"/>
      <c r="U1364"/>
      <c r="AA1364"/>
      <c r="AK1364"/>
    </row>
    <row r="1365" spans="4:37" x14ac:dyDescent="0.5">
      <c r="D1365"/>
      <c r="E1365"/>
      <c r="F1365"/>
      <c r="M1365"/>
      <c r="P1365"/>
      <c r="U1365"/>
      <c r="AA1365"/>
      <c r="AK1365"/>
    </row>
    <row r="1366" spans="4:37" x14ac:dyDescent="0.5">
      <c r="D1366"/>
      <c r="E1366"/>
      <c r="F1366"/>
      <c r="M1366"/>
      <c r="P1366"/>
      <c r="U1366"/>
      <c r="AA1366"/>
      <c r="AK1366"/>
    </row>
    <row r="1367" spans="4:37" x14ac:dyDescent="0.5">
      <c r="D1367"/>
      <c r="E1367"/>
      <c r="F1367"/>
      <c r="M1367"/>
      <c r="P1367"/>
      <c r="U1367"/>
      <c r="AA1367"/>
      <c r="AK1367"/>
    </row>
    <row r="1368" spans="4:37" x14ac:dyDescent="0.5">
      <c r="D1368"/>
      <c r="E1368"/>
      <c r="F1368"/>
      <c r="M1368"/>
      <c r="P1368"/>
      <c r="U1368"/>
      <c r="AA1368"/>
      <c r="AK1368"/>
    </row>
    <row r="1369" spans="4:37" x14ac:dyDescent="0.5">
      <c r="D1369"/>
      <c r="E1369"/>
      <c r="F1369"/>
      <c r="M1369"/>
      <c r="P1369"/>
      <c r="U1369"/>
      <c r="AA1369"/>
      <c r="AK1369"/>
    </row>
    <row r="1370" spans="4:37" x14ac:dyDescent="0.5">
      <c r="D1370"/>
      <c r="E1370"/>
      <c r="F1370"/>
      <c r="M1370"/>
      <c r="P1370"/>
      <c r="U1370"/>
      <c r="AA1370"/>
      <c r="AK1370"/>
    </row>
    <row r="1371" spans="4:37" x14ac:dyDescent="0.5">
      <c r="D1371"/>
      <c r="E1371"/>
      <c r="F1371"/>
      <c r="M1371"/>
      <c r="P1371"/>
      <c r="U1371"/>
      <c r="AA1371"/>
      <c r="AK1371"/>
    </row>
    <row r="1372" spans="4:37" x14ac:dyDescent="0.5">
      <c r="D1372"/>
      <c r="E1372"/>
      <c r="F1372"/>
      <c r="M1372"/>
      <c r="P1372"/>
      <c r="U1372"/>
      <c r="AA1372"/>
      <c r="AK1372"/>
    </row>
    <row r="1373" spans="4:37" x14ac:dyDescent="0.5">
      <c r="D1373"/>
      <c r="E1373"/>
      <c r="F1373"/>
      <c r="M1373"/>
      <c r="P1373"/>
      <c r="U1373"/>
      <c r="AA1373"/>
      <c r="AK1373"/>
    </row>
    <row r="1374" spans="4:37" x14ac:dyDescent="0.5">
      <c r="D1374"/>
      <c r="E1374"/>
      <c r="F1374"/>
      <c r="M1374"/>
      <c r="P1374"/>
      <c r="U1374"/>
      <c r="AA1374"/>
      <c r="AK1374"/>
    </row>
    <row r="1375" spans="4:37" x14ac:dyDescent="0.5">
      <c r="D1375"/>
      <c r="E1375"/>
      <c r="F1375"/>
      <c r="M1375"/>
      <c r="P1375"/>
      <c r="U1375"/>
      <c r="AA1375"/>
      <c r="AK1375"/>
    </row>
    <row r="1376" spans="4:37" x14ac:dyDescent="0.5">
      <c r="D1376"/>
      <c r="E1376"/>
      <c r="F1376"/>
      <c r="M1376"/>
      <c r="P1376"/>
      <c r="U1376"/>
      <c r="AA1376"/>
      <c r="AK1376"/>
    </row>
    <row r="1377" spans="4:37" x14ac:dyDescent="0.5">
      <c r="D1377"/>
      <c r="E1377"/>
      <c r="F1377"/>
      <c r="M1377"/>
      <c r="P1377"/>
      <c r="U1377"/>
      <c r="AA1377"/>
      <c r="AK1377"/>
    </row>
    <row r="1378" spans="4:37" x14ac:dyDescent="0.5">
      <c r="D1378"/>
      <c r="E1378"/>
      <c r="F1378"/>
      <c r="M1378"/>
      <c r="P1378"/>
      <c r="U1378"/>
      <c r="AA1378"/>
      <c r="AK1378"/>
    </row>
    <row r="1379" spans="4:37" x14ac:dyDescent="0.5">
      <c r="D1379"/>
      <c r="E1379"/>
      <c r="F1379"/>
      <c r="M1379"/>
      <c r="P1379"/>
      <c r="U1379"/>
      <c r="AA1379"/>
      <c r="AK1379"/>
    </row>
    <row r="1380" spans="4:37" x14ac:dyDescent="0.5">
      <c r="D1380"/>
      <c r="E1380"/>
      <c r="F1380"/>
      <c r="M1380"/>
      <c r="P1380"/>
      <c r="U1380"/>
      <c r="AA1380"/>
      <c r="AK1380"/>
    </row>
    <row r="1381" spans="4:37" x14ac:dyDescent="0.5">
      <c r="D1381"/>
      <c r="E1381"/>
      <c r="F1381"/>
      <c r="M1381"/>
      <c r="P1381"/>
      <c r="U1381"/>
      <c r="AA1381"/>
      <c r="AK1381"/>
    </row>
    <row r="1382" spans="4:37" x14ac:dyDescent="0.5">
      <c r="D1382"/>
      <c r="E1382"/>
      <c r="F1382"/>
      <c r="M1382"/>
      <c r="P1382"/>
      <c r="U1382"/>
      <c r="AA1382"/>
      <c r="AK1382"/>
    </row>
    <row r="1383" spans="4:37" x14ac:dyDescent="0.5">
      <c r="D1383"/>
      <c r="E1383"/>
      <c r="F1383"/>
      <c r="M1383"/>
      <c r="P1383"/>
      <c r="U1383"/>
      <c r="AA1383"/>
      <c r="AK1383"/>
    </row>
    <row r="1384" spans="4:37" x14ac:dyDescent="0.5">
      <c r="D1384"/>
      <c r="E1384"/>
      <c r="F1384"/>
      <c r="M1384"/>
      <c r="P1384"/>
      <c r="U1384"/>
      <c r="AA1384"/>
      <c r="AK1384"/>
    </row>
    <row r="1385" spans="4:37" x14ac:dyDescent="0.5">
      <c r="D1385"/>
      <c r="E1385"/>
      <c r="F1385"/>
      <c r="M1385"/>
      <c r="P1385"/>
      <c r="U1385"/>
      <c r="AA1385"/>
      <c r="AK1385"/>
    </row>
    <row r="1386" spans="4:37" x14ac:dyDescent="0.5">
      <c r="D1386"/>
      <c r="E1386"/>
      <c r="F1386"/>
      <c r="M1386"/>
      <c r="P1386"/>
      <c r="U1386"/>
      <c r="AA1386"/>
      <c r="AK1386"/>
    </row>
    <row r="1387" spans="4:37" x14ac:dyDescent="0.5">
      <c r="D1387"/>
      <c r="E1387"/>
      <c r="F1387"/>
      <c r="M1387"/>
      <c r="P1387"/>
      <c r="U1387"/>
      <c r="AA1387"/>
      <c r="AK1387"/>
    </row>
    <row r="1388" spans="4:37" x14ac:dyDescent="0.5">
      <c r="D1388"/>
      <c r="E1388"/>
      <c r="F1388"/>
      <c r="M1388"/>
      <c r="P1388"/>
      <c r="U1388"/>
      <c r="AA1388"/>
      <c r="AK1388"/>
    </row>
    <row r="1389" spans="4:37" x14ac:dyDescent="0.5">
      <c r="D1389"/>
      <c r="E1389"/>
      <c r="F1389"/>
      <c r="M1389"/>
      <c r="P1389"/>
      <c r="U1389"/>
      <c r="AA1389"/>
      <c r="AK1389"/>
    </row>
    <row r="1390" spans="4:37" x14ac:dyDescent="0.5">
      <c r="D1390"/>
      <c r="E1390"/>
      <c r="F1390"/>
      <c r="M1390"/>
      <c r="P1390"/>
      <c r="U1390"/>
      <c r="AA1390"/>
      <c r="AK1390"/>
    </row>
    <row r="1391" spans="4:37" x14ac:dyDescent="0.5">
      <c r="D1391"/>
      <c r="E1391"/>
      <c r="F1391"/>
      <c r="M1391"/>
      <c r="P1391"/>
      <c r="U1391"/>
      <c r="AA1391"/>
      <c r="AK1391"/>
    </row>
    <row r="1392" spans="4:37" x14ac:dyDescent="0.5">
      <c r="D1392"/>
      <c r="E1392"/>
      <c r="F1392"/>
      <c r="M1392"/>
      <c r="P1392"/>
      <c r="U1392"/>
      <c r="AA1392"/>
      <c r="AK1392"/>
    </row>
    <row r="1393" spans="4:37" x14ac:dyDescent="0.5">
      <c r="D1393"/>
      <c r="E1393"/>
      <c r="F1393"/>
      <c r="M1393"/>
      <c r="P1393"/>
      <c r="U1393"/>
      <c r="AA1393"/>
      <c r="AK1393"/>
    </row>
    <row r="1394" spans="4:37" x14ac:dyDescent="0.5">
      <c r="D1394"/>
      <c r="E1394"/>
      <c r="F1394"/>
      <c r="M1394"/>
      <c r="P1394"/>
      <c r="U1394"/>
      <c r="AA1394"/>
      <c r="AK1394"/>
    </row>
    <row r="1395" spans="4:37" x14ac:dyDescent="0.5">
      <c r="D1395"/>
      <c r="E1395"/>
      <c r="F1395"/>
      <c r="M1395"/>
      <c r="P1395"/>
      <c r="U1395"/>
      <c r="AA1395"/>
      <c r="AK1395"/>
    </row>
    <row r="1396" spans="4:37" x14ac:dyDescent="0.5">
      <c r="D1396"/>
      <c r="E1396"/>
      <c r="F1396"/>
      <c r="M1396"/>
      <c r="P1396"/>
      <c r="U1396"/>
      <c r="AA1396"/>
      <c r="AK1396"/>
    </row>
    <row r="1397" spans="4:37" x14ac:dyDescent="0.5">
      <c r="D1397"/>
      <c r="E1397"/>
      <c r="F1397"/>
      <c r="M1397"/>
      <c r="P1397"/>
      <c r="U1397"/>
      <c r="AA1397"/>
      <c r="AK1397"/>
    </row>
    <row r="1398" spans="4:37" x14ac:dyDescent="0.5">
      <c r="D1398"/>
      <c r="E1398"/>
      <c r="F1398"/>
      <c r="M1398"/>
      <c r="P1398"/>
      <c r="U1398"/>
      <c r="AA1398"/>
      <c r="AK1398"/>
    </row>
    <row r="1399" spans="4:37" x14ac:dyDescent="0.5">
      <c r="D1399"/>
      <c r="E1399"/>
      <c r="F1399"/>
      <c r="M1399"/>
      <c r="P1399"/>
      <c r="U1399"/>
      <c r="AA1399"/>
      <c r="AK1399"/>
    </row>
    <row r="1400" spans="4:37" x14ac:dyDescent="0.5">
      <c r="D1400"/>
      <c r="E1400"/>
      <c r="F1400"/>
      <c r="M1400"/>
      <c r="P1400"/>
      <c r="U1400"/>
      <c r="AA1400"/>
      <c r="AK1400"/>
    </row>
    <row r="1401" spans="4:37" x14ac:dyDescent="0.5">
      <c r="D1401"/>
      <c r="E1401"/>
      <c r="F1401"/>
      <c r="M1401"/>
      <c r="P1401"/>
      <c r="U1401"/>
      <c r="AA1401"/>
      <c r="AK1401"/>
    </row>
    <row r="1402" spans="4:37" x14ac:dyDescent="0.5">
      <c r="D1402"/>
      <c r="E1402"/>
      <c r="F1402"/>
      <c r="M1402"/>
      <c r="P1402"/>
      <c r="U1402"/>
      <c r="AA1402"/>
      <c r="AK1402"/>
    </row>
    <row r="1403" spans="4:37" x14ac:dyDescent="0.5">
      <c r="D1403"/>
      <c r="E1403"/>
      <c r="F1403"/>
      <c r="M1403"/>
      <c r="P1403"/>
      <c r="U1403"/>
      <c r="AA1403"/>
      <c r="AK1403"/>
    </row>
    <row r="1404" spans="4:37" x14ac:dyDescent="0.5">
      <c r="D1404"/>
      <c r="E1404"/>
      <c r="F1404"/>
      <c r="M1404"/>
      <c r="P1404"/>
      <c r="U1404"/>
      <c r="AA1404"/>
      <c r="AK1404"/>
    </row>
    <row r="1405" spans="4:37" x14ac:dyDescent="0.5">
      <c r="D1405"/>
      <c r="E1405"/>
      <c r="F1405"/>
      <c r="M1405"/>
      <c r="P1405"/>
      <c r="U1405"/>
      <c r="AA1405"/>
      <c r="AK1405"/>
    </row>
    <row r="1406" spans="4:37" x14ac:dyDescent="0.5">
      <c r="D1406"/>
      <c r="E1406"/>
      <c r="F1406"/>
      <c r="M1406"/>
      <c r="P1406"/>
      <c r="U1406"/>
      <c r="AA1406"/>
      <c r="AK1406"/>
    </row>
    <row r="1407" spans="4:37" x14ac:dyDescent="0.5">
      <c r="D1407"/>
      <c r="E1407"/>
      <c r="F1407"/>
      <c r="M1407"/>
      <c r="P1407"/>
      <c r="U1407"/>
      <c r="AA1407"/>
      <c r="AK1407"/>
    </row>
    <row r="1408" spans="4:37" x14ac:dyDescent="0.5">
      <c r="D1408"/>
      <c r="E1408"/>
      <c r="F1408"/>
      <c r="M1408"/>
      <c r="P1408"/>
      <c r="U1408"/>
      <c r="AA1408"/>
      <c r="AK1408"/>
    </row>
    <row r="1409" spans="4:37" x14ac:dyDescent="0.5">
      <c r="D1409"/>
      <c r="E1409"/>
      <c r="F1409"/>
      <c r="M1409"/>
      <c r="P1409"/>
      <c r="U1409"/>
      <c r="AA1409"/>
      <c r="AK1409"/>
    </row>
    <row r="1410" spans="4:37" x14ac:dyDescent="0.5">
      <c r="D1410"/>
      <c r="E1410"/>
      <c r="F1410"/>
      <c r="M1410"/>
      <c r="P1410"/>
      <c r="U1410"/>
      <c r="AA1410"/>
      <c r="AK1410"/>
    </row>
    <row r="1411" spans="4:37" x14ac:dyDescent="0.5">
      <c r="D1411"/>
      <c r="E1411"/>
      <c r="F1411"/>
      <c r="M1411"/>
      <c r="P1411"/>
      <c r="U1411"/>
      <c r="AA1411"/>
      <c r="AK1411"/>
    </row>
    <row r="1412" spans="4:37" x14ac:dyDescent="0.5">
      <c r="D1412"/>
      <c r="E1412"/>
      <c r="F1412"/>
      <c r="M1412"/>
      <c r="P1412"/>
      <c r="U1412"/>
      <c r="AA1412"/>
      <c r="AK1412"/>
    </row>
    <row r="1413" spans="4:37" x14ac:dyDescent="0.5">
      <c r="D1413"/>
      <c r="E1413"/>
      <c r="F1413"/>
      <c r="M1413"/>
      <c r="P1413"/>
      <c r="U1413"/>
      <c r="AA1413"/>
      <c r="AK1413"/>
    </row>
    <row r="1414" spans="4:37" x14ac:dyDescent="0.5">
      <c r="D1414"/>
      <c r="E1414"/>
      <c r="F1414"/>
      <c r="M1414"/>
      <c r="P1414"/>
      <c r="U1414"/>
      <c r="AA1414"/>
      <c r="AK1414"/>
    </row>
    <row r="1415" spans="4:37" x14ac:dyDescent="0.5">
      <c r="D1415"/>
      <c r="E1415"/>
      <c r="F1415"/>
      <c r="M1415"/>
      <c r="P1415"/>
      <c r="U1415"/>
      <c r="AA1415"/>
      <c r="AK1415"/>
    </row>
    <row r="1416" spans="4:37" x14ac:dyDescent="0.5">
      <c r="D1416"/>
      <c r="E1416"/>
      <c r="F1416"/>
      <c r="M1416"/>
      <c r="P1416"/>
      <c r="U1416"/>
      <c r="AA1416"/>
      <c r="AK1416"/>
    </row>
    <row r="1417" spans="4:37" x14ac:dyDescent="0.5">
      <c r="D1417"/>
      <c r="E1417"/>
      <c r="F1417"/>
      <c r="M1417"/>
      <c r="P1417"/>
      <c r="U1417"/>
      <c r="AA1417"/>
      <c r="AK1417"/>
    </row>
    <row r="1418" spans="4:37" x14ac:dyDescent="0.5">
      <c r="D1418"/>
      <c r="E1418"/>
      <c r="F1418"/>
      <c r="M1418"/>
      <c r="P1418"/>
      <c r="U1418"/>
      <c r="AA1418"/>
      <c r="AK1418"/>
    </row>
    <row r="1419" spans="4:37" x14ac:dyDescent="0.5">
      <c r="D1419"/>
      <c r="E1419"/>
      <c r="F1419"/>
      <c r="M1419"/>
      <c r="P1419"/>
      <c r="U1419"/>
      <c r="AA1419"/>
      <c r="AK1419"/>
    </row>
    <row r="1420" spans="4:37" x14ac:dyDescent="0.5">
      <c r="D1420"/>
      <c r="E1420"/>
      <c r="F1420"/>
      <c r="M1420"/>
      <c r="P1420"/>
      <c r="U1420"/>
      <c r="AA1420"/>
      <c r="AK1420"/>
    </row>
    <row r="1421" spans="4:37" x14ac:dyDescent="0.5">
      <c r="D1421"/>
      <c r="E1421"/>
      <c r="F1421"/>
      <c r="M1421"/>
      <c r="P1421"/>
      <c r="U1421"/>
      <c r="AA1421"/>
      <c r="AK1421"/>
    </row>
    <row r="1422" spans="4:37" x14ac:dyDescent="0.5">
      <c r="D1422"/>
      <c r="E1422"/>
      <c r="F1422"/>
      <c r="M1422"/>
      <c r="P1422"/>
      <c r="U1422"/>
      <c r="AA1422"/>
      <c r="AK1422"/>
    </row>
    <row r="1423" spans="4:37" x14ac:dyDescent="0.5">
      <c r="D1423"/>
      <c r="E1423"/>
      <c r="F1423"/>
      <c r="M1423"/>
      <c r="P1423"/>
      <c r="U1423"/>
      <c r="AA1423"/>
      <c r="AK1423"/>
    </row>
    <row r="1424" spans="4:37" x14ac:dyDescent="0.5">
      <c r="D1424"/>
      <c r="E1424"/>
      <c r="F1424"/>
      <c r="M1424"/>
      <c r="P1424"/>
      <c r="U1424"/>
      <c r="AA1424"/>
      <c r="AK1424"/>
    </row>
    <row r="1425" spans="4:37" x14ac:dyDescent="0.5">
      <c r="D1425"/>
      <c r="E1425"/>
      <c r="F1425"/>
      <c r="M1425"/>
      <c r="P1425"/>
      <c r="U1425"/>
      <c r="AA1425"/>
      <c r="AK1425"/>
    </row>
    <row r="1426" spans="4:37" x14ac:dyDescent="0.5">
      <c r="D1426"/>
      <c r="E1426"/>
      <c r="F1426"/>
      <c r="M1426"/>
      <c r="P1426"/>
      <c r="U1426"/>
      <c r="AA1426"/>
      <c r="AK1426"/>
    </row>
    <row r="1427" spans="4:37" x14ac:dyDescent="0.5">
      <c r="D1427"/>
      <c r="E1427"/>
      <c r="F1427"/>
      <c r="M1427"/>
      <c r="P1427"/>
      <c r="U1427"/>
      <c r="AA1427"/>
      <c r="AK1427"/>
    </row>
    <row r="1428" spans="4:37" x14ac:dyDescent="0.5">
      <c r="D1428"/>
      <c r="E1428"/>
      <c r="F1428"/>
      <c r="M1428"/>
      <c r="P1428"/>
      <c r="U1428"/>
      <c r="AA1428"/>
      <c r="AK1428"/>
    </row>
    <row r="1429" spans="4:37" x14ac:dyDescent="0.5">
      <c r="D1429"/>
      <c r="E1429"/>
      <c r="F1429"/>
      <c r="M1429"/>
      <c r="P1429"/>
      <c r="U1429"/>
      <c r="AA1429"/>
      <c r="AK1429"/>
    </row>
    <row r="1430" spans="4:37" x14ac:dyDescent="0.5">
      <c r="D1430"/>
      <c r="E1430"/>
      <c r="F1430"/>
      <c r="M1430"/>
      <c r="P1430"/>
      <c r="U1430"/>
      <c r="AA1430"/>
      <c r="AK1430"/>
    </row>
    <row r="1431" spans="4:37" x14ac:dyDescent="0.5">
      <c r="D1431"/>
      <c r="E1431"/>
      <c r="F1431"/>
      <c r="M1431"/>
      <c r="P1431"/>
      <c r="U1431"/>
      <c r="AA1431"/>
      <c r="AK1431"/>
    </row>
    <row r="1432" spans="4:37" x14ac:dyDescent="0.5">
      <c r="D1432"/>
      <c r="E1432"/>
      <c r="F1432"/>
      <c r="M1432"/>
      <c r="P1432"/>
      <c r="U1432"/>
      <c r="AA1432"/>
      <c r="AK1432"/>
    </row>
    <row r="1433" spans="4:37" x14ac:dyDescent="0.5">
      <c r="D1433"/>
      <c r="E1433"/>
      <c r="F1433"/>
      <c r="M1433"/>
      <c r="P1433"/>
      <c r="U1433"/>
      <c r="AA1433"/>
      <c r="AK1433"/>
    </row>
    <row r="1434" spans="4:37" x14ac:dyDescent="0.5">
      <c r="D1434"/>
      <c r="E1434"/>
      <c r="F1434"/>
      <c r="M1434"/>
      <c r="P1434"/>
      <c r="U1434"/>
      <c r="AA1434"/>
      <c r="AK1434"/>
    </row>
    <row r="1435" spans="4:37" x14ac:dyDescent="0.5">
      <c r="D1435"/>
      <c r="E1435"/>
      <c r="F1435"/>
      <c r="M1435"/>
      <c r="P1435"/>
      <c r="U1435"/>
      <c r="AA1435"/>
      <c r="AK1435"/>
    </row>
    <row r="1436" spans="4:37" x14ac:dyDescent="0.5">
      <c r="D1436"/>
      <c r="E1436"/>
      <c r="F1436"/>
      <c r="M1436"/>
      <c r="P1436"/>
      <c r="U1436"/>
      <c r="AA1436"/>
      <c r="AK1436"/>
    </row>
    <row r="1437" spans="4:37" x14ac:dyDescent="0.5">
      <c r="D1437"/>
      <c r="E1437"/>
      <c r="F1437"/>
      <c r="M1437"/>
      <c r="P1437"/>
      <c r="U1437"/>
      <c r="AA1437"/>
      <c r="AK1437"/>
    </row>
    <row r="1438" spans="4:37" x14ac:dyDescent="0.5">
      <c r="D1438"/>
      <c r="E1438"/>
      <c r="F1438"/>
      <c r="M1438"/>
      <c r="P1438"/>
      <c r="U1438"/>
      <c r="AA1438"/>
      <c r="AK1438"/>
    </row>
    <row r="1439" spans="4:37" x14ac:dyDescent="0.5">
      <c r="D1439"/>
      <c r="E1439"/>
      <c r="F1439"/>
      <c r="M1439"/>
      <c r="P1439"/>
      <c r="U1439"/>
      <c r="AA1439"/>
      <c r="AK1439"/>
    </row>
    <row r="1440" spans="4:37" x14ac:dyDescent="0.5">
      <c r="D1440"/>
      <c r="E1440"/>
      <c r="F1440"/>
      <c r="M1440"/>
      <c r="P1440"/>
      <c r="U1440"/>
      <c r="AA1440"/>
      <c r="AK1440"/>
    </row>
    <row r="1441" spans="4:37" x14ac:dyDescent="0.5">
      <c r="D1441"/>
      <c r="E1441"/>
      <c r="F1441"/>
      <c r="M1441"/>
      <c r="P1441"/>
      <c r="U1441"/>
      <c r="AA1441"/>
      <c r="AK1441"/>
    </row>
    <row r="1442" spans="4:37" x14ac:dyDescent="0.5">
      <c r="D1442"/>
      <c r="E1442"/>
      <c r="F1442"/>
      <c r="M1442"/>
      <c r="P1442"/>
      <c r="U1442"/>
      <c r="AA1442"/>
      <c r="AK1442"/>
    </row>
    <row r="1443" spans="4:37" x14ac:dyDescent="0.5">
      <c r="D1443"/>
      <c r="E1443"/>
      <c r="F1443"/>
      <c r="M1443"/>
      <c r="P1443"/>
      <c r="U1443"/>
      <c r="AA1443"/>
      <c r="AK1443"/>
    </row>
    <row r="1444" spans="4:37" x14ac:dyDescent="0.5">
      <c r="D1444"/>
      <c r="E1444"/>
      <c r="F1444"/>
      <c r="M1444"/>
      <c r="P1444"/>
      <c r="U1444"/>
      <c r="AA1444"/>
      <c r="AK1444"/>
    </row>
    <row r="1445" spans="4:37" x14ac:dyDescent="0.5">
      <c r="D1445"/>
      <c r="E1445"/>
      <c r="F1445"/>
      <c r="M1445"/>
      <c r="P1445"/>
      <c r="U1445"/>
      <c r="AA1445"/>
      <c r="AK1445"/>
    </row>
    <row r="1446" spans="4:37" x14ac:dyDescent="0.5">
      <c r="D1446"/>
      <c r="E1446"/>
      <c r="F1446"/>
      <c r="M1446"/>
      <c r="P1446"/>
      <c r="U1446"/>
      <c r="AA1446"/>
      <c r="AK1446"/>
    </row>
    <row r="1447" spans="4:37" x14ac:dyDescent="0.5">
      <c r="D1447"/>
      <c r="E1447"/>
      <c r="F1447"/>
      <c r="M1447"/>
      <c r="P1447"/>
      <c r="U1447"/>
      <c r="AA1447"/>
      <c r="AK1447"/>
    </row>
    <row r="1448" spans="4:37" x14ac:dyDescent="0.5">
      <c r="D1448"/>
      <c r="E1448"/>
      <c r="F1448"/>
      <c r="M1448"/>
      <c r="P1448"/>
      <c r="U1448"/>
      <c r="AA1448"/>
      <c r="AK1448"/>
    </row>
    <row r="1449" spans="4:37" x14ac:dyDescent="0.5">
      <c r="D1449"/>
      <c r="E1449"/>
      <c r="F1449"/>
      <c r="M1449"/>
      <c r="P1449"/>
      <c r="U1449"/>
      <c r="AA1449"/>
      <c r="AK1449"/>
    </row>
    <row r="1450" spans="4:37" x14ac:dyDescent="0.5">
      <c r="D1450"/>
      <c r="E1450"/>
      <c r="F1450"/>
      <c r="M1450"/>
      <c r="P1450"/>
      <c r="U1450"/>
      <c r="AA1450"/>
      <c r="AK1450"/>
    </row>
    <row r="1451" spans="4:37" x14ac:dyDescent="0.5">
      <c r="D1451"/>
      <c r="E1451"/>
      <c r="F1451"/>
      <c r="M1451"/>
      <c r="P1451"/>
      <c r="U1451"/>
      <c r="AA1451"/>
      <c r="AK1451"/>
    </row>
    <row r="1452" spans="4:37" x14ac:dyDescent="0.5">
      <c r="D1452"/>
      <c r="E1452"/>
      <c r="F1452"/>
      <c r="M1452"/>
      <c r="P1452"/>
      <c r="U1452"/>
      <c r="AA1452"/>
      <c r="AK1452"/>
    </row>
    <row r="1453" spans="4:37" x14ac:dyDescent="0.5">
      <c r="D1453"/>
      <c r="E1453"/>
      <c r="F1453"/>
      <c r="M1453"/>
      <c r="P1453"/>
      <c r="U1453"/>
      <c r="AA1453"/>
      <c r="AK1453"/>
    </row>
    <row r="1454" spans="4:37" x14ac:dyDescent="0.5">
      <c r="D1454"/>
      <c r="E1454"/>
      <c r="F1454"/>
      <c r="M1454"/>
      <c r="P1454"/>
      <c r="U1454"/>
      <c r="AA1454"/>
      <c r="AK1454"/>
    </row>
    <row r="1455" spans="4:37" x14ac:dyDescent="0.5">
      <c r="D1455"/>
      <c r="E1455"/>
      <c r="F1455"/>
      <c r="M1455"/>
      <c r="P1455"/>
      <c r="U1455"/>
      <c r="AA1455"/>
      <c r="AK1455"/>
    </row>
    <row r="1456" spans="4:37" x14ac:dyDescent="0.5">
      <c r="D1456"/>
      <c r="E1456"/>
      <c r="F1456"/>
      <c r="M1456"/>
      <c r="P1456"/>
      <c r="U1456"/>
      <c r="AA1456"/>
      <c r="AK1456"/>
    </row>
    <row r="1457" spans="4:37" x14ac:dyDescent="0.5">
      <c r="D1457"/>
      <c r="E1457"/>
      <c r="F1457"/>
      <c r="M1457"/>
      <c r="P1457"/>
      <c r="U1457"/>
      <c r="AA1457"/>
      <c r="AK1457"/>
    </row>
    <row r="1458" spans="4:37" x14ac:dyDescent="0.5">
      <c r="D1458"/>
      <c r="E1458"/>
      <c r="F1458"/>
      <c r="M1458"/>
      <c r="P1458"/>
      <c r="U1458"/>
      <c r="AA1458"/>
      <c r="AK1458"/>
    </row>
    <row r="1459" spans="4:37" x14ac:dyDescent="0.5">
      <c r="D1459"/>
      <c r="E1459"/>
      <c r="F1459"/>
      <c r="M1459"/>
      <c r="P1459"/>
      <c r="U1459"/>
      <c r="AA1459"/>
      <c r="AK1459"/>
    </row>
    <row r="1460" spans="4:37" x14ac:dyDescent="0.5">
      <c r="D1460"/>
      <c r="E1460"/>
      <c r="F1460"/>
      <c r="M1460"/>
      <c r="P1460"/>
      <c r="U1460"/>
      <c r="AA1460"/>
      <c r="AK1460"/>
    </row>
    <row r="1461" spans="4:37" x14ac:dyDescent="0.5">
      <c r="D1461"/>
      <c r="E1461"/>
      <c r="F1461"/>
      <c r="M1461"/>
      <c r="P1461"/>
      <c r="U1461"/>
      <c r="AA1461"/>
      <c r="AK1461"/>
    </row>
    <row r="1462" spans="4:37" x14ac:dyDescent="0.5">
      <c r="D1462"/>
      <c r="E1462"/>
      <c r="F1462"/>
      <c r="M1462"/>
      <c r="P1462"/>
      <c r="U1462"/>
      <c r="AA1462"/>
      <c r="AK1462"/>
    </row>
    <row r="1463" spans="4:37" x14ac:dyDescent="0.5">
      <c r="D1463"/>
      <c r="E1463"/>
      <c r="F1463"/>
      <c r="M1463"/>
      <c r="P1463"/>
      <c r="U1463"/>
      <c r="AA1463"/>
      <c r="AK1463"/>
    </row>
    <row r="1464" spans="4:37" x14ac:dyDescent="0.5">
      <c r="D1464"/>
      <c r="E1464"/>
      <c r="F1464"/>
      <c r="M1464"/>
      <c r="P1464"/>
      <c r="U1464"/>
      <c r="AA1464"/>
      <c r="AK1464"/>
    </row>
    <row r="1465" spans="4:37" x14ac:dyDescent="0.5">
      <c r="D1465"/>
      <c r="E1465"/>
      <c r="F1465"/>
      <c r="M1465"/>
      <c r="P1465"/>
      <c r="U1465"/>
      <c r="AA1465"/>
      <c r="AK1465"/>
    </row>
    <row r="1466" spans="4:37" x14ac:dyDescent="0.5">
      <c r="D1466"/>
      <c r="E1466"/>
      <c r="F1466"/>
      <c r="M1466"/>
      <c r="P1466"/>
      <c r="U1466"/>
      <c r="AA1466"/>
      <c r="AK1466"/>
    </row>
    <row r="1467" spans="4:37" x14ac:dyDescent="0.5">
      <c r="D1467"/>
      <c r="E1467"/>
      <c r="F1467"/>
      <c r="M1467"/>
      <c r="P1467"/>
      <c r="U1467"/>
      <c r="AA1467"/>
      <c r="AK1467"/>
    </row>
    <row r="1468" spans="4:37" x14ac:dyDescent="0.5">
      <c r="D1468"/>
      <c r="E1468"/>
      <c r="F1468"/>
      <c r="M1468"/>
      <c r="P1468"/>
      <c r="U1468"/>
      <c r="AA1468"/>
      <c r="AK1468"/>
    </row>
    <row r="1469" spans="4:37" x14ac:dyDescent="0.5">
      <c r="D1469"/>
      <c r="E1469"/>
      <c r="F1469"/>
      <c r="M1469"/>
      <c r="P1469"/>
      <c r="U1469"/>
      <c r="AA1469"/>
      <c r="AK1469"/>
    </row>
    <row r="1470" spans="4:37" x14ac:dyDescent="0.5">
      <c r="D1470"/>
      <c r="E1470"/>
      <c r="F1470"/>
      <c r="M1470"/>
      <c r="P1470"/>
      <c r="U1470"/>
      <c r="AA1470"/>
      <c r="AK1470"/>
    </row>
    <row r="1471" spans="4:37" x14ac:dyDescent="0.5">
      <c r="D1471"/>
      <c r="E1471"/>
      <c r="F1471"/>
      <c r="M1471"/>
      <c r="P1471"/>
      <c r="U1471"/>
      <c r="AA1471"/>
      <c r="AK1471"/>
    </row>
    <row r="1472" spans="4:37" x14ac:dyDescent="0.5">
      <c r="D1472"/>
      <c r="E1472"/>
      <c r="F1472"/>
      <c r="M1472"/>
      <c r="P1472"/>
      <c r="U1472"/>
      <c r="AA1472"/>
      <c r="AK1472"/>
    </row>
    <row r="1473" spans="4:37" x14ac:dyDescent="0.5">
      <c r="D1473"/>
      <c r="E1473"/>
      <c r="F1473"/>
      <c r="M1473"/>
      <c r="P1473"/>
      <c r="U1473"/>
      <c r="AA1473"/>
      <c r="AK1473"/>
    </row>
    <row r="1474" spans="4:37" x14ac:dyDescent="0.5">
      <c r="D1474"/>
      <c r="E1474"/>
      <c r="F1474"/>
      <c r="M1474"/>
      <c r="P1474"/>
      <c r="U1474"/>
      <c r="AA1474"/>
      <c r="AK1474"/>
    </row>
    <row r="1475" spans="4:37" x14ac:dyDescent="0.5">
      <c r="D1475"/>
      <c r="E1475"/>
      <c r="F1475"/>
      <c r="M1475"/>
      <c r="P1475"/>
      <c r="U1475"/>
      <c r="AA1475"/>
      <c r="AK1475"/>
    </row>
    <row r="1476" spans="4:37" x14ac:dyDescent="0.5">
      <c r="D1476"/>
      <c r="E1476"/>
      <c r="F1476"/>
      <c r="M1476"/>
      <c r="P1476"/>
      <c r="U1476"/>
      <c r="AA1476"/>
      <c r="AK1476"/>
    </row>
    <row r="1477" spans="4:37" x14ac:dyDescent="0.5">
      <c r="D1477"/>
      <c r="E1477"/>
      <c r="F1477"/>
      <c r="M1477"/>
      <c r="P1477"/>
      <c r="U1477"/>
      <c r="AA1477"/>
      <c r="AK1477"/>
    </row>
    <row r="1478" spans="4:37" x14ac:dyDescent="0.5">
      <c r="D1478"/>
      <c r="E1478"/>
      <c r="F1478"/>
      <c r="M1478"/>
      <c r="P1478"/>
      <c r="U1478"/>
      <c r="AA1478"/>
      <c r="AK1478"/>
    </row>
    <row r="1479" spans="4:37" x14ac:dyDescent="0.5">
      <c r="D1479"/>
      <c r="E1479"/>
      <c r="F1479"/>
      <c r="M1479"/>
      <c r="P1479"/>
      <c r="U1479"/>
      <c r="AA1479"/>
      <c r="AK1479"/>
    </row>
    <row r="1480" spans="4:37" x14ac:dyDescent="0.5">
      <c r="D1480"/>
      <c r="E1480"/>
      <c r="F1480"/>
      <c r="M1480"/>
      <c r="P1480"/>
      <c r="U1480"/>
      <c r="AA1480"/>
      <c r="AK1480"/>
    </row>
    <row r="1481" spans="4:37" x14ac:dyDescent="0.5">
      <c r="D1481"/>
      <c r="E1481"/>
      <c r="F1481"/>
      <c r="M1481"/>
      <c r="P1481"/>
      <c r="U1481"/>
      <c r="AA1481"/>
      <c r="AK1481"/>
    </row>
    <row r="1482" spans="4:37" x14ac:dyDescent="0.5">
      <c r="D1482"/>
      <c r="E1482"/>
      <c r="F1482"/>
      <c r="M1482"/>
      <c r="P1482"/>
      <c r="U1482"/>
      <c r="AA1482"/>
      <c r="AK1482"/>
    </row>
    <row r="1483" spans="4:37" x14ac:dyDescent="0.5">
      <c r="D1483"/>
      <c r="E1483"/>
      <c r="F1483"/>
      <c r="M1483"/>
      <c r="P1483"/>
      <c r="U1483"/>
      <c r="AA1483"/>
      <c r="AK1483"/>
    </row>
    <row r="1484" spans="4:37" x14ac:dyDescent="0.5">
      <c r="D1484"/>
      <c r="E1484"/>
      <c r="F1484"/>
      <c r="M1484"/>
      <c r="P1484"/>
      <c r="U1484"/>
      <c r="AA1484"/>
      <c r="AK1484"/>
    </row>
    <row r="1485" spans="4:37" x14ac:dyDescent="0.5">
      <c r="D1485"/>
      <c r="E1485"/>
      <c r="F1485"/>
      <c r="M1485"/>
      <c r="P1485"/>
      <c r="U1485"/>
      <c r="AA1485"/>
      <c r="AK1485"/>
    </row>
    <row r="1486" spans="4:37" x14ac:dyDescent="0.5">
      <c r="D1486"/>
      <c r="E1486"/>
      <c r="F1486"/>
      <c r="M1486"/>
      <c r="P1486"/>
      <c r="U1486"/>
      <c r="AA1486"/>
      <c r="AK1486"/>
    </row>
    <row r="1487" spans="4:37" x14ac:dyDescent="0.5">
      <c r="D1487"/>
      <c r="E1487"/>
      <c r="F1487"/>
      <c r="M1487"/>
      <c r="P1487"/>
      <c r="U1487"/>
      <c r="AA1487"/>
      <c r="AK1487"/>
    </row>
    <row r="1488" spans="4:37" x14ac:dyDescent="0.5">
      <c r="D1488"/>
      <c r="E1488"/>
      <c r="F1488"/>
      <c r="M1488"/>
      <c r="P1488"/>
      <c r="U1488"/>
      <c r="AA1488"/>
      <c r="AK1488"/>
    </row>
    <row r="1489" spans="4:37" x14ac:dyDescent="0.5">
      <c r="D1489"/>
      <c r="E1489"/>
      <c r="F1489"/>
      <c r="M1489"/>
      <c r="P1489"/>
      <c r="U1489"/>
      <c r="AA1489"/>
      <c r="AK1489"/>
    </row>
    <row r="1490" spans="4:37" x14ac:dyDescent="0.5">
      <c r="D1490"/>
      <c r="E1490"/>
      <c r="F1490"/>
      <c r="M1490"/>
      <c r="P1490"/>
      <c r="U1490"/>
      <c r="AA1490"/>
      <c r="AK1490"/>
    </row>
    <row r="1491" spans="4:37" x14ac:dyDescent="0.5">
      <c r="D1491"/>
      <c r="E1491"/>
      <c r="F1491"/>
      <c r="M1491"/>
      <c r="P1491"/>
      <c r="U1491"/>
      <c r="AA1491"/>
      <c r="AK1491"/>
    </row>
    <row r="1492" spans="4:37" x14ac:dyDescent="0.5">
      <c r="D1492"/>
      <c r="E1492"/>
      <c r="F1492"/>
      <c r="M1492"/>
      <c r="P1492"/>
      <c r="U1492"/>
      <c r="AA1492"/>
      <c r="AK1492"/>
    </row>
    <row r="1493" spans="4:37" x14ac:dyDescent="0.5">
      <c r="D1493"/>
      <c r="E1493"/>
      <c r="F1493"/>
      <c r="M1493"/>
      <c r="P1493"/>
      <c r="U1493"/>
      <c r="AA1493"/>
      <c r="AK1493"/>
    </row>
    <row r="1494" spans="4:37" x14ac:dyDescent="0.5">
      <c r="D1494"/>
      <c r="E1494"/>
      <c r="F1494"/>
      <c r="M1494"/>
      <c r="P1494"/>
      <c r="U1494"/>
      <c r="AA1494"/>
      <c r="AK1494"/>
    </row>
    <row r="1495" spans="4:37" x14ac:dyDescent="0.5">
      <c r="D1495"/>
      <c r="E1495"/>
      <c r="F1495"/>
      <c r="M1495"/>
      <c r="P1495"/>
      <c r="U1495"/>
      <c r="AA1495"/>
      <c r="AK1495"/>
    </row>
    <row r="1496" spans="4:37" x14ac:dyDescent="0.5">
      <c r="D1496"/>
      <c r="E1496"/>
      <c r="F1496"/>
      <c r="M1496"/>
      <c r="P1496"/>
      <c r="U1496"/>
      <c r="AA1496"/>
      <c r="AK1496"/>
    </row>
    <row r="1497" spans="4:37" x14ac:dyDescent="0.5">
      <c r="D1497"/>
      <c r="E1497"/>
      <c r="F1497"/>
      <c r="M1497"/>
      <c r="P1497"/>
      <c r="U1497"/>
      <c r="AA1497"/>
      <c r="AK1497"/>
    </row>
    <row r="1498" spans="4:37" x14ac:dyDescent="0.5">
      <c r="D1498"/>
      <c r="E1498"/>
      <c r="F1498"/>
      <c r="M1498"/>
      <c r="P1498"/>
      <c r="U1498"/>
      <c r="AA1498"/>
      <c r="AK1498"/>
    </row>
    <row r="1499" spans="4:37" x14ac:dyDescent="0.5">
      <c r="D1499"/>
      <c r="E1499"/>
      <c r="F1499"/>
      <c r="M1499"/>
      <c r="P1499"/>
      <c r="U1499"/>
      <c r="AA1499"/>
      <c r="AK1499"/>
    </row>
    <row r="1500" spans="4:37" x14ac:dyDescent="0.5">
      <c r="D1500"/>
      <c r="E1500"/>
      <c r="F1500"/>
      <c r="M1500"/>
      <c r="P1500"/>
      <c r="U1500"/>
      <c r="AA1500"/>
      <c r="AK1500"/>
    </row>
    <row r="1501" spans="4:37" x14ac:dyDescent="0.5">
      <c r="D1501"/>
      <c r="E1501"/>
      <c r="F1501"/>
      <c r="M1501"/>
      <c r="P1501"/>
      <c r="U1501"/>
      <c r="AA1501"/>
      <c r="AK1501"/>
    </row>
    <row r="1502" spans="4:37" x14ac:dyDescent="0.5">
      <c r="D1502"/>
      <c r="E1502"/>
      <c r="F1502"/>
      <c r="M1502"/>
      <c r="P1502"/>
      <c r="U1502"/>
      <c r="AA1502"/>
      <c r="AK1502"/>
    </row>
    <row r="1503" spans="4:37" x14ac:dyDescent="0.5">
      <c r="D1503"/>
      <c r="E1503"/>
      <c r="F1503"/>
      <c r="M1503"/>
      <c r="P1503"/>
      <c r="U1503"/>
      <c r="AA1503"/>
      <c r="AK1503"/>
    </row>
    <row r="1504" spans="4:37" x14ac:dyDescent="0.5">
      <c r="D1504"/>
      <c r="E1504"/>
      <c r="F1504"/>
      <c r="M1504"/>
      <c r="P1504"/>
      <c r="U1504"/>
      <c r="AA1504"/>
      <c r="AK1504"/>
    </row>
    <row r="1505" spans="4:37" x14ac:dyDescent="0.5">
      <c r="D1505"/>
      <c r="E1505"/>
      <c r="F1505"/>
      <c r="M1505"/>
      <c r="P1505"/>
      <c r="U1505"/>
      <c r="AA1505"/>
      <c r="AK1505"/>
    </row>
    <row r="1506" spans="4:37" x14ac:dyDescent="0.5">
      <c r="D1506"/>
      <c r="E1506"/>
      <c r="F1506"/>
      <c r="M1506"/>
      <c r="P1506"/>
      <c r="U1506"/>
      <c r="AA1506"/>
      <c r="AK1506"/>
    </row>
    <row r="1507" spans="4:37" x14ac:dyDescent="0.5">
      <c r="D1507"/>
      <c r="E1507"/>
      <c r="F1507"/>
      <c r="M1507"/>
      <c r="P1507"/>
      <c r="U1507"/>
      <c r="AA1507"/>
      <c r="AK1507"/>
    </row>
    <row r="1508" spans="4:37" x14ac:dyDescent="0.5">
      <c r="D1508"/>
      <c r="E1508"/>
      <c r="F1508"/>
      <c r="M1508"/>
      <c r="P1508"/>
      <c r="U1508"/>
      <c r="AA1508"/>
      <c r="AK1508"/>
    </row>
    <row r="1509" spans="4:37" x14ac:dyDescent="0.5">
      <c r="D1509"/>
      <c r="E1509"/>
      <c r="F1509"/>
      <c r="M1509"/>
      <c r="P1509"/>
      <c r="U1509"/>
      <c r="AA1509"/>
      <c r="AK1509"/>
    </row>
    <row r="1510" spans="4:37" x14ac:dyDescent="0.5">
      <c r="D1510"/>
      <c r="E1510"/>
      <c r="F1510"/>
      <c r="M1510"/>
      <c r="P1510"/>
      <c r="U1510"/>
      <c r="AA1510"/>
      <c r="AK1510"/>
    </row>
    <row r="1511" spans="4:37" x14ac:dyDescent="0.5">
      <c r="D1511"/>
      <c r="E1511"/>
      <c r="F1511"/>
      <c r="M1511"/>
      <c r="P1511"/>
      <c r="U1511"/>
      <c r="AA1511"/>
      <c r="AK1511"/>
    </row>
    <row r="1512" spans="4:37" x14ac:dyDescent="0.5">
      <c r="D1512"/>
      <c r="E1512"/>
      <c r="F1512"/>
      <c r="M1512"/>
      <c r="P1512"/>
      <c r="U1512"/>
      <c r="AA1512"/>
      <c r="AK1512"/>
    </row>
    <row r="1513" spans="4:37" x14ac:dyDescent="0.5">
      <c r="D1513"/>
      <c r="E1513"/>
      <c r="F1513"/>
      <c r="M1513"/>
      <c r="P1513"/>
      <c r="U1513"/>
      <c r="AA1513"/>
      <c r="AK1513"/>
    </row>
    <row r="1514" spans="4:37" x14ac:dyDescent="0.5">
      <c r="D1514"/>
      <c r="E1514"/>
      <c r="F1514"/>
      <c r="M1514"/>
      <c r="P1514"/>
      <c r="U1514"/>
      <c r="AA1514"/>
      <c r="AK1514"/>
    </row>
    <row r="1515" spans="4:37" x14ac:dyDescent="0.5">
      <c r="D1515"/>
      <c r="E1515"/>
      <c r="F1515"/>
      <c r="M1515"/>
      <c r="P1515"/>
      <c r="U1515"/>
      <c r="AA1515"/>
      <c r="AK1515"/>
    </row>
    <row r="1516" spans="4:37" x14ac:dyDescent="0.5">
      <c r="D1516"/>
      <c r="E1516"/>
      <c r="F1516"/>
      <c r="M1516"/>
      <c r="P1516"/>
      <c r="U1516"/>
      <c r="AA1516"/>
      <c r="AK1516"/>
    </row>
    <row r="1517" spans="4:37" x14ac:dyDescent="0.5">
      <c r="D1517"/>
      <c r="E1517"/>
      <c r="F1517"/>
      <c r="M1517"/>
      <c r="P1517"/>
      <c r="U1517"/>
      <c r="AA1517"/>
      <c r="AK1517"/>
    </row>
    <row r="1518" spans="4:37" x14ac:dyDescent="0.5">
      <c r="D1518"/>
      <c r="E1518"/>
      <c r="F1518"/>
      <c r="M1518"/>
      <c r="P1518"/>
      <c r="U1518"/>
      <c r="AA1518"/>
      <c r="AK1518"/>
    </row>
    <row r="1519" spans="4:37" x14ac:dyDescent="0.5">
      <c r="D1519"/>
      <c r="E1519"/>
      <c r="F1519"/>
      <c r="M1519"/>
      <c r="P1519"/>
      <c r="U1519"/>
      <c r="AA1519"/>
      <c r="AK1519"/>
    </row>
    <row r="1520" spans="4:37" x14ac:dyDescent="0.5">
      <c r="D1520"/>
      <c r="E1520"/>
      <c r="F1520"/>
      <c r="M1520"/>
      <c r="P1520"/>
      <c r="U1520"/>
      <c r="AA1520"/>
      <c r="AK1520"/>
    </row>
    <row r="1521" spans="4:37" x14ac:dyDescent="0.5">
      <c r="D1521"/>
      <c r="E1521"/>
      <c r="F1521"/>
      <c r="M1521"/>
      <c r="P1521"/>
      <c r="U1521"/>
      <c r="AA1521"/>
      <c r="AK1521"/>
    </row>
    <row r="1522" spans="4:37" x14ac:dyDescent="0.5">
      <c r="D1522"/>
      <c r="E1522"/>
      <c r="F1522"/>
      <c r="M1522"/>
      <c r="P1522"/>
      <c r="U1522"/>
      <c r="AA1522"/>
      <c r="AK1522"/>
    </row>
    <row r="1523" spans="4:37" x14ac:dyDescent="0.5">
      <c r="D1523"/>
      <c r="E1523"/>
      <c r="F1523"/>
      <c r="M1523"/>
      <c r="P1523"/>
      <c r="U1523"/>
      <c r="AA1523"/>
      <c r="AK1523"/>
    </row>
    <row r="1524" spans="4:37" x14ac:dyDescent="0.5">
      <c r="D1524"/>
      <c r="E1524"/>
      <c r="F1524"/>
      <c r="M1524"/>
      <c r="P1524"/>
      <c r="U1524"/>
      <c r="AA1524"/>
      <c r="AK1524"/>
    </row>
    <row r="1525" spans="4:37" x14ac:dyDescent="0.5">
      <c r="D1525"/>
      <c r="E1525"/>
      <c r="F1525"/>
      <c r="M1525"/>
      <c r="P1525"/>
      <c r="U1525"/>
      <c r="AA1525"/>
      <c r="AK1525"/>
    </row>
    <row r="1526" spans="4:37" x14ac:dyDescent="0.5">
      <c r="D1526"/>
      <c r="E1526"/>
      <c r="F1526"/>
      <c r="M1526"/>
      <c r="P1526"/>
      <c r="U1526"/>
      <c r="AA1526"/>
      <c r="AK1526"/>
    </row>
    <row r="1527" spans="4:37" x14ac:dyDescent="0.5">
      <c r="D1527"/>
      <c r="E1527"/>
      <c r="F1527"/>
      <c r="M1527"/>
      <c r="P1527"/>
      <c r="U1527"/>
      <c r="AA1527"/>
      <c r="AK1527"/>
    </row>
    <row r="1528" spans="4:37" x14ac:dyDescent="0.5">
      <c r="D1528"/>
      <c r="E1528"/>
      <c r="F1528"/>
      <c r="M1528"/>
      <c r="P1528"/>
      <c r="U1528"/>
      <c r="AA1528"/>
      <c r="AK1528"/>
    </row>
    <row r="1529" spans="4:37" x14ac:dyDescent="0.5">
      <c r="D1529"/>
      <c r="E1529"/>
      <c r="F1529"/>
      <c r="M1529"/>
      <c r="P1529"/>
      <c r="U1529"/>
      <c r="AA1529"/>
      <c r="AK1529"/>
    </row>
    <row r="1530" spans="4:37" x14ac:dyDescent="0.5">
      <c r="D1530"/>
      <c r="E1530"/>
      <c r="F1530"/>
      <c r="M1530"/>
      <c r="P1530"/>
      <c r="U1530"/>
      <c r="AA1530"/>
      <c r="AK1530"/>
    </row>
    <row r="1531" spans="4:37" x14ac:dyDescent="0.5">
      <c r="D1531"/>
      <c r="E1531"/>
      <c r="F1531"/>
      <c r="M1531"/>
      <c r="P1531"/>
      <c r="U1531"/>
      <c r="AA1531"/>
      <c r="AK1531"/>
    </row>
    <row r="1532" spans="4:37" x14ac:dyDescent="0.5">
      <c r="D1532"/>
      <c r="E1532"/>
      <c r="F1532"/>
      <c r="M1532"/>
      <c r="P1532"/>
      <c r="U1532"/>
      <c r="AA1532"/>
      <c r="AK1532"/>
    </row>
    <row r="1533" spans="4:37" x14ac:dyDescent="0.5">
      <c r="D1533"/>
      <c r="E1533"/>
      <c r="F1533"/>
      <c r="M1533"/>
      <c r="P1533"/>
      <c r="U1533"/>
      <c r="AA1533"/>
      <c r="AK1533"/>
    </row>
    <row r="1534" spans="4:37" x14ac:dyDescent="0.5">
      <c r="D1534"/>
      <c r="E1534"/>
      <c r="F1534"/>
      <c r="M1534"/>
      <c r="P1534"/>
      <c r="U1534"/>
      <c r="AA1534"/>
      <c r="AK1534"/>
    </row>
    <row r="1535" spans="4:37" x14ac:dyDescent="0.5">
      <c r="D1535"/>
      <c r="E1535"/>
      <c r="F1535"/>
      <c r="M1535"/>
      <c r="P1535"/>
      <c r="U1535"/>
      <c r="AA1535"/>
      <c r="AK1535"/>
    </row>
    <row r="1536" spans="4:37" x14ac:dyDescent="0.5">
      <c r="D1536"/>
      <c r="E1536"/>
      <c r="F1536"/>
      <c r="M1536"/>
      <c r="P1536"/>
      <c r="U1536"/>
      <c r="AA1536"/>
      <c r="AK1536"/>
    </row>
    <row r="1537" spans="4:37" x14ac:dyDescent="0.5">
      <c r="D1537"/>
      <c r="E1537"/>
      <c r="F1537"/>
      <c r="M1537"/>
      <c r="P1537"/>
      <c r="U1537"/>
      <c r="AA1537"/>
      <c r="AK1537"/>
    </row>
    <row r="1538" spans="4:37" x14ac:dyDescent="0.5">
      <c r="D1538"/>
      <c r="E1538"/>
      <c r="F1538"/>
      <c r="M1538"/>
      <c r="P1538"/>
      <c r="U1538"/>
      <c r="AA1538"/>
      <c r="AK1538"/>
    </row>
    <row r="1539" spans="4:37" x14ac:dyDescent="0.5">
      <c r="D1539"/>
      <c r="E1539"/>
      <c r="F1539"/>
      <c r="M1539"/>
      <c r="P1539"/>
      <c r="U1539"/>
      <c r="AA1539"/>
      <c r="AK1539"/>
    </row>
    <row r="1540" spans="4:37" x14ac:dyDescent="0.5">
      <c r="D1540"/>
      <c r="E1540"/>
      <c r="F1540"/>
      <c r="M1540"/>
      <c r="P1540"/>
      <c r="U1540"/>
      <c r="AA1540"/>
      <c r="AK1540"/>
    </row>
    <row r="1541" spans="4:37" x14ac:dyDescent="0.5">
      <c r="D1541"/>
      <c r="E1541"/>
      <c r="F1541"/>
      <c r="M1541"/>
      <c r="P1541"/>
      <c r="U1541"/>
      <c r="AA1541"/>
      <c r="AK1541"/>
    </row>
    <row r="1542" spans="4:37" x14ac:dyDescent="0.5">
      <c r="D1542"/>
      <c r="E1542"/>
      <c r="F1542"/>
      <c r="M1542"/>
      <c r="P1542"/>
      <c r="U1542"/>
      <c r="AA1542"/>
      <c r="AK1542"/>
    </row>
    <row r="1543" spans="4:37" x14ac:dyDescent="0.5">
      <c r="D1543"/>
      <c r="E1543"/>
      <c r="F1543"/>
      <c r="M1543"/>
      <c r="P1543"/>
      <c r="U1543"/>
      <c r="AA1543"/>
      <c r="AK1543"/>
    </row>
    <row r="1544" spans="4:37" x14ac:dyDescent="0.5">
      <c r="D1544"/>
      <c r="E1544"/>
      <c r="F1544"/>
      <c r="M1544"/>
      <c r="P1544"/>
      <c r="U1544"/>
      <c r="AA1544"/>
      <c r="AK1544"/>
    </row>
    <row r="1545" spans="4:37" x14ac:dyDescent="0.5">
      <c r="D1545"/>
      <c r="E1545"/>
      <c r="F1545"/>
      <c r="M1545"/>
      <c r="P1545"/>
      <c r="U1545"/>
      <c r="AA1545"/>
      <c r="AK1545"/>
    </row>
    <row r="1546" spans="4:37" x14ac:dyDescent="0.5">
      <c r="D1546"/>
      <c r="E1546"/>
      <c r="F1546"/>
      <c r="M1546"/>
      <c r="P1546"/>
      <c r="U1546"/>
      <c r="AA1546"/>
      <c r="AK1546"/>
    </row>
    <row r="1547" spans="4:37" x14ac:dyDescent="0.5">
      <c r="D1547"/>
      <c r="E1547"/>
      <c r="F1547"/>
      <c r="M1547"/>
      <c r="P1547"/>
      <c r="U1547"/>
      <c r="AA1547"/>
      <c r="AK1547"/>
    </row>
    <row r="1548" spans="4:37" x14ac:dyDescent="0.5">
      <c r="D1548"/>
      <c r="E1548"/>
      <c r="F1548"/>
      <c r="M1548"/>
      <c r="P1548"/>
      <c r="U1548"/>
      <c r="AA1548"/>
      <c r="AK1548"/>
    </row>
    <row r="1549" spans="4:37" x14ac:dyDescent="0.5">
      <c r="D1549"/>
      <c r="E1549"/>
      <c r="F1549"/>
      <c r="M1549"/>
      <c r="P1549"/>
      <c r="U1549"/>
      <c r="AA1549"/>
      <c r="AK1549"/>
    </row>
    <row r="1550" spans="4:37" x14ac:dyDescent="0.5">
      <c r="D1550"/>
      <c r="E1550"/>
      <c r="F1550"/>
      <c r="M1550"/>
      <c r="P1550"/>
      <c r="U1550"/>
      <c r="AA1550"/>
      <c r="AK1550"/>
    </row>
    <row r="1551" spans="4:37" x14ac:dyDescent="0.5">
      <c r="D1551"/>
      <c r="E1551"/>
      <c r="F1551"/>
      <c r="M1551"/>
      <c r="P1551"/>
      <c r="U1551"/>
      <c r="AA1551"/>
      <c r="AK1551"/>
    </row>
    <row r="1552" spans="4:37" x14ac:dyDescent="0.5">
      <c r="D1552"/>
      <c r="E1552"/>
      <c r="F1552"/>
      <c r="M1552"/>
      <c r="P1552"/>
      <c r="U1552"/>
      <c r="AA1552"/>
      <c r="AK1552"/>
    </row>
    <row r="1553" spans="4:37" x14ac:dyDescent="0.5">
      <c r="D1553"/>
      <c r="E1553"/>
      <c r="F1553"/>
      <c r="M1553"/>
      <c r="P1553"/>
      <c r="U1553"/>
      <c r="AA1553"/>
      <c r="AK1553"/>
    </row>
    <row r="1554" spans="4:37" x14ac:dyDescent="0.5">
      <c r="D1554"/>
      <c r="E1554"/>
      <c r="F1554"/>
      <c r="M1554"/>
      <c r="P1554"/>
      <c r="U1554"/>
      <c r="AA1554"/>
      <c r="AK1554"/>
    </row>
    <row r="1555" spans="4:37" x14ac:dyDescent="0.5">
      <c r="D1555"/>
      <c r="E1555"/>
      <c r="F1555"/>
      <c r="M1555"/>
      <c r="P1555"/>
      <c r="U1555"/>
      <c r="AA1555"/>
      <c r="AK1555"/>
    </row>
    <row r="1556" spans="4:37" x14ac:dyDescent="0.5">
      <c r="D1556"/>
      <c r="E1556"/>
      <c r="F1556"/>
      <c r="M1556"/>
      <c r="P1556"/>
      <c r="U1556"/>
      <c r="AA1556"/>
      <c r="AK1556"/>
    </row>
    <row r="1557" spans="4:37" x14ac:dyDescent="0.5">
      <c r="D1557"/>
      <c r="E1557"/>
      <c r="F1557"/>
      <c r="M1557"/>
      <c r="P1557"/>
      <c r="U1557"/>
      <c r="AA1557"/>
      <c r="AK1557"/>
    </row>
    <row r="1558" spans="4:37" x14ac:dyDescent="0.5">
      <c r="D1558"/>
      <c r="E1558"/>
      <c r="F1558"/>
      <c r="M1558"/>
      <c r="P1558"/>
      <c r="U1558"/>
      <c r="AA1558"/>
      <c r="AK1558"/>
    </row>
    <row r="1559" spans="4:37" x14ac:dyDescent="0.5">
      <c r="D1559"/>
      <c r="E1559"/>
      <c r="F1559"/>
      <c r="M1559"/>
      <c r="P1559"/>
      <c r="U1559"/>
      <c r="AA1559"/>
      <c r="AK1559"/>
    </row>
    <row r="1560" spans="4:37" x14ac:dyDescent="0.5">
      <c r="D1560"/>
      <c r="E1560"/>
      <c r="F1560"/>
      <c r="M1560"/>
      <c r="P1560"/>
      <c r="U1560"/>
      <c r="AA1560"/>
      <c r="AK1560"/>
    </row>
    <row r="1561" spans="4:37" x14ac:dyDescent="0.5">
      <c r="D1561"/>
      <c r="E1561"/>
      <c r="F1561"/>
      <c r="M1561"/>
      <c r="P1561"/>
      <c r="U1561"/>
      <c r="AA1561"/>
      <c r="AK1561"/>
    </row>
    <row r="1562" spans="4:37" x14ac:dyDescent="0.5">
      <c r="D1562"/>
      <c r="E1562"/>
      <c r="F1562"/>
      <c r="M1562"/>
      <c r="P1562"/>
      <c r="U1562"/>
      <c r="AA1562"/>
      <c r="AK1562"/>
    </row>
    <row r="1563" spans="4:37" x14ac:dyDescent="0.5">
      <c r="D1563"/>
      <c r="E1563"/>
      <c r="F1563"/>
      <c r="M1563"/>
      <c r="P1563"/>
      <c r="U1563"/>
      <c r="AA1563"/>
      <c r="AK1563"/>
    </row>
    <row r="1564" spans="4:37" x14ac:dyDescent="0.5">
      <c r="D1564"/>
      <c r="E1564"/>
      <c r="F1564"/>
      <c r="M1564"/>
      <c r="P1564"/>
      <c r="U1564"/>
      <c r="AA1564"/>
      <c r="AK1564"/>
    </row>
    <row r="1565" spans="4:37" x14ac:dyDescent="0.5">
      <c r="D1565"/>
      <c r="E1565"/>
      <c r="F1565"/>
      <c r="M1565"/>
      <c r="P1565"/>
      <c r="U1565"/>
      <c r="AA1565"/>
      <c r="AK1565"/>
    </row>
    <row r="1566" spans="4:37" x14ac:dyDescent="0.5">
      <c r="D1566"/>
      <c r="E1566"/>
      <c r="F1566"/>
      <c r="M1566"/>
      <c r="P1566"/>
      <c r="U1566"/>
      <c r="AA1566"/>
      <c r="AK1566"/>
    </row>
    <row r="1567" spans="4:37" x14ac:dyDescent="0.5">
      <c r="D1567"/>
      <c r="E1567"/>
      <c r="F1567"/>
      <c r="M1567"/>
      <c r="P1567"/>
      <c r="U1567"/>
      <c r="AA1567"/>
      <c r="AK1567"/>
    </row>
    <row r="1568" spans="4:37" x14ac:dyDescent="0.5">
      <c r="D1568"/>
      <c r="E1568"/>
      <c r="F1568"/>
      <c r="M1568"/>
      <c r="P1568"/>
      <c r="U1568"/>
      <c r="AA1568"/>
      <c r="AK1568"/>
    </row>
    <row r="1569" spans="4:37" x14ac:dyDescent="0.5">
      <c r="D1569"/>
      <c r="E1569"/>
      <c r="F1569"/>
      <c r="M1569"/>
      <c r="P1569"/>
      <c r="U1569"/>
      <c r="AA1569"/>
      <c r="AK1569"/>
    </row>
    <row r="1570" spans="4:37" x14ac:dyDescent="0.5">
      <c r="D1570"/>
      <c r="E1570"/>
      <c r="F1570"/>
      <c r="M1570"/>
      <c r="P1570"/>
      <c r="U1570"/>
      <c r="AA1570"/>
      <c r="AK1570"/>
    </row>
    <row r="1571" spans="4:37" x14ac:dyDescent="0.5">
      <c r="D1571"/>
      <c r="E1571"/>
      <c r="F1571"/>
      <c r="M1571"/>
      <c r="P1571"/>
      <c r="U1571"/>
      <c r="AA1571"/>
      <c r="AK1571"/>
    </row>
    <row r="1572" spans="4:37" x14ac:dyDescent="0.5">
      <c r="D1572"/>
      <c r="E1572"/>
      <c r="F1572"/>
      <c r="M1572"/>
      <c r="P1572"/>
      <c r="U1572"/>
      <c r="AA1572"/>
      <c r="AK1572"/>
    </row>
    <row r="1573" spans="4:37" x14ac:dyDescent="0.5">
      <c r="D1573"/>
      <c r="E1573"/>
      <c r="F1573"/>
      <c r="M1573"/>
      <c r="P1573"/>
      <c r="U1573"/>
      <c r="AA1573"/>
      <c r="AK1573"/>
    </row>
    <row r="1574" spans="4:37" x14ac:dyDescent="0.5">
      <c r="D1574"/>
      <c r="E1574"/>
      <c r="F1574"/>
      <c r="M1574"/>
      <c r="P1574"/>
      <c r="U1574"/>
      <c r="AA1574"/>
      <c r="AK1574"/>
    </row>
    <row r="1575" spans="4:37" x14ac:dyDescent="0.5">
      <c r="D1575"/>
      <c r="E1575"/>
      <c r="F1575"/>
      <c r="M1575"/>
      <c r="P1575"/>
      <c r="U1575"/>
      <c r="AA1575"/>
      <c r="AK1575"/>
    </row>
    <row r="1576" spans="4:37" x14ac:dyDescent="0.5">
      <c r="D1576"/>
      <c r="E1576"/>
      <c r="F1576"/>
      <c r="M1576"/>
      <c r="P1576"/>
      <c r="U1576"/>
      <c r="AA1576"/>
      <c r="AK1576"/>
    </row>
    <row r="1577" spans="4:37" x14ac:dyDescent="0.5">
      <c r="D1577"/>
      <c r="E1577"/>
      <c r="F1577"/>
      <c r="M1577"/>
      <c r="P1577"/>
      <c r="U1577"/>
      <c r="AA1577"/>
      <c r="AK1577"/>
    </row>
    <row r="1578" spans="4:37" x14ac:dyDescent="0.5">
      <c r="D1578"/>
      <c r="E1578"/>
      <c r="F1578"/>
      <c r="M1578"/>
      <c r="P1578"/>
      <c r="U1578"/>
      <c r="AA1578"/>
      <c r="AK1578"/>
    </row>
    <row r="1579" spans="4:37" x14ac:dyDescent="0.5">
      <c r="D1579"/>
      <c r="E1579"/>
      <c r="F1579"/>
      <c r="M1579"/>
      <c r="P1579"/>
      <c r="U1579"/>
      <c r="AA1579"/>
      <c r="AK1579"/>
    </row>
    <row r="1580" spans="4:37" x14ac:dyDescent="0.5">
      <c r="D1580"/>
      <c r="E1580"/>
      <c r="F1580"/>
      <c r="M1580"/>
      <c r="P1580"/>
      <c r="U1580"/>
      <c r="AA1580"/>
      <c r="AK1580"/>
    </row>
    <row r="1581" spans="4:37" x14ac:dyDescent="0.5">
      <c r="D1581"/>
      <c r="E1581"/>
      <c r="F1581"/>
      <c r="M1581"/>
      <c r="P1581"/>
      <c r="U1581"/>
      <c r="AA1581"/>
      <c r="AK1581"/>
    </row>
    <row r="1582" spans="4:37" x14ac:dyDescent="0.5">
      <c r="D1582"/>
      <c r="E1582"/>
      <c r="F1582"/>
      <c r="M1582"/>
      <c r="P1582"/>
      <c r="U1582"/>
      <c r="AA1582"/>
      <c r="AK1582"/>
    </row>
    <row r="1583" spans="4:37" x14ac:dyDescent="0.5">
      <c r="D1583"/>
      <c r="E1583"/>
      <c r="F1583"/>
      <c r="M1583"/>
      <c r="P1583"/>
      <c r="U1583"/>
      <c r="AA1583"/>
      <c r="AK1583"/>
    </row>
    <row r="1584" spans="4:37" x14ac:dyDescent="0.5">
      <c r="D1584"/>
      <c r="E1584"/>
      <c r="F1584"/>
      <c r="M1584"/>
      <c r="P1584"/>
      <c r="U1584"/>
      <c r="AA1584"/>
      <c r="AK1584"/>
    </row>
    <row r="1585" spans="4:37" x14ac:dyDescent="0.5">
      <c r="D1585"/>
      <c r="E1585"/>
      <c r="F1585"/>
      <c r="M1585"/>
      <c r="P1585"/>
      <c r="U1585"/>
      <c r="AA1585"/>
      <c r="AK1585"/>
    </row>
    <row r="1586" spans="4:37" x14ac:dyDescent="0.5">
      <c r="D1586"/>
      <c r="E1586"/>
      <c r="F1586"/>
      <c r="M1586"/>
      <c r="P1586"/>
      <c r="U1586"/>
      <c r="AA1586"/>
      <c r="AK1586"/>
    </row>
    <row r="1587" spans="4:37" x14ac:dyDescent="0.5">
      <c r="D1587"/>
      <c r="E1587"/>
      <c r="F1587"/>
      <c r="M1587"/>
      <c r="P1587"/>
      <c r="U1587"/>
      <c r="AA1587"/>
      <c r="AK1587"/>
    </row>
    <row r="1588" spans="4:37" x14ac:dyDescent="0.5">
      <c r="D1588"/>
      <c r="E1588"/>
      <c r="F1588"/>
      <c r="M1588"/>
      <c r="P1588"/>
      <c r="U1588"/>
      <c r="AA1588"/>
      <c r="AK1588"/>
    </row>
    <row r="1589" spans="4:37" x14ac:dyDescent="0.5">
      <c r="D1589"/>
      <c r="E1589"/>
      <c r="F1589"/>
      <c r="M1589"/>
      <c r="P1589"/>
      <c r="U1589"/>
      <c r="AA1589"/>
      <c r="AK1589"/>
    </row>
    <row r="1590" spans="4:37" x14ac:dyDescent="0.5">
      <c r="D1590"/>
      <c r="E1590"/>
      <c r="F1590"/>
      <c r="M1590"/>
      <c r="P1590"/>
      <c r="U1590"/>
      <c r="AA1590"/>
      <c r="AK1590"/>
    </row>
    <row r="1591" spans="4:37" x14ac:dyDescent="0.5">
      <c r="D1591"/>
      <c r="E1591"/>
      <c r="F1591"/>
      <c r="M1591"/>
      <c r="P1591"/>
      <c r="U1591"/>
      <c r="AA1591"/>
      <c r="AK1591"/>
    </row>
    <row r="1592" spans="4:37" x14ac:dyDescent="0.5">
      <c r="D1592"/>
      <c r="E1592"/>
      <c r="F1592"/>
      <c r="M1592"/>
      <c r="P1592"/>
      <c r="U1592"/>
      <c r="AA1592"/>
      <c r="AK1592"/>
    </row>
    <row r="1593" spans="4:37" x14ac:dyDescent="0.5">
      <c r="D1593"/>
      <c r="E1593"/>
      <c r="F1593"/>
      <c r="M1593"/>
      <c r="P1593"/>
      <c r="U1593"/>
      <c r="AA1593"/>
      <c r="AK1593"/>
    </row>
    <row r="1594" spans="4:37" x14ac:dyDescent="0.5">
      <c r="D1594"/>
      <c r="E1594"/>
      <c r="F1594"/>
      <c r="M1594"/>
      <c r="P1594"/>
      <c r="U1594"/>
      <c r="AA1594"/>
      <c r="AK1594"/>
    </row>
    <row r="1595" spans="4:37" x14ac:dyDescent="0.5">
      <c r="D1595"/>
      <c r="E1595"/>
      <c r="F1595"/>
      <c r="M1595"/>
      <c r="P1595"/>
      <c r="U1595"/>
      <c r="AA1595"/>
      <c r="AK1595"/>
    </row>
    <row r="1596" spans="4:37" x14ac:dyDescent="0.5">
      <c r="D1596"/>
      <c r="E1596"/>
      <c r="F1596"/>
      <c r="M1596"/>
      <c r="P1596"/>
      <c r="U1596"/>
      <c r="AA1596"/>
      <c r="AK1596"/>
    </row>
    <row r="1597" spans="4:37" x14ac:dyDescent="0.5">
      <c r="D1597"/>
      <c r="E1597"/>
      <c r="F1597"/>
      <c r="M1597"/>
      <c r="P1597"/>
      <c r="U1597"/>
      <c r="AA1597"/>
      <c r="AK1597"/>
    </row>
    <row r="1598" spans="4:37" x14ac:dyDescent="0.5">
      <c r="D1598"/>
      <c r="E1598"/>
      <c r="F1598"/>
      <c r="M1598"/>
      <c r="P1598"/>
      <c r="U1598"/>
      <c r="AA1598"/>
      <c r="AK1598"/>
    </row>
    <row r="1599" spans="4:37" x14ac:dyDescent="0.5">
      <c r="D1599"/>
      <c r="E1599"/>
      <c r="F1599"/>
      <c r="M1599"/>
      <c r="P1599"/>
      <c r="U1599"/>
      <c r="AA1599"/>
      <c r="AK1599"/>
    </row>
    <row r="1600" spans="4:37" x14ac:dyDescent="0.5">
      <c r="D1600"/>
      <c r="E1600"/>
      <c r="F1600"/>
      <c r="M1600"/>
      <c r="P1600"/>
      <c r="U1600"/>
      <c r="AA1600"/>
      <c r="AK1600"/>
    </row>
    <row r="1601" spans="4:37" x14ac:dyDescent="0.5">
      <c r="D1601"/>
      <c r="E1601"/>
      <c r="F1601"/>
      <c r="M1601"/>
      <c r="P1601"/>
      <c r="U1601"/>
      <c r="AA1601"/>
      <c r="AK1601"/>
    </row>
    <row r="1602" spans="4:37" x14ac:dyDescent="0.5">
      <c r="D1602"/>
      <c r="E1602"/>
      <c r="F1602"/>
      <c r="M1602"/>
      <c r="P1602"/>
      <c r="U1602"/>
      <c r="AA1602"/>
      <c r="AK1602"/>
    </row>
    <row r="1603" spans="4:37" x14ac:dyDescent="0.5">
      <c r="D1603"/>
      <c r="E1603"/>
      <c r="F1603"/>
      <c r="M1603"/>
      <c r="P1603"/>
      <c r="U1603"/>
      <c r="AA1603"/>
      <c r="AK1603"/>
    </row>
    <row r="1604" spans="4:37" x14ac:dyDescent="0.5">
      <c r="D1604"/>
      <c r="E1604"/>
      <c r="F1604"/>
      <c r="M1604"/>
      <c r="P1604"/>
      <c r="U1604"/>
      <c r="AA1604"/>
      <c r="AK1604"/>
    </row>
    <row r="1605" spans="4:37" x14ac:dyDescent="0.5">
      <c r="D1605"/>
      <c r="E1605"/>
      <c r="F1605"/>
      <c r="M1605"/>
      <c r="P1605"/>
      <c r="U1605"/>
      <c r="AA1605"/>
      <c r="AK1605"/>
    </row>
    <row r="1606" spans="4:37" x14ac:dyDescent="0.5">
      <c r="D1606"/>
      <c r="E1606"/>
      <c r="F1606"/>
      <c r="M1606"/>
      <c r="P1606"/>
      <c r="U1606"/>
      <c r="AA1606"/>
      <c r="AK1606"/>
    </row>
    <row r="1607" spans="4:37" x14ac:dyDescent="0.5">
      <c r="D1607"/>
      <c r="E1607"/>
      <c r="F1607"/>
      <c r="M1607"/>
      <c r="P1607"/>
      <c r="U1607"/>
      <c r="AA1607"/>
      <c r="AK1607"/>
    </row>
    <row r="1608" spans="4:37" x14ac:dyDescent="0.5">
      <c r="D1608"/>
      <c r="E1608"/>
      <c r="F1608"/>
      <c r="M1608"/>
      <c r="P1608"/>
      <c r="U1608"/>
      <c r="AA1608"/>
      <c r="AK1608"/>
    </row>
    <row r="1609" spans="4:37" x14ac:dyDescent="0.5">
      <c r="D1609"/>
      <c r="E1609"/>
      <c r="F1609"/>
      <c r="M1609"/>
      <c r="P1609"/>
      <c r="U1609"/>
      <c r="AA1609"/>
      <c r="AK1609"/>
    </row>
    <row r="1610" spans="4:37" x14ac:dyDescent="0.5">
      <c r="D1610"/>
      <c r="E1610"/>
      <c r="F1610"/>
      <c r="M1610"/>
      <c r="P1610"/>
      <c r="U1610"/>
      <c r="AA1610"/>
      <c r="AK1610"/>
    </row>
    <row r="1611" spans="4:37" x14ac:dyDescent="0.5">
      <c r="D1611"/>
      <c r="E1611"/>
      <c r="F1611"/>
      <c r="M1611"/>
      <c r="P1611"/>
      <c r="U1611"/>
      <c r="AA1611"/>
      <c r="AK1611"/>
    </row>
    <row r="1612" spans="4:37" x14ac:dyDescent="0.5">
      <c r="D1612"/>
      <c r="E1612"/>
      <c r="F1612"/>
      <c r="M1612"/>
      <c r="P1612"/>
      <c r="U1612"/>
      <c r="AA1612"/>
      <c r="AK1612"/>
    </row>
    <row r="1613" spans="4:37" x14ac:dyDescent="0.5">
      <c r="D1613"/>
      <c r="E1613"/>
      <c r="F1613"/>
      <c r="M1613"/>
      <c r="P1613"/>
      <c r="U1613"/>
      <c r="AA1613"/>
      <c r="AK1613"/>
    </row>
    <row r="1614" spans="4:37" x14ac:dyDescent="0.5">
      <c r="D1614"/>
      <c r="E1614"/>
      <c r="F1614"/>
      <c r="M1614"/>
      <c r="P1614"/>
      <c r="U1614"/>
      <c r="AA1614"/>
      <c r="AK1614"/>
    </row>
    <row r="1615" spans="4:37" x14ac:dyDescent="0.5">
      <c r="D1615"/>
      <c r="E1615"/>
      <c r="F1615"/>
      <c r="M1615"/>
      <c r="P1615"/>
      <c r="U1615"/>
      <c r="AA1615"/>
      <c r="AK1615"/>
    </row>
    <row r="1616" spans="4:37" x14ac:dyDescent="0.5">
      <c r="D1616"/>
      <c r="E1616"/>
      <c r="F1616"/>
      <c r="M1616"/>
      <c r="P1616"/>
      <c r="U1616"/>
      <c r="AA1616"/>
      <c r="AK1616"/>
    </row>
    <row r="1617" spans="4:37" x14ac:dyDescent="0.5">
      <c r="D1617"/>
      <c r="E1617"/>
      <c r="F1617"/>
      <c r="M1617"/>
      <c r="P1617"/>
      <c r="U1617"/>
      <c r="AA1617"/>
      <c r="AK1617"/>
    </row>
    <row r="1618" spans="4:37" x14ac:dyDescent="0.5">
      <c r="D1618"/>
      <c r="E1618"/>
      <c r="F1618"/>
      <c r="M1618"/>
      <c r="P1618"/>
      <c r="U1618"/>
      <c r="AA1618"/>
      <c r="AK1618"/>
    </row>
    <row r="1619" spans="4:37" x14ac:dyDescent="0.5">
      <c r="D1619"/>
      <c r="E1619"/>
      <c r="F1619"/>
      <c r="M1619"/>
      <c r="P1619"/>
      <c r="U1619"/>
      <c r="AA1619"/>
      <c r="AK1619"/>
    </row>
    <row r="1620" spans="4:37" x14ac:dyDescent="0.5">
      <c r="D1620"/>
      <c r="E1620"/>
      <c r="F1620"/>
      <c r="M1620"/>
      <c r="P1620"/>
      <c r="U1620"/>
      <c r="AA1620"/>
      <c r="AK1620"/>
    </row>
    <row r="1621" spans="4:37" x14ac:dyDescent="0.5">
      <c r="D1621"/>
      <c r="E1621"/>
      <c r="F1621"/>
      <c r="M1621"/>
      <c r="P1621"/>
      <c r="U1621"/>
      <c r="AA1621"/>
      <c r="AK1621"/>
    </row>
    <row r="1622" spans="4:37" x14ac:dyDescent="0.5">
      <c r="D1622"/>
      <c r="E1622"/>
      <c r="F1622"/>
      <c r="M1622"/>
      <c r="P1622"/>
      <c r="U1622"/>
      <c r="AA1622"/>
      <c r="AK1622"/>
    </row>
    <row r="1623" spans="4:37" x14ac:dyDescent="0.5">
      <c r="D1623"/>
      <c r="E1623"/>
      <c r="F1623"/>
      <c r="M1623"/>
      <c r="P1623"/>
      <c r="U1623"/>
      <c r="AA1623"/>
      <c r="AK1623"/>
    </row>
    <row r="1624" spans="4:37" x14ac:dyDescent="0.5">
      <c r="D1624"/>
      <c r="E1624"/>
      <c r="F1624"/>
      <c r="M1624"/>
      <c r="P1624"/>
      <c r="U1624"/>
      <c r="AA1624"/>
      <c r="AK1624"/>
    </row>
    <row r="1625" spans="4:37" x14ac:dyDescent="0.5">
      <c r="D1625"/>
      <c r="E1625"/>
      <c r="F1625"/>
      <c r="M1625"/>
      <c r="P1625"/>
      <c r="U1625"/>
      <c r="AA1625"/>
      <c r="AK1625"/>
    </row>
    <row r="1626" spans="4:37" x14ac:dyDescent="0.5">
      <c r="D1626"/>
      <c r="E1626"/>
      <c r="F1626"/>
      <c r="M1626"/>
      <c r="P1626"/>
      <c r="U1626"/>
      <c r="AA1626"/>
      <c r="AK1626"/>
    </row>
    <row r="1627" spans="4:37" x14ac:dyDescent="0.5">
      <c r="D1627"/>
      <c r="E1627"/>
      <c r="F1627"/>
      <c r="M1627"/>
      <c r="P1627"/>
      <c r="U1627"/>
      <c r="AA1627"/>
      <c r="AK1627"/>
    </row>
    <row r="1628" spans="4:37" x14ac:dyDescent="0.5">
      <c r="D1628"/>
      <c r="E1628"/>
      <c r="F1628"/>
      <c r="M1628"/>
      <c r="P1628"/>
      <c r="U1628"/>
      <c r="AA1628"/>
      <c r="AK1628"/>
    </row>
    <row r="1629" spans="4:37" x14ac:dyDescent="0.5">
      <c r="D1629"/>
      <c r="E1629"/>
      <c r="F1629"/>
      <c r="M1629"/>
      <c r="P1629"/>
      <c r="U1629"/>
      <c r="AA1629"/>
      <c r="AK1629"/>
    </row>
    <row r="1630" spans="4:37" x14ac:dyDescent="0.5">
      <c r="D1630"/>
      <c r="E1630"/>
      <c r="F1630"/>
      <c r="M1630"/>
      <c r="P1630"/>
      <c r="U1630"/>
      <c r="AA1630"/>
      <c r="AK1630"/>
    </row>
    <row r="1631" spans="4:37" x14ac:dyDescent="0.5">
      <c r="D1631"/>
      <c r="E1631"/>
      <c r="F1631"/>
      <c r="M1631"/>
      <c r="P1631"/>
      <c r="U1631"/>
      <c r="AA1631"/>
      <c r="AK1631"/>
    </row>
    <row r="1632" spans="4:37" x14ac:dyDescent="0.5">
      <c r="D1632"/>
      <c r="E1632"/>
      <c r="F1632"/>
      <c r="M1632"/>
      <c r="P1632"/>
      <c r="U1632"/>
      <c r="AA1632"/>
      <c r="AK1632"/>
    </row>
    <row r="1633" spans="4:37" x14ac:dyDescent="0.5">
      <c r="D1633"/>
      <c r="E1633"/>
      <c r="F1633"/>
      <c r="M1633"/>
      <c r="P1633"/>
      <c r="U1633"/>
      <c r="AA1633"/>
      <c r="AK1633"/>
    </row>
    <row r="1634" spans="4:37" x14ac:dyDescent="0.5">
      <c r="D1634"/>
      <c r="E1634"/>
      <c r="F1634"/>
      <c r="M1634"/>
      <c r="P1634"/>
      <c r="U1634"/>
      <c r="AA1634"/>
      <c r="AK1634"/>
    </row>
    <row r="1635" spans="4:37" x14ac:dyDescent="0.5">
      <c r="D1635"/>
      <c r="E1635"/>
      <c r="F1635"/>
      <c r="M1635"/>
      <c r="P1635"/>
      <c r="U1635"/>
      <c r="AA1635"/>
      <c r="AK1635"/>
    </row>
    <row r="1636" spans="4:37" x14ac:dyDescent="0.5">
      <c r="D1636"/>
      <c r="E1636"/>
      <c r="F1636"/>
      <c r="M1636"/>
      <c r="P1636"/>
      <c r="U1636"/>
      <c r="AA1636"/>
      <c r="AK1636"/>
    </row>
    <row r="1637" spans="4:37" x14ac:dyDescent="0.5">
      <c r="D1637"/>
      <c r="E1637"/>
      <c r="F1637"/>
      <c r="M1637"/>
      <c r="P1637"/>
      <c r="U1637"/>
      <c r="AA1637"/>
      <c r="AK1637"/>
    </row>
    <row r="1638" spans="4:37" x14ac:dyDescent="0.5">
      <c r="D1638"/>
      <c r="E1638"/>
      <c r="F1638"/>
      <c r="M1638"/>
      <c r="P1638"/>
      <c r="U1638"/>
      <c r="AA1638"/>
      <c r="AK1638"/>
    </row>
    <row r="1639" spans="4:37" x14ac:dyDescent="0.5">
      <c r="D1639"/>
      <c r="E1639"/>
      <c r="F1639"/>
      <c r="M1639"/>
      <c r="P1639"/>
      <c r="U1639"/>
      <c r="AA1639"/>
      <c r="AK1639"/>
    </row>
    <row r="1640" spans="4:37" x14ac:dyDescent="0.5">
      <c r="D1640"/>
      <c r="E1640"/>
      <c r="F1640"/>
      <c r="M1640"/>
      <c r="P1640"/>
      <c r="U1640"/>
      <c r="AA1640"/>
      <c r="AK1640"/>
    </row>
    <row r="1641" spans="4:37" x14ac:dyDescent="0.5">
      <c r="D1641"/>
      <c r="E1641"/>
      <c r="F1641"/>
      <c r="M1641"/>
      <c r="P1641"/>
      <c r="U1641"/>
      <c r="AA1641"/>
      <c r="AK1641"/>
    </row>
    <row r="1642" spans="4:37" x14ac:dyDescent="0.5">
      <c r="D1642"/>
      <c r="E1642"/>
      <c r="F1642"/>
      <c r="M1642"/>
      <c r="P1642"/>
      <c r="U1642"/>
      <c r="AA1642"/>
      <c r="AK1642"/>
    </row>
    <row r="1643" spans="4:37" x14ac:dyDescent="0.5">
      <c r="D1643"/>
      <c r="E1643"/>
      <c r="F1643"/>
      <c r="M1643"/>
      <c r="P1643"/>
      <c r="U1643"/>
      <c r="AA1643"/>
      <c r="AK1643"/>
    </row>
    <row r="1644" spans="4:37" x14ac:dyDescent="0.5">
      <c r="D1644"/>
      <c r="E1644"/>
      <c r="F1644"/>
      <c r="M1644"/>
      <c r="P1644"/>
      <c r="U1644"/>
      <c r="AA1644"/>
      <c r="AK1644"/>
    </row>
    <row r="1645" spans="4:37" x14ac:dyDescent="0.5">
      <c r="D1645"/>
      <c r="E1645"/>
      <c r="F1645"/>
      <c r="M1645"/>
      <c r="P1645"/>
      <c r="U1645"/>
      <c r="AA1645"/>
      <c r="AK1645"/>
    </row>
    <row r="1646" spans="4:37" x14ac:dyDescent="0.5">
      <c r="D1646"/>
      <c r="E1646"/>
      <c r="F1646"/>
      <c r="M1646"/>
      <c r="P1646"/>
      <c r="U1646"/>
      <c r="AA1646"/>
      <c r="AK1646"/>
    </row>
    <row r="1647" spans="4:37" x14ac:dyDescent="0.5">
      <c r="D1647"/>
      <c r="E1647"/>
      <c r="F1647"/>
      <c r="M1647"/>
      <c r="P1647"/>
      <c r="U1647"/>
      <c r="AA1647"/>
      <c r="AK1647"/>
    </row>
    <row r="1648" spans="4:37" x14ac:dyDescent="0.5">
      <c r="D1648"/>
      <c r="E1648"/>
      <c r="F1648"/>
      <c r="M1648"/>
      <c r="P1648"/>
      <c r="U1648"/>
      <c r="AA1648"/>
      <c r="AK1648"/>
    </row>
    <row r="1649" spans="4:37" x14ac:dyDescent="0.5">
      <c r="D1649"/>
      <c r="E1649"/>
      <c r="F1649"/>
      <c r="M1649"/>
      <c r="P1649"/>
      <c r="U1649"/>
      <c r="AA1649"/>
      <c r="AK1649"/>
    </row>
    <row r="1650" spans="4:37" x14ac:dyDescent="0.5">
      <c r="D1650"/>
      <c r="E1650"/>
      <c r="F1650"/>
      <c r="M1650"/>
      <c r="P1650"/>
      <c r="U1650"/>
      <c r="AA1650"/>
      <c r="AK1650"/>
    </row>
    <row r="1651" spans="4:37" x14ac:dyDescent="0.5">
      <c r="D1651"/>
      <c r="E1651"/>
      <c r="F1651"/>
      <c r="M1651"/>
      <c r="P1651"/>
      <c r="U1651"/>
      <c r="AA1651"/>
      <c r="AK1651"/>
    </row>
    <row r="1652" spans="4:37" x14ac:dyDescent="0.5">
      <c r="D1652"/>
      <c r="E1652"/>
      <c r="F1652"/>
      <c r="M1652"/>
      <c r="P1652"/>
      <c r="U1652"/>
      <c r="AA1652"/>
      <c r="AK1652"/>
    </row>
    <row r="1653" spans="4:37" x14ac:dyDescent="0.5">
      <c r="D1653"/>
      <c r="E1653"/>
      <c r="F1653"/>
      <c r="M1653"/>
      <c r="P1653"/>
      <c r="U1653"/>
      <c r="AA1653"/>
      <c r="AK1653"/>
    </row>
    <row r="1654" spans="4:37" x14ac:dyDescent="0.5">
      <c r="D1654"/>
      <c r="E1654"/>
      <c r="F1654"/>
      <c r="M1654"/>
      <c r="P1654"/>
      <c r="U1654"/>
      <c r="AA1654"/>
      <c r="AK1654"/>
    </row>
    <row r="1655" spans="4:37" x14ac:dyDescent="0.5">
      <c r="D1655"/>
      <c r="E1655"/>
      <c r="F1655"/>
      <c r="M1655"/>
      <c r="P1655"/>
      <c r="U1655"/>
      <c r="AA1655"/>
      <c r="AK1655"/>
    </row>
    <row r="1656" spans="4:37" x14ac:dyDescent="0.5">
      <c r="D1656"/>
      <c r="E1656"/>
      <c r="F1656"/>
      <c r="M1656"/>
      <c r="P1656"/>
      <c r="U1656"/>
      <c r="AA1656"/>
      <c r="AK1656"/>
    </row>
    <row r="1657" spans="4:37" x14ac:dyDescent="0.5">
      <c r="D1657"/>
      <c r="E1657"/>
      <c r="F1657"/>
      <c r="M1657"/>
      <c r="P1657"/>
      <c r="U1657"/>
      <c r="AA1657"/>
      <c r="AK1657"/>
    </row>
    <row r="1658" spans="4:37" x14ac:dyDescent="0.5">
      <c r="D1658"/>
      <c r="E1658"/>
      <c r="F1658"/>
      <c r="M1658"/>
      <c r="P1658"/>
      <c r="U1658"/>
      <c r="AA1658"/>
      <c r="AK1658"/>
    </row>
    <row r="1659" spans="4:37" x14ac:dyDescent="0.5">
      <c r="D1659"/>
      <c r="E1659"/>
      <c r="F1659"/>
      <c r="M1659"/>
      <c r="P1659"/>
      <c r="U1659"/>
      <c r="AA1659"/>
      <c r="AK1659"/>
    </row>
    <row r="1660" spans="4:37" x14ac:dyDescent="0.5">
      <c r="D1660"/>
      <c r="E1660"/>
      <c r="F1660"/>
      <c r="M1660"/>
      <c r="P1660"/>
      <c r="U1660"/>
      <c r="AA1660"/>
      <c r="AK1660"/>
    </row>
    <row r="1661" spans="4:37" x14ac:dyDescent="0.5">
      <c r="D1661"/>
      <c r="E1661"/>
      <c r="F1661"/>
      <c r="M1661"/>
      <c r="P1661"/>
      <c r="U1661"/>
      <c r="AA1661"/>
      <c r="AK1661"/>
    </row>
    <row r="1662" spans="4:37" x14ac:dyDescent="0.5">
      <c r="D1662"/>
      <c r="E1662"/>
      <c r="F1662"/>
      <c r="M1662"/>
      <c r="P1662"/>
      <c r="U1662"/>
      <c r="AA1662"/>
      <c r="AK1662"/>
    </row>
    <row r="1663" spans="4:37" x14ac:dyDescent="0.5">
      <c r="D1663"/>
      <c r="E1663"/>
      <c r="F1663"/>
      <c r="M1663"/>
      <c r="P1663"/>
      <c r="U1663"/>
      <c r="AA1663"/>
      <c r="AK1663"/>
    </row>
    <row r="1664" spans="4:37" x14ac:dyDescent="0.5">
      <c r="D1664"/>
      <c r="E1664"/>
      <c r="F1664"/>
      <c r="M1664"/>
      <c r="P1664"/>
      <c r="U1664"/>
      <c r="AA1664"/>
      <c r="AK1664"/>
    </row>
    <row r="1665" spans="4:37" x14ac:dyDescent="0.5">
      <c r="D1665"/>
      <c r="E1665"/>
      <c r="F1665"/>
      <c r="M1665"/>
      <c r="P1665"/>
      <c r="U1665"/>
      <c r="AA1665"/>
      <c r="AK1665"/>
    </row>
    <row r="1666" spans="4:37" x14ac:dyDescent="0.5">
      <c r="D1666"/>
      <c r="E1666"/>
      <c r="F1666"/>
      <c r="M1666"/>
      <c r="P1666"/>
      <c r="U1666"/>
      <c r="AA1666"/>
      <c r="AK1666"/>
    </row>
    <row r="1667" spans="4:37" x14ac:dyDescent="0.5">
      <c r="D1667"/>
      <c r="E1667"/>
      <c r="F1667"/>
      <c r="M1667"/>
      <c r="P1667"/>
      <c r="U1667"/>
      <c r="AA1667"/>
      <c r="AK1667"/>
    </row>
    <row r="1668" spans="4:37" x14ac:dyDescent="0.5">
      <c r="D1668"/>
      <c r="E1668"/>
      <c r="F1668"/>
      <c r="M1668"/>
      <c r="P1668"/>
      <c r="U1668"/>
      <c r="AA1668"/>
      <c r="AK1668"/>
    </row>
    <row r="1669" spans="4:37" x14ac:dyDescent="0.5">
      <c r="D1669"/>
      <c r="E1669"/>
      <c r="F1669"/>
      <c r="M1669"/>
      <c r="P1669"/>
      <c r="U1669"/>
      <c r="AA1669"/>
      <c r="AK1669"/>
    </row>
    <row r="1670" spans="4:37" x14ac:dyDescent="0.5">
      <c r="D1670"/>
      <c r="E1670"/>
      <c r="F1670"/>
      <c r="M1670"/>
      <c r="P1670"/>
      <c r="U1670"/>
      <c r="AA1670"/>
      <c r="AK1670"/>
    </row>
    <row r="1671" spans="4:37" x14ac:dyDescent="0.5">
      <c r="D1671"/>
      <c r="E1671"/>
      <c r="F1671"/>
      <c r="M1671"/>
      <c r="P1671"/>
      <c r="U1671"/>
      <c r="AA1671"/>
      <c r="AK1671"/>
    </row>
    <row r="1672" spans="4:37" x14ac:dyDescent="0.5">
      <c r="D1672"/>
      <c r="E1672"/>
      <c r="F1672"/>
      <c r="M1672"/>
      <c r="P1672"/>
      <c r="U1672"/>
      <c r="AA1672"/>
      <c r="AK1672"/>
    </row>
    <row r="1673" spans="4:37" x14ac:dyDescent="0.5">
      <c r="D1673"/>
      <c r="E1673"/>
      <c r="F1673"/>
      <c r="M1673"/>
      <c r="P1673"/>
      <c r="U1673"/>
      <c r="AA1673"/>
      <c r="AK1673"/>
    </row>
    <row r="1674" spans="4:37" x14ac:dyDescent="0.5">
      <c r="D1674"/>
      <c r="E1674"/>
      <c r="F1674"/>
      <c r="M1674"/>
      <c r="P1674"/>
      <c r="U1674"/>
      <c r="AA1674"/>
      <c r="AK1674"/>
    </row>
    <row r="1675" spans="4:37" x14ac:dyDescent="0.5">
      <c r="D1675"/>
      <c r="E1675"/>
      <c r="F1675"/>
      <c r="M1675"/>
      <c r="P1675"/>
      <c r="U1675"/>
      <c r="AA1675"/>
      <c r="AK1675"/>
    </row>
    <row r="1676" spans="4:37" x14ac:dyDescent="0.5">
      <c r="D1676"/>
      <c r="E1676"/>
      <c r="F1676"/>
      <c r="M1676"/>
      <c r="P1676"/>
      <c r="U1676"/>
      <c r="AA1676"/>
      <c r="AK1676"/>
    </row>
    <row r="1677" spans="4:37" x14ac:dyDescent="0.5">
      <c r="D1677"/>
      <c r="E1677"/>
      <c r="F1677"/>
      <c r="M1677"/>
      <c r="P1677"/>
      <c r="U1677"/>
      <c r="AA1677"/>
      <c r="AK1677"/>
    </row>
    <row r="1678" spans="4:37" x14ac:dyDescent="0.5">
      <c r="D1678"/>
      <c r="E1678"/>
      <c r="F1678"/>
      <c r="M1678"/>
      <c r="P1678"/>
      <c r="U1678"/>
      <c r="AA1678"/>
      <c r="AK1678"/>
    </row>
    <row r="1679" spans="4:37" x14ac:dyDescent="0.5">
      <c r="D1679"/>
      <c r="E1679"/>
      <c r="F1679"/>
      <c r="M1679"/>
      <c r="P1679"/>
      <c r="U1679"/>
      <c r="AA1679"/>
      <c r="AK1679"/>
    </row>
    <row r="1680" spans="4:37" x14ac:dyDescent="0.5">
      <c r="D1680"/>
      <c r="E1680"/>
      <c r="F1680"/>
      <c r="M1680"/>
      <c r="P1680"/>
      <c r="U1680"/>
      <c r="AA1680"/>
      <c r="AK1680"/>
    </row>
    <row r="1681" spans="4:37" x14ac:dyDescent="0.5">
      <c r="D1681"/>
      <c r="E1681"/>
      <c r="F1681"/>
      <c r="M1681"/>
      <c r="P1681"/>
      <c r="U1681"/>
      <c r="AA1681"/>
      <c r="AK1681"/>
    </row>
    <row r="1682" spans="4:37" x14ac:dyDescent="0.5">
      <c r="D1682"/>
      <c r="E1682"/>
      <c r="F1682"/>
      <c r="M1682"/>
      <c r="P1682"/>
      <c r="U1682"/>
      <c r="AA1682"/>
      <c r="AK1682"/>
    </row>
    <row r="1683" spans="4:37" x14ac:dyDescent="0.5">
      <c r="D1683"/>
      <c r="E1683"/>
      <c r="F1683"/>
      <c r="M1683"/>
      <c r="P1683"/>
      <c r="U1683"/>
      <c r="AA1683"/>
      <c r="AK1683"/>
    </row>
    <row r="1684" spans="4:37" x14ac:dyDescent="0.5">
      <c r="D1684"/>
      <c r="E1684"/>
      <c r="F1684"/>
      <c r="M1684"/>
      <c r="P1684"/>
      <c r="U1684"/>
      <c r="AA1684"/>
      <c r="AK1684"/>
    </row>
    <row r="1685" spans="4:37" x14ac:dyDescent="0.5">
      <c r="D1685"/>
      <c r="E1685"/>
      <c r="F1685"/>
      <c r="M1685"/>
      <c r="P1685"/>
      <c r="U1685"/>
      <c r="AA1685"/>
      <c r="AK1685"/>
    </row>
    <row r="1686" spans="4:37" x14ac:dyDescent="0.5">
      <c r="D1686"/>
      <c r="E1686"/>
      <c r="F1686"/>
      <c r="M1686"/>
      <c r="P1686"/>
      <c r="U1686"/>
      <c r="AA1686"/>
      <c r="AK1686"/>
    </row>
    <row r="1687" spans="4:37" x14ac:dyDescent="0.5">
      <c r="D1687"/>
      <c r="E1687"/>
      <c r="F1687"/>
      <c r="M1687"/>
      <c r="P1687"/>
      <c r="U1687"/>
      <c r="AA1687"/>
      <c r="AK1687"/>
    </row>
    <row r="1688" spans="4:37" x14ac:dyDescent="0.5">
      <c r="D1688"/>
      <c r="E1688"/>
      <c r="F1688"/>
      <c r="M1688"/>
      <c r="P1688"/>
      <c r="U1688"/>
      <c r="AA1688"/>
      <c r="AK1688"/>
    </row>
    <row r="1689" spans="4:37" x14ac:dyDescent="0.5">
      <c r="D1689"/>
      <c r="E1689"/>
      <c r="F1689"/>
      <c r="M1689"/>
      <c r="P1689"/>
      <c r="U1689"/>
      <c r="AA1689"/>
      <c r="AK1689"/>
    </row>
    <row r="1690" spans="4:37" x14ac:dyDescent="0.5">
      <c r="D1690"/>
      <c r="E1690"/>
      <c r="F1690"/>
      <c r="M1690"/>
      <c r="P1690"/>
      <c r="U1690"/>
      <c r="AA1690"/>
      <c r="AK1690"/>
    </row>
    <row r="1691" spans="4:37" x14ac:dyDescent="0.5">
      <c r="D1691"/>
      <c r="E1691"/>
      <c r="F1691"/>
      <c r="M1691"/>
      <c r="P1691"/>
      <c r="U1691"/>
      <c r="AA1691"/>
      <c r="AK1691"/>
    </row>
    <row r="1692" spans="4:37" x14ac:dyDescent="0.5">
      <c r="D1692"/>
      <c r="E1692"/>
      <c r="F1692"/>
      <c r="M1692"/>
      <c r="P1692"/>
      <c r="U1692"/>
      <c r="AA1692"/>
      <c r="AK1692"/>
    </row>
    <row r="1693" spans="4:37" x14ac:dyDescent="0.5">
      <c r="D1693"/>
      <c r="E1693"/>
      <c r="F1693"/>
      <c r="M1693"/>
      <c r="P1693"/>
      <c r="U1693"/>
      <c r="AA1693"/>
      <c r="AK1693"/>
    </row>
    <row r="1694" spans="4:37" x14ac:dyDescent="0.5">
      <c r="D1694"/>
      <c r="E1694"/>
      <c r="F1694"/>
      <c r="M1694"/>
      <c r="P1694"/>
      <c r="U1694"/>
      <c r="AA1694"/>
      <c r="AK1694"/>
    </row>
    <row r="1695" spans="4:37" x14ac:dyDescent="0.5">
      <c r="D1695"/>
      <c r="E1695"/>
      <c r="F1695"/>
      <c r="M1695"/>
      <c r="P1695"/>
      <c r="U1695"/>
      <c r="AA1695"/>
      <c r="AK1695"/>
    </row>
    <row r="1696" spans="4:37" x14ac:dyDescent="0.5">
      <c r="D1696"/>
      <c r="E1696"/>
      <c r="F1696"/>
      <c r="M1696"/>
      <c r="P1696"/>
      <c r="U1696"/>
      <c r="AA1696"/>
      <c r="AK1696"/>
    </row>
    <row r="1697" spans="4:37" x14ac:dyDescent="0.5">
      <c r="D1697"/>
      <c r="E1697"/>
      <c r="F1697"/>
      <c r="M1697"/>
      <c r="P1697"/>
      <c r="U1697"/>
      <c r="AA1697"/>
      <c r="AK1697"/>
    </row>
    <row r="1698" spans="4:37" x14ac:dyDescent="0.5">
      <c r="D1698"/>
      <c r="E1698"/>
      <c r="F1698"/>
      <c r="M1698"/>
      <c r="P1698"/>
      <c r="U1698"/>
      <c r="AA1698"/>
      <c r="AK1698"/>
    </row>
    <row r="1699" spans="4:37" x14ac:dyDescent="0.5">
      <c r="D1699"/>
      <c r="E1699"/>
      <c r="F1699"/>
      <c r="M1699"/>
      <c r="P1699"/>
      <c r="U1699"/>
      <c r="AA1699"/>
      <c r="AK1699"/>
    </row>
    <row r="1700" spans="4:37" x14ac:dyDescent="0.5">
      <c r="D1700"/>
      <c r="E1700"/>
      <c r="F1700"/>
      <c r="M1700"/>
      <c r="P1700"/>
      <c r="U1700"/>
      <c r="AA1700"/>
      <c r="AK1700"/>
    </row>
    <row r="1701" spans="4:37" x14ac:dyDescent="0.5">
      <c r="D1701"/>
      <c r="E1701"/>
      <c r="F1701"/>
      <c r="M1701"/>
      <c r="P1701"/>
      <c r="U1701"/>
      <c r="AA1701"/>
      <c r="AK1701"/>
    </row>
    <row r="1702" spans="4:37" x14ac:dyDescent="0.5">
      <c r="D1702"/>
      <c r="E1702"/>
      <c r="F1702"/>
      <c r="M1702"/>
      <c r="P1702"/>
      <c r="U1702"/>
      <c r="AA1702"/>
      <c r="AK1702"/>
    </row>
    <row r="1703" spans="4:37" x14ac:dyDescent="0.5">
      <c r="D1703"/>
      <c r="E1703"/>
      <c r="F1703"/>
      <c r="M1703"/>
      <c r="P1703"/>
      <c r="U1703"/>
      <c r="AA1703"/>
      <c r="AK1703"/>
    </row>
    <row r="1704" spans="4:37" x14ac:dyDescent="0.5">
      <c r="D1704"/>
      <c r="E1704"/>
      <c r="F1704"/>
      <c r="M1704"/>
      <c r="P1704"/>
      <c r="U1704"/>
      <c r="AA1704"/>
      <c r="AK1704"/>
    </row>
    <row r="1705" spans="4:37" x14ac:dyDescent="0.5">
      <c r="D1705"/>
      <c r="E1705"/>
      <c r="F1705"/>
      <c r="M1705"/>
      <c r="P1705"/>
      <c r="U1705"/>
      <c r="AA1705"/>
      <c r="AK1705"/>
    </row>
    <row r="1706" spans="4:37" x14ac:dyDescent="0.5">
      <c r="D1706"/>
      <c r="E1706"/>
      <c r="F1706"/>
      <c r="M1706"/>
      <c r="P1706"/>
      <c r="U1706"/>
      <c r="AA1706"/>
      <c r="AK1706"/>
    </row>
    <row r="1707" spans="4:37" x14ac:dyDescent="0.5">
      <c r="D1707"/>
      <c r="E1707"/>
      <c r="F1707"/>
      <c r="M1707"/>
      <c r="P1707"/>
      <c r="U1707"/>
      <c r="AA1707"/>
      <c r="AK1707"/>
    </row>
    <row r="1708" spans="4:37" x14ac:dyDescent="0.5">
      <c r="D1708"/>
      <c r="E1708"/>
      <c r="F1708"/>
      <c r="M1708"/>
      <c r="P1708"/>
      <c r="U1708"/>
      <c r="AA1708"/>
      <c r="AK1708"/>
    </row>
    <row r="1709" spans="4:37" x14ac:dyDescent="0.5">
      <c r="D1709"/>
      <c r="E1709"/>
      <c r="F1709"/>
      <c r="M1709"/>
      <c r="P1709"/>
      <c r="U1709"/>
      <c r="AA1709"/>
      <c r="AK1709"/>
    </row>
    <row r="1710" spans="4:37" x14ac:dyDescent="0.5">
      <c r="D1710"/>
      <c r="E1710"/>
      <c r="F1710"/>
      <c r="M1710"/>
      <c r="P1710"/>
      <c r="U1710"/>
      <c r="AA1710"/>
      <c r="AK1710"/>
    </row>
    <row r="1711" spans="4:37" x14ac:dyDescent="0.5">
      <c r="D1711"/>
      <c r="E1711"/>
      <c r="F1711"/>
      <c r="M1711"/>
      <c r="P1711"/>
      <c r="U1711"/>
      <c r="AA1711"/>
      <c r="AK1711"/>
    </row>
    <row r="1712" spans="4:37" x14ac:dyDescent="0.5">
      <c r="D1712"/>
      <c r="E1712"/>
      <c r="F1712"/>
      <c r="M1712"/>
      <c r="P1712"/>
      <c r="U1712"/>
      <c r="AA1712"/>
      <c r="AK1712"/>
    </row>
    <row r="1713" spans="4:37" x14ac:dyDescent="0.5">
      <c r="D1713"/>
      <c r="E1713"/>
      <c r="F1713"/>
      <c r="M1713"/>
      <c r="P1713"/>
      <c r="U1713"/>
      <c r="AA1713"/>
      <c r="AK1713"/>
    </row>
    <row r="1714" spans="4:37" x14ac:dyDescent="0.5">
      <c r="D1714"/>
      <c r="E1714"/>
      <c r="F1714"/>
      <c r="M1714"/>
      <c r="P1714"/>
      <c r="U1714"/>
      <c r="AA1714"/>
      <c r="AK1714"/>
    </row>
    <row r="1715" spans="4:37" x14ac:dyDescent="0.5">
      <c r="D1715"/>
      <c r="E1715"/>
      <c r="F1715"/>
      <c r="M1715"/>
      <c r="P1715"/>
      <c r="U1715"/>
      <c r="AA1715"/>
      <c r="AK1715"/>
    </row>
    <row r="1716" spans="4:37" x14ac:dyDescent="0.5">
      <c r="D1716"/>
      <c r="E1716"/>
      <c r="F1716"/>
      <c r="M1716"/>
      <c r="P1716"/>
      <c r="U1716"/>
      <c r="AA1716"/>
      <c r="AK1716"/>
    </row>
    <row r="1717" spans="4:37" x14ac:dyDescent="0.5">
      <c r="D1717"/>
      <c r="E1717"/>
      <c r="F1717"/>
      <c r="M1717"/>
      <c r="P1717"/>
      <c r="U1717"/>
      <c r="AA1717"/>
      <c r="AK1717"/>
    </row>
  </sheetData>
  <sheetProtection algorithmName="SHA-512" hashValue="B5XureTivwQFIZ4Lt89MUIKk98qmMbyj84F6FLIDRhxdv3M7fB6/qJqsgM5yjBbcge8ObChmgDWpN/bEQPYqOQ==" saltValue="QK/5tH8vff8VnYQBkFf07g==" spinCount="100000" sheet="1" objects="1" scenarios="1"/>
  <mergeCells count="122">
    <mergeCell ref="V2:Z2"/>
    <mergeCell ref="N2:O2"/>
    <mergeCell ref="Q2:T2"/>
    <mergeCell ref="N3:O3"/>
    <mergeCell ref="Q3:T3"/>
    <mergeCell ref="V3:Z3"/>
    <mergeCell ref="C86:F86"/>
    <mergeCell ref="C85:F85"/>
    <mergeCell ref="C83:F83"/>
    <mergeCell ref="C82:F82"/>
    <mergeCell ref="C80:F80"/>
    <mergeCell ref="C84:F84"/>
    <mergeCell ref="C81:F81"/>
    <mergeCell ref="C79:F79"/>
    <mergeCell ref="C78:F78"/>
    <mergeCell ref="A4:C76"/>
    <mergeCell ref="O16:O20"/>
    <mergeCell ref="O21:O26"/>
    <mergeCell ref="O27:O33"/>
    <mergeCell ref="O34:O41"/>
    <mergeCell ref="O42:O50"/>
    <mergeCell ref="A2:C2"/>
    <mergeCell ref="G2:L2"/>
    <mergeCell ref="A3:C3"/>
    <mergeCell ref="G3:L3"/>
    <mergeCell ref="AG35:AG41"/>
    <mergeCell ref="AG43:AG76"/>
    <mergeCell ref="AJ52:AJ76"/>
    <mergeCell ref="AJ44:AJ50"/>
    <mergeCell ref="AJ36:AJ41"/>
    <mergeCell ref="AL2:AO2"/>
    <mergeCell ref="AL3:AO3"/>
    <mergeCell ref="AB3:AJ3"/>
    <mergeCell ref="AB2:AJ2"/>
    <mergeCell ref="AD6:AD76"/>
    <mergeCell ref="AC6:AC76"/>
    <mergeCell ref="AH17:AH20"/>
    <mergeCell ref="AG10:AG11"/>
    <mergeCell ref="AG13:AG15"/>
    <mergeCell ref="AG17:AG20"/>
    <mergeCell ref="AG22:AG26"/>
    <mergeCell ref="AI23:AI26"/>
    <mergeCell ref="AH43:AH76"/>
    <mergeCell ref="AI52:AI76"/>
    <mergeCell ref="AG28:AG33"/>
    <mergeCell ref="AB5:AB76"/>
    <mergeCell ref="AE7:AE76"/>
    <mergeCell ref="AF7:AF76"/>
    <mergeCell ref="AM5:AM76"/>
    <mergeCell ref="AH10:AH11"/>
    <mergeCell ref="AH13:AH15"/>
    <mergeCell ref="AI18:AI20"/>
    <mergeCell ref="AH35:AH41"/>
    <mergeCell ref="AH28:AH33"/>
    <mergeCell ref="AH22:AH26"/>
    <mergeCell ref="AI36:AI41"/>
    <mergeCell ref="AI29:AI33"/>
    <mergeCell ref="AI44:AI50"/>
    <mergeCell ref="AJ29:AJ33"/>
    <mergeCell ref="AJ24:AJ26"/>
    <mergeCell ref="AQ63:AR63"/>
    <mergeCell ref="AQ64:AR64"/>
    <mergeCell ref="AQ65:AR65"/>
    <mergeCell ref="AQ38:AR38"/>
    <mergeCell ref="AQ39:AR39"/>
    <mergeCell ref="AQ40:AR40"/>
    <mergeCell ref="AQ41:AR41"/>
    <mergeCell ref="AQ42:AR42"/>
    <mergeCell ref="AQ53:AR53"/>
    <mergeCell ref="AQ54:AR54"/>
    <mergeCell ref="AQ55:AR55"/>
    <mergeCell ref="AQ56:AR56"/>
    <mergeCell ref="AQ43:AR43"/>
    <mergeCell ref="AQ44:AR44"/>
    <mergeCell ref="AQ45:AR45"/>
    <mergeCell ref="AQ46:AR46"/>
    <mergeCell ref="AQ47:AR47"/>
    <mergeCell ref="AQ59:AR59"/>
    <mergeCell ref="AQ60:AR60"/>
    <mergeCell ref="AQ61:AR61"/>
    <mergeCell ref="AQ62:AR62"/>
    <mergeCell ref="AQ58:AR58"/>
    <mergeCell ref="AQ2:AR2"/>
    <mergeCell ref="AQ3:AR3"/>
    <mergeCell ref="AQ5:AQ8"/>
    <mergeCell ref="AQ57:AR57"/>
    <mergeCell ref="AQ48:AR48"/>
    <mergeCell ref="AQ49:AR49"/>
    <mergeCell ref="AQ50:AR50"/>
    <mergeCell ref="AQ51:AR51"/>
    <mergeCell ref="AQ52:AR52"/>
    <mergeCell ref="AQ35:AR35"/>
    <mergeCell ref="AQ36:AR36"/>
    <mergeCell ref="AQ37:AR37"/>
    <mergeCell ref="AQ28:AR28"/>
    <mergeCell ref="AQ23:AR23"/>
    <mergeCell ref="AQ21:AR21"/>
    <mergeCell ref="AQ22:AR22"/>
    <mergeCell ref="A1:E1"/>
    <mergeCell ref="AQ73:AR73"/>
    <mergeCell ref="AQ74:AR74"/>
    <mergeCell ref="AQ75:AR75"/>
    <mergeCell ref="AQ76:AR76"/>
    <mergeCell ref="AQ9:AQ15"/>
    <mergeCell ref="AQ16:AQ20"/>
    <mergeCell ref="AQ24:AR24"/>
    <mergeCell ref="AQ25:AR25"/>
    <mergeCell ref="AQ26:AR26"/>
    <mergeCell ref="AQ27:AR27"/>
    <mergeCell ref="AQ29:AR29"/>
    <mergeCell ref="AQ30:AR30"/>
    <mergeCell ref="AQ31:AR31"/>
    <mergeCell ref="AQ32:AR32"/>
    <mergeCell ref="AQ33:AR33"/>
    <mergeCell ref="AQ34:AR34"/>
    <mergeCell ref="AQ68:AR68"/>
    <mergeCell ref="AQ69:AR69"/>
    <mergeCell ref="AQ70:AR70"/>
    <mergeCell ref="AQ71:AR71"/>
    <mergeCell ref="AQ72:AR72"/>
    <mergeCell ref="AQ66:AR66"/>
    <mergeCell ref="AQ67:AR67"/>
  </mergeCells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717"/>
  <sheetViews>
    <sheetView zoomScale="50" zoomScaleNormal="50" workbookViewId="0">
      <selection activeCell="W20" sqref="W20"/>
    </sheetView>
  </sheetViews>
  <sheetFormatPr defaultRowHeight="21" x14ac:dyDescent="0.5"/>
  <cols>
    <col min="3" max="3" width="20" customWidth="1"/>
    <col min="4" max="4" width="5.81640625" style="2" customWidth="1"/>
    <col min="5" max="5" width="22.453125" style="4" customWidth="1"/>
    <col min="6" max="6" width="5.81640625" style="2" customWidth="1"/>
    <col min="7" max="9" width="14.453125" customWidth="1"/>
    <col min="10" max="10" width="5.81640625" style="2" customWidth="1"/>
    <col min="11" max="12" width="20.453125" style="4" customWidth="1"/>
  </cols>
  <sheetData>
    <row r="1" spans="1:12" ht="51" customHeight="1" thickBot="1" x14ac:dyDescent="0.4">
      <c r="A1" s="658"/>
      <c r="B1" s="659"/>
      <c r="C1" s="660"/>
      <c r="D1" s="9"/>
      <c r="E1" s="144" t="s">
        <v>373</v>
      </c>
      <c r="F1" s="9"/>
      <c r="G1" s="737" t="s">
        <v>376</v>
      </c>
      <c r="H1" s="746"/>
      <c r="I1" s="738"/>
      <c r="J1" s="9"/>
      <c r="K1" s="737" t="s">
        <v>378</v>
      </c>
      <c r="L1" s="738"/>
    </row>
    <row r="2" spans="1:12" ht="45.25" customHeight="1" thickBot="1" x14ac:dyDescent="0.4">
      <c r="A2" s="704" t="s">
        <v>204</v>
      </c>
      <c r="B2" s="705"/>
      <c r="C2" s="706"/>
      <c r="D2" s="13" t="s">
        <v>3</v>
      </c>
      <c r="E2" s="151" t="s">
        <v>11</v>
      </c>
      <c r="F2" s="13"/>
      <c r="G2" s="722" t="s">
        <v>11</v>
      </c>
      <c r="H2" s="723"/>
      <c r="I2" s="724"/>
      <c r="J2" s="13" t="s">
        <v>2</v>
      </c>
      <c r="K2" s="749" t="s">
        <v>11</v>
      </c>
      <c r="L2" s="750"/>
    </row>
    <row r="3" spans="1:12" s="6" customFormat="1" ht="65.25" customHeight="1" x14ac:dyDescent="0.35">
      <c r="A3" s="683"/>
      <c r="B3" s="684"/>
      <c r="C3" s="685"/>
      <c r="D3" s="9"/>
      <c r="E3" s="145" t="s">
        <v>6</v>
      </c>
      <c r="F3" s="9"/>
      <c r="G3" s="200" t="s">
        <v>367</v>
      </c>
      <c r="H3" s="147" t="s">
        <v>192</v>
      </c>
      <c r="I3" s="199" t="s">
        <v>388</v>
      </c>
      <c r="J3" s="9"/>
      <c r="K3" s="87" t="s">
        <v>5</v>
      </c>
      <c r="L3" s="86" t="s">
        <v>198</v>
      </c>
    </row>
    <row r="4" spans="1:12" s="7" customFormat="1" ht="28.5" customHeight="1" x14ac:dyDescent="0.3">
      <c r="A4" s="686"/>
      <c r="B4" s="687"/>
      <c r="C4" s="688"/>
      <c r="D4" s="9"/>
      <c r="E4" s="18" t="s">
        <v>14</v>
      </c>
      <c r="F4" s="9"/>
      <c r="G4" s="716" t="s">
        <v>368</v>
      </c>
      <c r="H4" s="717"/>
      <c r="I4" s="718"/>
      <c r="J4" s="9"/>
      <c r="K4" s="739">
        <v>0</v>
      </c>
      <c r="L4" s="741">
        <v>30</v>
      </c>
    </row>
    <row r="5" spans="1:12" s="7" customFormat="1" ht="28.5" customHeight="1" x14ac:dyDescent="0.3">
      <c r="A5" s="686"/>
      <c r="B5" s="687"/>
      <c r="C5" s="688"/>
      <c r="D5" s="9"/>
      <c r="E5" s="20" t="s">
        <v>15</v>
      </c>
      <c r="F5" s="9"/>
      <c r="G5" s="129">
        <v>72.100000000000009</v>
      </c>
      <c r="H5" s="155">
        <v>104</v>
      </c>
      <c r="I5" s="153">
        <v>198.79</v>
      </c>
      <c r="J5" s="9"/>
      <c r="K5" s="739"/>
      <c r="L5" s="741"/>
    </row>
    <row r="6" spans="1:12" s="7" customFormat="1" ht="28.5" customHeight="1" x14ac:dyDescent="0.3">
      <c r="A6" s="686"/>
      <c r="B6" s="687"/>
      <c r="C6" s="688"/>
      <c r="D6" s="9"/>
      <c r="E6" s="18" t="s">
        <v>16</v>
      </c>
      <c r="F6" s="9"/>
      <c r="G6" s="716" t="s">
        <v>368</v>
      </c>
      <c r="H6" s="717"/>
      <c r="I6" s="718"/>
      <c r="J6" s="9"/>
      <c r="K6" s="739"/>
      <c r="L6" s="741"/>
    </row>
    <row r="7" spans="1:12" s="7" customFormat="1" ht="28.5" customHeight="1" x14ac:dyDescent="0.3">
      <c r="A7" s="686"/>
      <c r="B7" s="687"/>
      <c r="C7" s="688"/>
      <c r="D7" s="9"/>
      <c r="E7" s="18" t="s">
        <v>24</v>
      </c>
      <c r="F7" s="9"/>
      <c r="G7" s="130">
        <v>82.4</v>
      </c>
      <c r="H7" s="128">
        <v>117</v>
      </c>
      <c r="I7" s="154">
        <v>217.33</v>
      </c>
      <c r="J7" s="9"/>
      <c r="K7" s="739"/>
      <c r="L7" s="741"/>
    </row>
    <row r="8" spans="1:12" s="7" customFormat="1" ht="28.5" customHeight="1" x14ac:dyDescent="0.3">
      <c r="A8" s="686"/>
      <c r="B8" s="687"/>
      <c r="C8" s="688"/>
      <c r="D8" s="9"/>
      <c r="E8" s="20" t="s">
        <v>17</v>
      </c>
      <c r="F8" s="9"/>
      <c r="G8" s="129">
        <v>82.4</v>
      </c>
      <c r="H8" s="155">
        <v>117</v>
      </c>
      <c r="I8" s="153">
        <v>217.33</v>
      </c>
      <c r="J8" s="9"/>
      <c r="K8" s="739"/>
      <c r="L8" s="741"/>
    </row>
    <row r="9" spans="1:12" s="7" customFormat="1" ht="28.5" customHeight="1" x14ac:dyDescent="0.3">
      <c r="A9" s="686"/>
      <c r="B9" s="687"/>
      <c r="C9" s="688"/>
      <c r="D9" s="9"/>
      <c r="E9" s="20" t="s">
        <v>25</v>
      </c>
      <c r="F9" s="9"/>
      <c r="G9" s="116">
        <v>86.52</v>
      </c>
      <c r="H9" s="137">
        <v>124</v>
      </c>
      <c r="I9" s="138">
        <v>226.6</v>
      </c>
      <c r="J9" s="9"/>
      <c r="K9" s="739"/>
      <c r="L9" s="741"/>
    </row>
    <row r="10" spans="1:12" s="6" customFormat="1" ht="28.5" customHeight="1" x14ac:dyDescent="0.35">
      <c r="A10" s="686"/>
      <c r="B10" s="687"/>
      <c r="C10" s="688"/>
      <c r="D10" s="9"/>
      <c r="E10" s="20" t="s">
        <v>32</v>
      </c>
      <c r="F10" s="9"/>
      <c r="G10" s="129">
        <v>91.67</v>
      </c>
      <c r="H10" s="155">
        <v>130</v>
      </c>
      <c r="I10" s="153">
        <v>234.84</v>
      </c>
      <c r="J10" s="9"/>
      <c r="K10" s="739"/>
      <c r="L10" s="741"/>
    </row>
    <row r="11" spans="1:12" s="7" customFormat="1" ht="28.5" customHeight="1" x14ac:dyDescent="0.3">
      <c r="A11" s="686"/>
      <c r="B11" s="687"/>
      <c r="C11" s="688"/>
      <c r="D11" s="9"/>
      <c r="E11" s="18" t="s">
        <v>18</v>
      </c>
      <c r="F11" s="9"/>
      <c r="G11" s="716" t="s">
        <v>368</v>
      </c>
      <c r="H11" s="717"/>
      <c r="I11" s="718"/>
      <c r="J11" s="9"/>
      <c r="K11" s="739"/>
      <c r="L11" s="741"/>
    </row>
    <row r="12" spans="1:12" s="7" customFormat="1" ht="28.5" customHeight="1" x14ac:dyDescent="0.3">
      <c r="A12" s="686"/>
      <c r="B12" s="687"/>
      <c r="C12" s="688"/>
      <c r="D12" s="9"/>
      <c r="E12" s="18" t="s">
        <v>26</v>
      </c>
      <c r="F12" s="9"/>
      <c r="G12" s="129">
        <v>101.97</v>
      </c>
      <c r="H12" s="155">
        <v>143</v>
      </c>
      <c r="I12" s="153">
        <v>254.41</v>
      </c>
      <c r="J12" s="9"/>
      <c r="K12" s="739"/>
      <c r="L12" s="741"/>
    </row>
    <row r="13" spans="1:12" s="6" customFormat="1" ht="28.5" customHeight="1" x14ac:dyDescent="0.35">
      <c r="A13" s="686"/>
      <c r="B13" s="687"/>
      <c r="C13" s="688"/>
      <c r="D13" s="9"/>
      <c r="E13" s="18" t="s">
        <v>33</v>
      </c>
      <c r="F13" s="9"/>
      <c r="G13" s="716" t="s">
        <v>368</v>
      </c>
      <c r="H13" s="717"/>
      <c r="I13" s="718"/>
      <c r="J13" s="9"/>
      <c r="K13" s="739"/>
      <c r="L13" s="741"/>
    </row>
    <row r="14" spans="1:12" s="6" customFormat="1" ht="28.5" customHeight="1" x14ac:dyDescent="0.35">
      <c r="A14" s="686"/>
      <c r="B14" s="687"/>
      <c r="C14" s="688"/>
      <c r="D14" s="9"/>
      <c r="E14" s="18" t="s">
        <v>39</v>
      </c>
      <c r="F14" s="9"/>
      <c r="G14" s="130">
        <v>101.97</v>
      </c>
      <c r="H14" s="128">
        <v>143</v>
      </c>
      <c r="I14" s="154">
        <v>254.41</v>
      </c>
      <c r="J14" s="9"/>
      <c r="K14" s="739"/>
      <c r="L14" s="741"/>
    </row>
    <row r="15" spans="1:12" s="7" customFormat="1" ht="27.75" customHeight="1" x14ac:dyDescent="0.3">
      <c r="A15" s="686"/>
      <c r="B15" s="687"/>
      <c r="C15" s="688"/>
      <c r="D15" s="9"/>
      <c r="E15" s="20" t="s">
        <v>19</v>
      </c>
      <c r="F15" s="9"/>
      <c r="G15" s="129">
        <v>95.79</v>
      </c>
      <c r="H15" s="155">
        <v>134</v>
      </c>
      <c r="I15" s="153">
        <v>238.96</v>
      </c>
      <c r="J15" s="9"/>
      <c r="K15" s="739"/>
      <c r="L15" s="741"/>
    </row>
    <row r="16" spans="1:12" s="6" customFormat="1" ht="28.5" customHeight="1" x14ac:dyDescent="0.35">
      <c r="A16" s="686"/>
      <c r="B16" s="687"/>
      <c r="C16" s="688"/>
      <c r="D16" s="9"/>
      <c r="E16" s="22" t="s">
        <v>27</v>
      </c>
      <c r="F16" s="9"/>
      <c r="G16" s="716" t="s">
        <v>368</v>
      </c>
      <c r="H16" s="717"/>
      <c r="I16" s="718"/>
      <c r="J16" s="9"/>
      <c r="K16" s="739"/>
      <c r="L16" s="741"/>
    </row>
    <row r="17" spans="1:12" s="6" customFormat="1" ht="28.5" customHeight="1" x14ac:dyDescent="0.35">
      <c r="A17" s="686"/>
      <c r="B17" s="687"/>
      <c r="C17" s="688"/>
      <c r="D17" s="9"/>
      <c r="E17" s="20" t="s">
        <v>34</v>
      </c>
      <c r="F17" s="9"/>
      <c r="G17" s="129">
        <v>105.06</v>
      </c>
      <c r="H17" s="155">
        <v>146</v>
      </c>
      <c r="I17" s="153">
        <v>257.5</v>
      </c>
      <c r="J17" s="9"/>
      <c r="K17" s="739"/>
      <c r="L17" s="741"/>
    </row>
    <row r="18" spans="1:12" s="6" customFormat="1" ht="28.5" customHeight="1" x14ac:dyDescent="0.35">
      <c r="A18" s="686"/>
      <c r="B18" s="687"/>
      <c r="C18" s="688"/>
      <c r="D18" s="9"/>
      <c r="E18" s="20" t="s">
        <v>40</v>
      </c>
      <c r="F18" s="9"/>
      <c r="G18" s="716" t="s">
        <v>368</v>
      </c>
      <c r="H18" s="717"/>
      <c r="I18" s="718"/>
      <c r="J18" s="9"/>
      <c r="K18" s="739"/>
      <c r="L18" s="741"/>
    </row>
    <row r="19" spans="1:12" s="6" customFormat="1" ht="28.5" customHeight="1" x14ac:dyDescent="0.35">
      <c r="A19" s="686"/>
      <c r="B19" s="687"/>
      <c r="C19" s="688"/>
      <c r="D19" s="9"/>
      <c r="E19" s="20" t="s">
        <v>50</v>
      </c>
      <c r="F19" s="9"/>
      <c r="G19" s="129">
        <v>115.36</v>
      </c>
      <c r="H19" s="155">
        <v>160</v>
      </c>
      <c r="I19" s="153">
        <v>276.04000000000002</v>
      </c>
      <c r="J19" s="9"/>
      <c r="K19" s="739"/>
      <c r="L19" s="741"/>
    </row>
    <row r="20" spans="1:12" s="7" customFormat="1" ht="28.5" customHeight="1" x14ac:dyDescent="0.3">
      <c r="A20" s="686"/>
      <c r="B20" s="687"/>
      <c r="C20" s="688"/>
      <c r="D20" s="9"/>
      <c r="E20" s="18" t="s">
        <v>20</v>
      </c>
      <c r="F20" s="9"/>
      <c r="G20" s="707" t="s">
        <v>368</v>
      </c>
      <c r="H20" s="708"/>
      <c r="I20" s="709"/>
      <c r="J20" s="9"/>
      <c r="K20" s="739"/>
      <c r="L20" s="741"/>
    </row>
    <row r="21" spans="1:12" s="6" customFormat="1" ht="28.5" customHeight="1" x14ac:dyDescent="0.35">
      <c r="A21" s="686"/>
      <c r="B21" s="687"/>
      <c r="C21" s="688"/>
      <c r="D21" s="9"/>
      <c r="E21" s="18" t="s">
        <v>28</v>
      </c>
      <c r="F21" s="9"/>
      <c r="G21" s="710"/>
      <c r="H21" s="711"/>
      <c r="I21" s="712"/>
      <c r="J21" s="9"/>
      <c r="K21" s="739"/>
      <c r="L21" s="741"/>
    </row>
    <row r="22" spans="1:12" s="6" customFormat="1" ht="28.5" customHeight="1" x14ac:dyDescent="0.35">
      <c r="A22" s="686"/>
      <c r="B22" s="687"/>
      <c r="C22" s="688"/>
      <c r="D22" s="9"/>
      <c r="E22" s="18" t="s">
        <v>35</v>
      </c>
      <c r="F22" s="9"/>
      <c r="G22" s="743"/>
      <c r="H22" s="744"/>
      <c r="I22" s="745"/>
      <c r="J22" s="9"/>
      <c r="K22" s="739"/>
      <c r="L22" s="741"/>
    </row>
    <row r="23" spans="1:12" s="6" customFormat="1" ht="28.5" customHeight="1" x14ac:dyDescent="0.35">
      <c r="A23" s="686"/>
      <c r="B23" s="687"/>
      <c r="C23" s="688"/>
      <c r="D23" s="9"/>
      <c r="E23" s="18" t="s">
        <v>41</v>
      </c>
      <c r="F23" s="9"/>
      <c r="G23" s="129">
        <v>120.51</v>
      </c>
      <c r="H23" s="155">
        <v>166</v>
      </c>
      <c r="I23" s="153">
        <v>285.31</v>
      </c>
      <c r="J23" s="9"/>
      <c r="K23" s="739"/>
      <c r="L23" s="741"/>
    </row>
    <row r="24" spans="1:12" s="6" customFormat="1" ht="28.5" customHeight="1" x14ac:dyDescent="0.35">
      <c r="A24" s="686"/>
      <c r="B24" s="687"/>
      <c r="C24" s="688"/>
      <c r="D24" s="9"/>
      <c r="E24" s="18" t="s">
        <v>51</v>
      </c>
      <c r="F24" s="9"/>
      <c r="G24" s="716" t="s">
        <v>368</v>
      </c>
      <c r="H24" s="717"/>
      <c r="I24" s="718"/>
      <c r="J24" s="9"/>
      <c r="K24" s="739"/>
      <c r="L24" s="741"/>
    </row>
    <row r="25" spans="1:12" s="6" customFormat="1" ht="28.5" customHeight="1" x14ac:dyDescent="0.35">
      <c r="A25" s="686"/>
      <c r="B25" s="687"/>
      <c r="C25" s="688"/>
      <c r="D25" s="9"/>
      <c r="E25" s="18" t="s">
        <v>59</v>
      </c>
      <c r="F25" s="9"/>
      <c r="G25" s="130">
        <v>124.63000000000001</v>
      </c>
      <c r="H25" s="128">
        <v>172</v>
      </c>
      <c r="I25" s="154">
        <v>293.55</v>
      </c>
      <c r="J25" s="9"/>
      <c r="K25" s="739"/>
      <c r="L25" s="741"/>
    </row>
    <row r="26" spans="1:12" s="7" customFormat="1" ht="28.5" customHeight="1" x14ac:dyDescent="0.3">
      <c r="A26" s="686"/>
      <c r="B26" s="687"/>
      <c r="C26" s="688"/>
      <c r="D26" s="9"/>
      <c r="E26" s="20" t="s">
        <v>21</v>
      </c>
      <c r="F26" s="9"/>
      <c r="G26" s="129">
        <v>105.06</v>
      </c>
      <c r="H26" s="155">
        <v>146</v>
      </c>
      <c r="I26" s="153">
        <v>257.5</v>
      </c>
      <c r="J26" s="9"/>
      <c r="K26" s="739"/>
      <c r="L26" s="741"/>
    </row>
    <row r="27" spans="1:12" s="6" customFormat="1" ht="28.5" customHeight="1" x14ac:dyDescent="0.35">
      <c r="A27" s="686"/>
      <c r="B27" s="687"/>
      <c r="C27" s="688"/>
      <c r="D27" s="9"/>
      <c r="E27" s="22" t="s">
        <v>29</v>
      </c>
      <c r="F27" s="9"/>
      <c r="G27" s="716" t="s">
        <v>368</v>
      </c>
      <c r="H27" s="717"/>
      <c r="I27" s="718"/>
      <c r="J27" s="9"/>
      <c r="K27" s="739"/>
      <c r="L27" s="741"/>
    </row>
    <row r="28" spans="1:12" s="6" customFormat="1" ht="28.5" customHeight="1" x14ac:dyDescent="0.35">
      <c r="A28" s="686"/>
      <c r="B28" s="687"/>
      <c r="C28" s="688"/>
      <c r="D28" s="9"/>
      <c r="E28" s="20" t="s">
        <v>36</v>
      </c>
      <c r="F28" s="9"/>
      <c r="G28" s="129">
        <v>115.36</v>
      </c>
      <c r="H28" s="155">
        <v>159</v>
      </c>
      <c r="I28" s="153">
        <v>275.01</v>
      </c>
      <c r="J28" s="9"/>
      <c r="K28" s="739"/>
      <c r="L28" s="741"/>
    </row>
    <row r="29" spans="1:12" s="6" customFormat="1" ht="28.5" customHeight="1" x14ac:dyDescent="0.35">
      <c r="A29" s="686"/>
      <c r="B29" s="687"/>
      <c r="C29" s="688"/>
      <c r="D29" s="9"/>
      <c r="E29" s="20" t="s">
        <v>42</v>
      </c>
      <c r="F29" s="9"/>
      <c r="G29" s="116">
        <v>120.51</v>
      </c>
      <c r="H29" s="137">
        <v>166</v>
      </c>
      <c r="I29" s="138">
        <v>285.31</v>
      </c>
      <c r="J29" s="9"/>
      <c r="K29" s="739"/>
      <c r="L29" s="741"/>
    </row>
    <row r="30" spans="1:12" s="6" customFormat="1" ht="28.5" customHeight="1" x14ac:dyDescent="0.35">
      <c r="A30" s="686"/>
      <c r="B30" s="687"/>
      <c r="C30" s="688"/>
      <c r="D30" s="9"/>
      <c r="E30" s="20" t="s">
        <v>52</v>
      </c>
      <c r="F30" s="9"/>
      <c r="G30" s="129">
        <v>124.63000000000001</v>
      </c>
      <c r="H30" s="155">
        <v>172</v>
      </c>
      <c r="I30" s="153">
        <v>293.55</v>
      </c>
      <c r="J30" s="9"/>
      <c r="K30" s="739"/>
      <c r="L30" s="741"/>
    </row>
    <row r="31" spans="1:12" s="6" customFormat="1" ht="28.5" customHeight="1" x14ac:dyDescent="0.35">
      <c r="A31" s="686"/>
      <c r="B31" s="687"/>
      <c r="C31" s="688"/>
      <c r="D31" s="9"/>
      <c r="E31" s="22" t="s">
        <v>60</v>
      </c>
      <c r="F31" s="9"/>
      <c r="G31" s="716" t="s">
        <v>368</v>
      </c>
      <c r="H31" s="717"/>
      <c r="I31" s="718"/>
      <c r="J31" s="9"/>
      <c r="K31" s="739"/>
      <c r="L31" s="741"/>
    </row>
    <row r="32" spans="1:12" s="6" customFormat="1" ht="28.5" customHeight="1" x14ac:dyDescent="0.35">
      <c r="A32" s="686"/>
      <c r="B32" s="687"/>
      <c r="C32" s="688"/>
      <c r="D32" s="9"/>
      <c r="E32" s="20" t="s">
        <v>66</v>
      </c>
      <c r="F32" s="9"/>
      <c r="G32" s="129">
        <v>134.93</v>
      </c>
      <c r="H32" s="155">
        <v>185</v>
      </c>
      <c r="I32" s="153">
        <v>313.12</v>
      </c>
      <c r="J32" s="9"/>
      <c r="K32" s="739"/>
      <c r="L32" s="741"/>
    </row>
    <row r="33" spans="1:12" s="7" customFormat="1" ht="28.5" customHeight="1" x14ac:dyDescent="0.3">
      <c r="A33" s="686"/>
      <c r="B33" s="687"/>
      <c r="C33" s="688"/>
      <c r="D33" s="9"/>
      <c r="E33" s="18" t="s">
        <v>22</v>
      </c>
      <c r="F33" s="9"/>
      <c r="G33" s="707" t="s">
        <v>368</v>
      </c>
      <c r="H33" s="708"/>
      <c r="I33" s="709"/>
      <c r="J33" s="9"/>
      <c r="K33" s="739"/>
      <c r="L33" s="741"/>
    </row>
    <row r="34" spans="1:12" s="7" customFormat="1" ht="28.5" customHeight="1" x14ac:dyDescent="0.3">
      <c r="A34" s="686"/>
      <c r="B34" s="687"/>
      <c r="C34" s="688"/>
      <c r="D34" s="9"/>
      <c r="E34" s="18" t="s">
        <v>260</v>
      </c>
      <c r="F34" s="9"/>
      <c r="G34" s="710"/>
      <c r="H34" s="711"/>
      <c r="I34" s="712"/>
      <c r="J34" s="9"/>
      <c r="K34" s="739"/>
      <c r="L34" s="741"/>
    </row>
    <row r="35" spans="1:12" s="7" customFormat="1" ht="28.5" customHeight="1" x14ac:dyDescent="0.3">
      <c r="A35" s="686"/>
      <c r="B35" s="687"/>
      <c r="C35" s="688"/>
      <c r="D35" s="9"/>
      <c r="E35" s="18" t="s">
        <v>259</v>
      </c>
      <c r="F35" s="9"/>
      <c r="G35" s="710"/>
      <c r="H35" s="711"/>
      <c r="I35" s="712"/>
      <c r="J35" s="9"/>
      <c r="K35" s="739"/>
      <c r="L35" s="741"/>
    </row>
    <row r="36" spans="1:12" s="7" customFormat="1" ht="28.5" customHeight="1" x14ac:dyDescent="0.3">
      <c r="A36" s="686"/>
      <c r="B36" s="687"/>
      <c r="C36" s="688"/>
      <c r="D36" s="9"/>
      <c r="E36" s="18" t="s">
        <v>261</v>
      </c>
      <c r="F36" s="9"/>
      <c r="G36" s="710"/>
      <c r="H36" s="711"/>
      <c r="I36" s="712"/>
      <c r="J36" s="9"/>
      <c r="K36" s="739"/>
      <c r="L36" s="741"/>
    </row>
    <row r="37" spans="1:12" s="7" customFormat="1" ht="28.5" customHeight="1" x14ac:dyDescent="0.3">
      <c r="A37" s="686"/>
      <c r="B37" s="687"/>
      <c r="C37" s="688"/>
      <c r="D37" s="9"/>
      <c r="E37" s="18" t="s">
        <v>262</v>
      </c>
      <c r="F37" s="9"/>
      <c r="G37" s="710"/>
      <c r="H37" s="711"/>
      <c r="I37" s="712"/>
      <c r="J37" s="9"/>
      <c r="K37" s="739"/>
      <c r="L37" s="741"/>
    </row>
    <row r="38" spans="1:12" s="7" customFormat="1" ht="28.5" customHeight="1" x14ac:dyDescent="0.3">
      <c r="A38" s="686"/>
      <c r="B38" s="687"/>
      <c r="C38" s="688"/>
      <c r="D38" s="9"/>
      <c r="E38" s="18" t="s">
        <v>263</v>
      </c>
      <c r="F38" s="9"/>
      <c r="G38" s="710"/>
      <c r="H38" s="711"/>
      <c r="I38" s="712"/>
      <c r="J38" s="9"/>
      <c r="K38" s="739"/>
      <c r="L38" s="741"/>
    </row>
    <row r="39" spans="1:12" s="7" customFormat="1" ht="28.5" customHeight="1" x14ac:dyDescent="0.3">
      <c r="A39" s="686"/>
      <c r="B39" s="687"/>
      <c r="C39" s="688"/>
      <c r="D39" s="9"/>
      <c r="E39" s="18" t="s">
        <v>264</v>
      </c>
      <c r="F39" s="9"/>
      <c r="G39" s="710"/>
      <c r="H39" s="711"/>
      <c r="I39" s="712"/>
      <c r="J39" s="9"/>
      <c r="K39" s="739"/>
      <c r="L39" s="741"/>
    </row>
    <row r="40" spans="1:12" s="6" customFormat="1" ht="28.5" customHeight="1" x14ac:dyDescent="0.35">
      <c r="A40" s="686"/>
      <c r="B40" s="687"/>
      <c r="C40" s="688"/>
      <c r="D40" s="9"/>
      <c r="E40" s="18" t="s">
        <v>72</v>
      </c>
      <c r="F40" s="9"/>
      <c r="G40" s="710"/>
      <c r="H40" s="711"/>
      <c r="I40" s="712"/>
      <c r="J40" s="9"/>
      <c r="K40" s="739"/>
      <c r="L40" s="741"/>
    </row>
    <row r="41" spans="1:12" s="7" customFormat="1" ht="28.5" customHeight="1" x14ac:dyDescent="0.3">
      <c r="A41" s="686"/>
      <c r="B41" s="687"/>
      <c r="C41" s="688"/>
      <c r="D41" s="9"/>
      <c r="E41" s="20" t="s">
        <v>23</v>
      </c>
      <c r="F41" s="9"/>
      <c r="G41" s="710"/>
      <c r="H41" s="711"/>
      <c r="I41" s="712"/>
      <c r="J41" s="9"/>
      <c r="K41" s="739"/>
      <c r="L41" s="741"/>
    </row>
    <row r="42" spans="1:12" s="6" customFormat="1" ht="28.5" customHeight="1" x14ac:dyDescent="0.35">
      <c r="A42" s="686"/>
      <c r="B42" s="687"/>
      <c r="C42" s="688"/>
      <c r="D42" s="9"/>
      <c r="E42" s="22" t="s">
        <v>30</v>
      </c>
      <c r="F42" s="9"/>
      <c r="G42" s="743"/>
      <c r="H42" s="744"/>
      <c r="I42" s="745"/>
      <c r="J42" s="9"/>
      <c r="K42" s="739"/>
      <c r="L42" s="741"/>
    </row>
    <row r="43" spans="1:12" s="6" customFormat="1" ht="28.5" customHeight="1" x14ac:dyDescent="0.35">
      <c r="A43" s="686"/>
      <c r="B43" s="687"/>
      <c r="C43" s="688"/>
      <c r="D43" s="9"/>
      <c r="E43" s="20" t="s">
        <v>37</v>
      </c>
      <c r="F43" s="9"/>
      <c r="G43" s="129">
        <v>128.75</v>
      </c>
      <c r="H43" s="155">
        <v>176</v>
      </c>
      <c r="I43" s="153">
        <v>297.67</v>
      </c>
      <c r="J43" s="9"/>
      <c r="K43" s="739"/>
      <c r="L43" s="741"/>
    </row>
    <row r="44" spans="1:12" s="6" customFormat="1" ht="28.5" customHeight="1" x14ac:dyDescent="0.35">
      <c r="A44" s="686"/>
      <c r="B44" s="687"/>
      <c r="C44" s="688"/>
      <c r="D44" s="9"/>
      <c r="E44" s="22" t="s">
        <v>43</v>
      </c>
      <c r="F44" s="9"/>
      <c r="G44" s="716" t="s">
        <v>368</v>
      </c>
      <c r="H44" s="717"/>
      <c r="I44" s="718"/>
      <c r="J44" s="9"/>
      <c r="K44" s="739"/>
      <c r="L44" s="741"/>
    </row>
    <row r="45" spans="1:12" s="6" customFormat="1" ht="28.5" customHeight="1" x14ac:dyDescent="0.35">
      <c r="A45" s="686"/>
      <c r="B45" s="687"/>
      <c r="C45" s="688"/>
      <c r="D45" s="9"/>
      <c r="E45" s="20" t="s">
        <v>53</v>
      </c>
      <c r="F45" s="9"/>
      <c r="G45" s="129">
        <v>138.02000000000001</v>
      </c>
      <c r="H45" s="155">
        <v>188</v>
      </c>
      <c r="I45" s="153">
        <v>316.21000000000004</v>
      </c>
      <c r="J45" s="9"/>
      <c r="K45" s="739"/>
      <c r="L45" s="741"/>
    </row>
    <row r="46" spans="1:12" s="6" customFormat="1" ht="28.5" customHeight="1" x14ac:dyDescent="0.35">
      <c r="A46" s="686"/>
      <c r="B46" s="687"/>
      <c r="C46" s="688"/>
      <c r="D46" s="9"/>
      <c r="E46" s="22" t="s">
        <v>61</v>
      </c>
      <c r="F46" s="9"/>
      <c r="G46" s="707" t="s">
        <v>368</v>
      </c>
      <c r="H46" s="708"/>
      <c r="I46" s="709"/>
      <c r="J46" s="9"/>
      <c r="K46" s="739"/>
      <c r="L46" s="741"/>
    </row>
    <row r="47" spans="1:12" s="6" customFormat="1" ht="28.5" customHeight="1" x14ac:dyDescent="0.35">
      <c r="A47" s="686"/>
      <c r="B47" s="687"/>
      <c r="C47" s="688"/>
      <c r="D47" s="9"/>
      <c r="E47" s="20" t="s">
        <v>67</v>
      </c>
      <c r="F47" s="9"/>
      <c r="G47" s="710"/>
      <c r="H47" s="711"/>
      <c r="I47" s="712"/>
      <c r="J47" s="9"/>
      <c r="K47" s="739"/>
      <c r="L47" s="741"/>
    </row>
    <row r="48" spans="1:12" s="6" customFormat="1" ht="28.5" customHeight="1" x14ac:dyDescent="0.35">
      <c r="A48" s="686"/>
      <c r="B48" s="687"/>
      <c r="C48" s="688"/>
      <c r="D48" s="9"/>
      <c r="E48" s="20" t="s">
        <v>73</v>
      </c>
      <c r="F48" s="9"/>
      <c r="G48" s="743"/>
      <c r="H48" s="744"/>
      <c r="I48" s="745"/>
      <c r="J48" s="9"/>
      <c r="K48" s="739"/>
      <c r="L48" s="741"/>
    </row>
    <row r="49" spans="1:12" s="6" customFormat="1" ht="28.5" customHeight="1" x14ac:dyDescent="0.35">
      <c r="A49" s="686"/>
      <c r="B49" s="687"/>
      <c r="C49" s="688"/>
      <c r="D49" s="9"/>
      <c r="E49" s="20" t="s">
        <v>78</v>
      </c>
      <c r="F49" s="9"/>
      <c r="G49" s="129">
        <v>158.62</v>
      </c>
      <c r="H49" s="155">
        <v>215</v>
      </c>
      <c r="I49" s="153">
        <v>353.29</v>
      </c>
      <c r="J49" s="9"/>
      <c r="K49" s="739"/>
      <c r="L49" s="741"/>
    </row>
    <row r="50" spans="1:12" s="6" customFormat="1" ht="28.5" customHeight="1" x14ac:dyDescent="0.35">
      <c r="A50" s="686"/>
      <c r="B50" s="687"/>
      <c r="C50" s="688"/>
      <c r="D50" s="9"/>
      <c r="E50" s="18" t="s">
        <v>31</v>
      </c>
      <c r="F50" s="9"/>
      <c r="G50" s="707" t="s">
        <v>368</v>
      </c>
      <c r="H50" s="708"/>
      <c r="I50" s="709"/>
      <c r="J50" s="9"/>
      <c r="K50" s="739"/>
      <c r="L50" s="741"/>
    </row>
    <row r="51" spans="1:12" s="6" customFormat="1" ht="28.5" customHeight="1" x14ac:dyDescent="0.35">
      <c r="A51" s="686"/>
      <c r="B51" s="687"/>
      <c r="C51" s="688"/>
      <c r="D51" s="9"/>
      <c r="E51" s="18" t="s">
        <v>268</v>
      </c>
      <c r="F51" s="9"/>
      <c r="G51" s="710"/>
      <c r="H51" s="711"/>
      <c r="I51" s="712"/>
      <c r="J51" s="9"/>
      <c r="K51" s="739"/>
      <c r="L51" s="741"/>
    </row>
    <row r="52" spans="1:12" s="6" customFormat="1" ht="28.5" customHeight="1" x14ac:dyDescent="0.35">
      <c r="A52" s="686"/>
      <c r="B52" s="687"/>
      <c r="C52" s="688"/>
      <c r="D52" s="9"/>
      <c r="E52" s="18" t="s">
        <v>269</v>
      </c>
      <c r="F52" s="9"/>
      <c r="G52" s="710"/>
      <c r="H52" s="711"/>
      <c r="I52" s="712"/>
      <c r="J52" s="9"/>
      <c r="K52" s="739"/>
      <c r="L52" s="741"/>
    </row>
    <row r="53" spans="1:12" s="6" customFormat="1" ht="28.5" customHeight="1" x14ac:dyDescent="0.35">
      <c r="A53" s="686"/>
      <c r="B53" s="687"/>
      <c r="C53" s="688"/>
      <c r="D53" s="9"/>
      <c r="E53" s="18" t="s">
        <v>270</v>
      </c>
      <c r="F53" s="9"/>
      <c r="G53" s="710"/>
      <c r="H53" s="711"/>
      <c r="I53" s="712"/>
      <c r="J53" s="9"/>
      <c r="K53" s="739"/>
      <c r="L53" s="741"/>
    </row>
    <row r="54" spans="1:12" s="6" customFormat="1" ht="28.5" customHeight="1" x14ac:dyDescent="0.35">
      <c r="A54" s="686"/>
      <c r="B54" s="687"/>
      <c r="C54" s="688"/>
      <c r="D54" s="9"/>
      <c r="E54" s="18" t="s">
        <v>271</v>
      </c>
      <c r="F54" s="9"/>
      <c r="G54" s="710"/>
      <c r="H54" s="711"/>
      <c r="I54" s="712"/>
      <c r="J54" s="9"/>
      <c r="K54" s="739"/>
      <c r="L54" s="741"/>
    </row>
    <row r="55" spans="1:12" s="6" customFormat="1" ht="28.5" customHeight="1" x14ac:dyDescent="0.35">
      <c r="A55" s="686"/>
      <c r="B55" s="687"/>
      <c r="C55" s="688"/>
      <c r="D55" s="9"/>
      <c r="E55" s="18" t="s">
        <v>272</v>
      </c>
      <c r="F55" s="9"/>
      <c r="G55" s="710"/>
      <c r="H55" s="711"/>
      <c r="I55" s="712"/>
      <c r="J55" s="9"/>
      <c r="K55" s="739"/>
      <c r="L55" s="741"/>
    </row>
    <row r="56" spans="1:12" s="6" customFormat="1" ht="28.5" customHeight="1" x14ac:dyDescent="0.35">
      <c r="A56" s="686"/>
      <c r="B56" s="687"/>
      <c r="C56" s="688"/>
      <c r="D56" s="9"/>
      <c r="E56" s="18" t="s">
        <v>273</v>
      </c>
      <c r="F56" s="9"/>
      <c r="G56" s="710"/>
      <c r="H56" s="711"/>
      <c r="I56" s="712"/>
      <c r="J56" s="9"/>
      <c r="K56" s="739"/>
      <c r="L56" s="741"/>
    </row>
    <row r="57" spans="1:12" s="6" customFormat="1" ht="28.5" customHeight="1" x14ac:dyDescent="0.35">
      <c r="A57" s="686"/>
      <c r="B57" s="687"/>
      <c r="C57" s="688"/>
      <c r="D57" s="9"/>
      <c r="E57" s="18" t="s">
        <v>79</v>
      </c>
      <c r="F57" s="9"/>
      <c r="G57" s="710"/>
      <c r="H57" s="711"/>
      <c r="I57" s="712"/>
      <c r="J57" s="9"/>
      <c r="K57" s="739"/>
      <c r="L57" s="741"/>
    </row>
    <row r="58" spans="1:12" s="6" customFormat="1" ht="28.5" customHeight="1" x14ac:dyDescent="0.35">
      <c r="A58" s="686"/>
      <c r="B58" s="687"/>
      <c r="C58" s="688"/>
      <c r="D58" s="9"/>
      <c r="E58" s="20" t="s">
        <v>38</v>
      </c>
      <c r="F58" s="9"/>
      <c r="G58" s="710"/>
      <c r="H58" s="711"/>
      <c r="I58" s="712"/>
      <c r="J58" s="9"/>
      <c r="K58" s="739"/>
      <c r="L58" s="741"/>
    </row>
    <row r="59" spans="1:12" s="6" customFormat="1" ht="28.5" customHeight="1" x14ac:dyDescent="0.35">
      <c r="A59" s="686"/>
      <c r="B59" s="687"/>
      <c r="C59" s="688"/>
      <c r="D59" s="9"/>
      <c r="E59" s="20" t="s">
        <v>274</v>
      </c>
      <c r="F59" s="9"/>
      <c r="G59" s="710"/>
      <c r="H59" s="711"/>
      <c r="I59" s="712"/>
      <c r="J59" s="9"/>
      <c r="K59" s="739"/>
      <c r="L59" s="741"/>
    </row>
    <row r="60" spans="1:12" s="6" customFormat="1" ht="28.5" customHeight="1" x14ac:dyDescent="0.35">
      <c r="A60" s="686"/>
      <c r="B60" s="687"/>
      <c r="C60" s="688"/>
      <c r="D60" s="9"/>
      <c r="E60" s="20" t="s">
        <v>275</v>
      </c>
      <c r="F60" s="9"/>
      <c r="G60" s="710"/>
      <c r="H60" s="711"/>
      <c r="I60" s="712"/>
      <c r="J60" s="9"/>
      <c r="K60" s="739"/>
      <c r="L60" s="741"/>
    </row>
    <row r="61" spans="1:12" s="6" customFormat="1" ht="28.5" customHeight="1" x14ac:dyDescent="0.35">
      <c r="A61" s="686"/>
      <c r="B61" s="687"/>
      <c r="C61" s="688"/>
      <c r="D61" s="9"/>
      <c r="E61" s="20" t="s">
        <v>276</v>
      </c>
      <c r="F61" s="9"/>
      <c r="G61" s="710"/>
      <c r="H61" s="711"/>
      <c r="I61" s="712"/>
      <c r="J61" s="9"/>
      <c r="K61" s="739"/>
      <c r="L61" s="741"/>
    </row>
    <row r="62" spans="1:12" s="6" customFormat="1" ht="28.5" customHeight="1" x14ac:dyDescent="0.35">
      <c r="A62" s="686"/>
      <c r="B62" s="687"/>
      <c r="C62" s="688"/>
      <c r="D62" s="9"/>
      <c r="E62" s="20" t="s">
        <v>277</v>
      </c>
      <c r="F62" s="9"/>
      <c r="G62" s="710"/>
      <c r="H62" s="711"/>
      <c r="I62" s="712"/>
      <c r="J62" s="9"/>
      <c r="K62" s="739"/>
      <c r="L62" s="741"/>
    </row>
    <row r="63" spans="1:12" s="6" customFormat="1" ht="28.5" customHeight="1" x14ac:dyDescent="0.35">
      <c r="A63" s="686"/>
      <c r="B63" s="687"/>
      <c r="C63" s="688"/>
      <c r="D63" s="9"/>
      <c r="E63" s="20" t="s">
        <v>278</v>
      </c>
      <c r="F63" s="9"/>
      <c r="G63" s="710"/>
      <c r="H63" s="711"/>
      <c r="I63" s="712"/>
      <c r="J63" s="9"/>
      <c r="K63" s="739"/>
      <c r="L63" s="741"/>
    </row>
    <row r="64" spans="1:12" s="6" customFormat="1" ht="28.5" customHeight="1" x14ac:dyDescent="0.35">
      <c r="A64" s="686"/>
      <c r="B64" s="687"/>
      <c r="C64" s="688"/>
      <c r="D64" s="9"/>
      <c r="E64" s="20" t="s">
        <v>80</v>
      </c>
      <c r="F64" s="9"/>
      <c r="G64" s="710"/>
      <c r="H64" s="711"/>
      <c r="I64" s="712"/>
      <c r="J64" s="9"/>
      <c r="K64" s="739"/>
      <c r="L64" s="741"/>
    </row>
    <row r="65" spans="1:13" s="6" customFormat="1" ht="28.5" customHeight="1" x14ac:dyDescent="0.35">
      <c r="A65" s="686"/>
      <c r="B65" s="687"/>
      <c r="C65" s="688"/>
      <c r="D65" s="9"/>
      <c r="E65" s="18" t="s">
        <v>44</v>
      </c>
      <c r="F65" s="9"/>
      <c r="G65" s="710"/>
      <c r="H65" s="711"/>
      <c r="I65" s="712"/>
      <c r="J65" s="9"/>
      <c r="K65" s="739"/>
      <c r="L65" s="741"/>
    </row>
    <row r="66" spans="1:13" s="6" customFormat="1" ht="28.5" customHeight="1" x14ac:dyDescent="0.35">
      <c r="A66" s="686"/>
      <c r="B66" s="687"/>
      <c r="C66" s="688"/>
      <c r="D66" s="9"/>
      <c r="E66" s="18" t="s">
        <v>279</v>
      </c>
      <c r="F66" s="9"/>
      <c r="G66" s="710"/>
      <c r="H66" s="711"/>
      <c r="I66" s="712"/>
      <c r="J66" s="9"/>
      <c r="K66" s="739"/>
      <c r="L66" s="741"/>
    </row>
    <row r="67" spans="1:13" s="6" customFormat="1" ht="28.5" customHeight="1" x14ac:dyDescent="0.35">
      <c r="A67" s="686"/>
      <c r="B67" s="687"/>
      <c r="C67" s="688"/>
      <c r="D67" s="9"/>
      <c r="E67" s="18" t="s">
        <v>280</v>
      </c>
      <c r="F67" s="9"/>
      <c r="G67" s="710"/>
      <c r="H67" s="711"/>
      <c r="I67" s="712"/>
      <c r="J67" s="9"/>
      <c r="K67" s="739"/>
      <c r="L67" s="741"/>
    </row>
    <row r="68" spans="1:13" s="6" customFormat="1" ht="28.5" customHeight="1" x14ac:dyDescent="0.35">
      <c r="A68" s="686"/>
      <c r="B68" s="687"/>
      <c r="C68" s="688"/>
      <c r="D68" s="9"/>
      <c r="E68" s="18" t="s">
        <v>281</v>
      </c>
      <c r="F68" s="9"/>
      <c r="G68" s="710"/>
      <c r="H68" s="711"/>
      <c r="I68" s="712"/>
      <c r="J68" s="9"/>
      <c r="K68" s="739"/>
      <c r="L68" s="741"/>
    </row>
    <row r="69" spans="1:13" s="6" customFormat="1" ht="28.5" customHeight="1" x14ac:dyDescent="0.35">
      <c r="A69" s="686"/>
      <c r="B69" s="687"/>
      <c r="C69" s="688"/>
      <c r="D69" s="9"/>
      <c r="E69" s="18" t="s">
        <v>282</v>
      </c>
      <c r="F69" s="9"/>
      <c r="G69" s="710"/>
      <c r="H69" s="711"/>
      <c r="I69" s="712"/>
      <c r="J69" s="9"/>
      <c r="K69" s="739"/>
      <c r="L69" s="741"/>
    </row>
    <row r="70" spans="1:13" s="6" customFormat="1" ht="28.5" customHeight="1" x14ac:dyDescent="0.35">
      <c r="A70" s="686"/>
      <c r="B70" s="687"/>
      <c r="C70" s="688"/>
      <c r="D70" s="9"/>
      <c r="E70" s="18" t="s">
        <v>81</v>
      </c>
      <c r="F70" s="9"/>
      <c r="G70" s="743"/>
      <c r="H70" s="744"/>
      <c r="I70" s="745"/>
      <c r="J70" s="9"/>
      <c r="K70" s="739"/>
      <c r="L70" s="741"/>
    </row>
    <row r="71" spans="1:13" s="6" customFormat="1" ht="28.5" customHeight="1" x14ac:dyDescent="0.35">
      <c r="A71" s="686"/>
      <c r="B71" s="687"/>
      <c r="C71" s="688"/>
      <c r="D71" s="9"/>
      <c r="E71" s="20" t="s">
        <v>54</v>
      </c>
      <c r="F71" s="9"/>
      <c r="G71" s="129">
        <v>158.62</v>
      </c>
      <c r="H71" s="155">
        <v>215</v>
      </c>
      <c r="I71" s="153">
        <v>353.29</v>
      </c>
      <c r="J71" s="9"/>
      <c r="K71" s="739"/>
      <c r="L71" s="741"/>
    </row>
    <row r="72" spans="1:13" s="6" customFormat="1" ht="28.5" customHeight="1" x14ac:dyDescent="0.35">
      <c r="A72" s="686"/>
      <c r="B72" s="687"/>
      <c r="C72" s="688"/>
      <c r="D72" s="9"/>
      <c r="E72" s="20" t="s">
        <v>283</v>
      </c>
      <c r="F72" s="9"/>
      <c r="G72" s="707" t="s">
        <v>368</v>
      </c>
      <c r="H72" s="708"/>
      <c r="I72" s="709"/>
      <c r="J72" s="9"/>
      <c r="K72" s="739"/>
      <c r="L72" s="741"/>
    </row>
    <row r="73" spans="1:13" s="6" customFormat="1" ht="28.5" customHeight="1" x14ac:dyDescent="0.35">
      <c r="A73" s="686"/>
      <c r="B73" s="687"/>
      <c r="C73" s="688"/>
      <c r="D73" s="9"/>
      <c r="E73" s="20" t="s">
        <v>284</v>
      </c>
      <c r="F73" s="9"/>
      <c r="G73" s="710"/>
      <c r="H73" s="711"/>
      <c r="I73" s="712"/>
      <c r="J73" s="9"/>
      <c r="K73" s="739"/>
      <c r="L73" s="741"/>
    </row>
    <row r="74" spans="1:13" s="6" customFormat="1" ht="28.5" customHeight="1" x14ac:dyDescent="0.35">
      <c r="A74" s="686"/>
      <c r="B74" s="687"/>
      <c r="C74" s="688"/>
      <c r="D74" s="9"/>
      <c r="E74" s="20" t="s">
        <v>285</v>
      </c>
      <c r="F74" s="9"/>
      <c r="G74" s="710"/>
      <c r="H74" s="711"/>
      <c r="I74" s="712"/>
      <c r="J74" s="9"/>
      <c r="K74" s="739"/>
      <c r="L74" s="741"/>
    </row>
    <row r="75" spans="1:13" s="6" customFormat="1" ht="28.5" customHeight="1" thickBot="1" x14ac:dyDescent="0.4">
      <c r="A75" s="689"/>
      <c r="B75" s="690"/>
      <c r="C75" s="691"/>
      <c r="D75" s="9"/>
      <c r="E75" s="27" t="s">
        <v>82</v>
      </c>
      <c r="F75" s="9"/>
      <c r="G75" s="713"/>
      <c r="H75" s="714"/>
      <c r="I75" s="715"/>
      <c r="J75" s="9"/>
      <c r="K75" s="740"/>
      <c r="L75" s="742"/>
    </row>
    <row r="76" spans="1:13" ht="24.75" customHeight="1" x14ac:dyDescent="0.35">
      <c r="A76" s="5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1"/>
    </row>
    <row r="77" spans="1:13" ht="12" customHeight="1" thickBot="1" x14ac:dyDescent="0.4">
      <c r="A77" s="5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3" ht="45.25" customHeight="1" thickBot="1" x14ac:dyDescent="0.4">
      <c r="A78" s="719" t="s">
        <v>9</v>
      </c>
      <c r="B78" s="720"/>
      <c r="C78" s="721"/>
      <c r="D78" s="13" t="s">
        <v>205</v>
      </c>
      <c r="E78" s="50" t="s">
        <v>201</v>
      </c>
      <c r="F78" s="13" t="s">
        <v>205</v>
      </c>
      <c r="G78" s="64" t="s">
        <v>228</v>
      </c>
      <c r="H78" s="65" t="s">
        <v>370</v>
      </c>
      <c r="I78" s="66" t="s">
        <v>371</v>
      </c>
      <c r="J78" s="13" t="s">
        <v>205</v>
      </c>
      <c r="K78" s="50" t="s">
        <v>5</v>
      </c>
      <c r="L78" s="50" t="s">
        <v>208</v>
      </c>
    </row>
    <row r="79" spans="1:13" ht="24.25" customHeight="1" thickBot="1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3" ht="39" customHeight="1" x14ac:dyDescent="0.35">
      <c r="A80" s="725" t="s">
        <v>235</v>
      </c>
      <c r="B80" s="726"/>
      <c r="C80" s="727"/>
      <c r="D80" s="6"/>
      <c r="E80" s="6"/>
      <c r="F80" s="6"/>
      <c r="G80" s="6"/>
      <c r="H80" s="6"/>
      <c r="I80" s="6"/>
      <c r="J80" s="6"/>
      <c r="K80" s="6"/>
      <c r="L80" s="6"/>
    </row>
    <row r="81" spans="1:13" ht="24.75" customHeight="1" x14ac:dyDescent="0.35">
      <c r="A81" s="728"/>
      <c r="B81" s="729"/>
      <c r="C81" s="730"/>
      <c r="D81" s="14"/>
      <c r="E81" s="14"/>
      <c r="F81" s="14"/>
      <c r="G81" s="14"/>
      <c r="H81" s="14"/>
      <c r="I81" s="14"/>
      <c r="J81" s="14"/>
      <c r="K81" s="14"/>
      <c r="L81" s="14"/>
      <c r="M81" s="11"/>
    </row>
    <row r="82" spans="1:13" ht="63.75" customHeight="1" x14ac:dyDescent="0.35">
      <c r="A82" s="728"/>
      <c r="B82" s="729"/>
      <c r="C82" s="730"/>
      <c r="D82" s="14"/>
      <c r="E82" s="14"/>
      <c r="F82" s="14"/>
      <c r="G82" s="14"/>
      <c r="H82" s="14"/>
      <c r="I82" s="14"/>
      <c r="J82" s="14"/>
      <c r="K82" s="14"/>
      <c r="L82" s="14"/>
    </row>
    <row r="83" spans="1:13" ht="12" customHeight="1" thickBot="1" x14ac:dyDescent="0.4">
      <c r="A83" s="731"/>
      <c r="B83" s="732"/>
      <c r="C83" s="733"/>
      <c r="D83" s="6"/>
      <c r="E83" s="6"/>
      <c r="F83" s="6"/>
      <c r="G83" s="6"/>
      <c r="H83" s="6"/>
      <c r="I83" s="6"/>
      <c r="J83" s="6"/>
      <c r="K83" s="6"/>
      <c r="L83" s="6"/>
    </row>
    <row r="84" spans="1:13" ht="44.25" customHeight="1" thickBot="1" x14ac:dyDescent="0.4">
      <c r="A84" s="734" t="s">
        <v>206</v>
      </c>
      <c r="B84" s="735"/>
      <c r="C84" s="736"/>
      <c r="D84" s="13" t="s">
        <v>205</v>
      </c>
      <c r="E84" s="68">
        <v>1200600</v>
      </c>
      <c r="F84" s="13" t="s">
        <v>205</v>
      </c>
      <c r="G84" s="747" t="s">
        <v>370</v>
      </c>
      <c r="H84" s="751"/>
      <c r="I84" s="748"/>
      <c r="J84" s="13" t="s">
        <v>205</v>
      </c>
      <c r="K84" s="747" t="s">
        <v>208</v>
      </c>
      <c r="L84" s="748"/>
    </row>
    <row r="85" spans="1:13" ht="21.75" customHeight="1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3" ht="14.5" x14ac:dyDescent="0.35">
      <c r="A86" s="6"/>
      <c r="B86" s="6"/>
      <c r="D86"/>
      <c r="E86"/>
      <c r="F86"/>
      <c r="J86"/>
      <c r="K86"/>
      <c r="L86"/>
    </row>
    <row r="87" spans="1:13" ht="14.5" x14ac:dyDescent="0.35">
      <c r="A87" s="6"/>
      <c r="B87" s="6"/>
      <c r="D87"/>
      <c r="E87"/>
      <c r="F87"/>
      <c r="J87"/>
      <c r="K87"/>
      <c r="L87"/>
    </row>
    <row r="88" spans="1:13" ht="14.5" x14ac:dyDescent="0.35">
      <c r="A88" s="6"/>
      <c r="D88"/>
      <c r="E88"/>
      <c r="F88"/>
      <c r="J88"/>
      <c r="K88"/>
      <c r="L88"/>
    </row>
    <row r="89" spans="1:13" ht="14.5" x14ac:dyDescent="0.35">
      <c r="A89" s="6"/>
      <c r="D89"/>
      <c r="E89"/>
      <c r="F89"/>
      <c r="J89"/>
      <c r="K89"/>
      <c r="L89"/>
    </row>
    <row r="90" spans="1:13" ht="14.5" x14ac:dyDescent="0.35">
      <c r="A90" s="6"/>
      <c r="D90"/>
      <c r="E90"/>
      <c r="F90"/>
      <c r="J90"/>
      <c r="K90"/>
      <c r="L90"/>
    </row>
    <row r="91" spans="1:13" ht="14.5" x14ac:dyDescent="0.35">
      <c r="A91" s="6"/>
      <c r="D91"/>
      <c r="E91"/>
      <c r="F91"/>
      <c r="J91"/>
      <c r="K91"/>
      <c r="L91"/>
    </row>
    <row r="92" spans="1:13" ht="14.5" x14ac:dyDescent="0.35">
      <c r="A92" s="6"/>
      <c r="D92"/>
      <c r="E92"/>
      <c r="F92"/>
      <c r="J92"/>
      <c r="K92"/>
      <c r="L92"/>
    </row>
    <row r="93" spans="1:13" ht="14.5" x14ac:dyDescent="0.35">
      <c r="A93" s="6"/>
      <c r="D93"/>
      <c r="E93"/>
      <c r="F93"/>
      <c r="J93"/>
      <c r="K93"/>
      <c r="L93"/>
    </row>
    <row r="94" spans="1:13" x14ac:dyDescent="0.5">
      <c r="A94" s="6"/>
      <c r="B94" s="6"/>
      <c r="D94" s="4"/>
      <c r="E94"/>
      <c r="F94" s="4"/>
      <c r="J94" s="4"/>
      <c r="K94"/>
      <c r="L94"/>
    </row>
    <row r="95" spans="1:13" x14ac:dyDescent="0.5">
      <c r="A95" s="6"/>
      <c r="B95" s="6"/>
      <c r="D95" s="4"/>
      <c r="E95"/>
      <c r="F95" s="4"/>
      <c r="J95" s="4"/>
      <c r="K95"/>
      <c r="L95"/>
    </row>
    <row r="96" spans="1:13" x14ac:dyDescent="0.5">
      <c r="A96" s="6"/>
      <c r="B96" s="6"/>
      <c r="D96" s="4"/>
      <c r="E96"/>
      <c r="F96" s="4"/>
      <c r="J96" s="4"/>
      <c r="K96"/>
      <c r="L96"/>
    </row>
    <row r="97" spans="1:12" x14ac:dyDescent="0.5">
      <c r="A97" s="6"/>
      <c r="B97" s="6"/>
      <c r="D97" s="4"/>
      <c r="E97"/>
      <c r="F97" s="4"/>
      <c r="J97" s="4"/>
      <c r="K97"/>
      <c r="L97"/>
    </row>
    <row r="98" spans="1:12" x14ac:dyDescent="0.5">
      <c r="A98" s="6"/>
      <c r="B98" s="6"/>
      <c r="D98" s="4"/>
      <c r="E98"/>
      <c r="F98" s="4"/>
      <c r="J98" s="4"/>
      <c r="K98"/>
      <c r="L98"/>
    </row>
    <row r="99" spans="1:12" x14ac:dyDescent="0.5">
      <c r="A99" s="6"/>
      <c r="B99" s="6"/>
      <c r="D99" s="4"/>
      <c r="E99"/>
      <c r="F99" s="4"/>
      <c r="J99" s="4"/>
      <c r="K99"/>
      <c r="L99"/>
    </row>
    <row r="100" spans="1:12" x14ac:dyDescent="0.5">
      <c r="A100" s="6"/>
      <c r="B100" s="6"/>
      <c r="D100" s="4"/>
      <c r="E100"/>
      <c r="F100" s="4"/>
      <c r="J100" s="4"/>
      <c r="K100"/>
      <c r="L100"/>
    </row>
    <row r="101" spans="1:12" x14ac:dyDescent="0.5">
      <c r="A101" s="6"/>
      <c r="B101" s="6"/>
      <c r="D101" s="4"/>
      <c r="E101"/>
      <c r="F101" s="4"/>
      <c r="J101" s="4"/>
      <c r="K101"/>
      <c r="L101"/>
    </row>
    <row r="102" spans="1:12" x14ac:dyDescent="0.5">
      <c r="A102" s="6"/>
      <c r="B102" s="6"/>
      <c r="D102" s="4"/>
      <c r="E102"/>
      <c r="F102" s="4"/>
      <c r="J102" s="4"/>
      <c r="K102"/>
      <c r="L102"/>
    </row>
    <row r="103" spans="1:12" x14ac:dyDescent="0.5">
      <c r="A103" s="6"/>
      <c r="B103" s="6"/>
      <c r="D103" s="4"/>
      <c r="F103" s="4"/>
      <c r="G103" s="4"/>
      <c r="H103" s="4"/>
      <c r="I103" s="4"/>
      <c r="J103" s="4"/>
    </row>
    <row r="104" spans="1:12" x14ac:dyDescent="0.5">
      <c r="A104" s="6"/>
      <c r="B104" s="6"/>
      <c r="D104" s="4"/>
      <c r="F104" s="4"/>
      <c r="G104" s="4"/>
      <c r="H104" s="4"/>
      <c r="I104" s="4"/>
      <c r="J104" s="4"/>
    </row>
    <row r="105" spans="1:12" x14ac:dyDescent="0.5">
      <c r="A105" s="6"/>
      <c r="B105" s="6"/>
      <c r="D105" s="4"/>
      <c r="F105" s="4"/>
      <c r="G105" s="4"/>
      <c r="H105" s="4"/>
      <c r="I105" s="4"/>
      <c r="J105" s="4"/>
    </row>
    <row r="106" spans="1:12" x14ac:dyDescent="0.5">
      <c r="A106" s="6"/>
      <c r="B106" s="6"/>
      <c r="D106" s="4"/>
      <c r="F106" s="4"/>
      <c r="G106" s="4"/>
      <c r="H106" s="4"/>
      <c r="I106" s="4"/>
      <c r="J106" s="4"/>
    </row>
    <row r="107" spans="1:12" x14ac:dyDescent="0.5">
      <c r="A107" s="6"/>
      <c r="B107" s="6"/>
      <c r="D107" s="4"/>
      <c r="F107" s="4"/>
      <c r="G107" s="4"/>
      <c r="H107" s="4"/>
      <c r="I107" s="4"/>
      <c r="J107" s="4"/>
    </row>
    <row r="108" spans="1:12" x14ac:dyDescent="0.5">
      <c r="A108" s="6"/>
      <c r="B108" s="6"/>
      <c r="D108" s="4"/>
      <c r="F108" s="4"/>
      <c r="G108" s="4"/>
      <c r="H108" s="4"/>
      <c r="I108" s="4"/>
      <c r="J108" s="4"/>
    </row>
    <row r="109" spans="1:12" x14ac:dyDescent="0.5">
      <c r="A109" s="6"/>
      <c r="B109" s="6"/>
      <c r="D109" s="4"/>
      <c r="F109" s="4"/>
      <c r="G109" s="4"/>
      <c r="H109" s="4"/>
      <c r="I109" s="4"/>
      <c r="J109" s="4"/>
    </row>
    <row r="110" spans="1:12" x14ac:dyDescent="0.5">
      <c r="A110" s="6"/>
      <c r="B110" s="6"/>
      <c r="D110" s="4"/>
      <c r="F110" s="4"/>
      <c r="G110" s="4"/>
      <c r="H110" s="4"/>
      <c r="I110" s="4"/>
      <c r="J110" s="4"/>
    </row>
    <row r="111" spans="1:12" x14ac:dyDescent="0.5">
      <c r="A111" s="6"/>
      <c r="B111" s="6"/>
      <c r="D111" s="4"/>
      <c r="E111"/>
      <c r="F111" s="4"/>
      <c r="G111" s="4"/>
      <c r="H111" s="4"/>
      <c r="I111" s="4"/>
      <c r="J111" s="4"/>
      <c r="K111"/>
      <c r="L111"/>
    </row>
    <row r="112" spans="1:12" x14ac:dyDescent="0.5">
      <c r="A112" s="6"/>
      <c r="B112" s="6"/>
      <c r="D112" s="4"/>
      <c r="E112"/>
      <c r="F112" s="4"/>
      <c r="G112" s="4"/>
      <c r="H112" s="4"/>
      <c r="I112" s="4"/>
      <c r="J112" s="4"/>
      <c r="K112"/>
      <c r="L112"/>
    </row>
    <row r="113" spans="1:12" x14ac:dyDescent="0.5">
      <c r="A113" s="6"/>
      <c r="B113" s="6"/>
      <c r="D113" s="4"/>
      <c r="E113"/>
      <c r="F113" s="4"/>
      <c r="G113" s="4"/>
      <c r="H113" s="4"/>
      <c r="I113" s="4"/>
      <c r="J113" s="4"/>
      <c r="K113"/>
      <c r="L113"/>
    </row>
    <row r="114" spans="1:12" x14ac:dyDescent="0.5">
      <c r="A114" s="6"/>
      <c r="B114" s="6"/>
      <c r="D114" s="4"/>
      <c r="E114"/>
      <c r="F114" s="4"/>
      <c r="G114" s="4"/>
      <c r="H114" s="4"/>
      <c r="I114" s="4"/>
      <c r="J114" s="4"/>
      <c r="K114"/>
      <c r="L114"/>
    </row>
    <row r="115" spans="1:12" x14ac:dyDescent="0.5">
      <c r="A115" s="6"/>
      <c r="B115" s="6"/>
      <c r="D115" s="4"/>
      <c r="E115"/>
      <c r="F115" s="4"/>
      <c r="G115" s="4"/>
      <c r="H115" s="4"/>
      <c r="I115" s="4"/>
      <c r="J115" s="4"/>
      <c r="K115"/>
      <c r="L115"/>
    </row>
    <row r="116" spans="1:12" x14ac:dyDescent="0.5">
      <c r="A116" s="6"/>
      <c r="B116" s="6"/>
      <c r="D116" s="4"/>
      <c r="E116"/>
      <c r="F116" s="4"/>
      <c r="G116" s="4"/>
      <c r="H116" s="4"/>
      <c r="I116" s="4"/>
      <c r="J116" s="4"/>
      <c r="K116"/>
      <c r="L116"/>
    </row>
    <row r="117" spans="1:12" x14ac:dyDescent="0.5">
      <c r="A117" s="6"/>
      <c r="B117" s="6"/>
      <c r="D117" s="4"/>
      <c r="E117"/>
      <c r="F117" s="4"/>
      <c r="G117" s="4"/>
      <c r="H117" s="4"/>
      <c r="I117" s="4"/>
      <c r="J117" s="4"/>
      <c r="K117"/>
      <c r="L117"/>
    </row>
    <row r="118" spans="1:12" x14ac:dyDescent="0.5">
      <c r="A118" s="6"/>
      <c r="B118" s="6"/>
      <c r="D118" s="4"/>
      <c r="E118"/>
      <c r="F118" s="4"/>
      <c r="G118" s="4"/>
      <c r="H118" s="4"/>
      <c r="I118" s="4"/>
      <c r="J118" s="4"/>
      <c r="K118"/>
      <c r="L118"/>
    </row>
    <row r="119" spans="1:12" x14ac:dyDescent="0.5">
      <c r="A119" s="6"/>
      <c r="B119" s="6"/>
      <c r="D119" s="4"/>
      <c r="E119"/>
      <c r="F119" s="4"/>
      <c r="G119" s="4"/>
      <c r="H119" s="4"/>
      <c r="I119" s="4"/>
      <c r="J119" s="4"/>
      <c r="K119"/>
      <c r="L119"/>
    </row>
    <row r="120" spans="1:12" x14ac:dyDescent="0.5">
      <c r="A120" s="6"/>
      <c r="B120" s="6"/>
      <c r="D120" s="4"/>
      <c r="E120"/>
      <c r="F120" s="4"/>
      <c r="G120" s="4"/>
      <c r="H120" s="4"/>
      <c r="I120" s="4"/>
      <c r="J120" s="4"/>
      <c r="K120"/>
      <c r="L120"/>
    </row>
    <row r="121" spans="1:12" x14ac:dyDescent="0.5">
      <c r="A121" s="6"/>
      <c r="B121" s="6"/>
      <c r="D121" s="4"/>
      <c r="E121"/>
      <c r="F121" s="4"/>
      <c r="G121" s="4"/>
      <c r="H121" s="4"/>
      <c r="I121" s="4"/>
      <c r="J121" s="4"/>
      <c r="K121"/>
      <c r="L121"/>
    </row>
    <row r="122" spans="1:12" x14ac:dyDescent="0.5">
      <c r="A122" s="6"/>
      <c r="B122" s="6"/>
      <c r="D122" s="4"/>
      <c r="E122"/>
      <c r="F122" s="4"/>
      <c r="G122" s="4"/>
      <c r="H122" s="4"/>
      <c r="I122" s="4"/>
      <c r="J122" s="4"/>
      <c r="K122"/>
      <c r="L122"/>
    </row>
    <row r="123" spans="1:12" x14ac:dyDescent="0.5">
      <c r="A123" s="6"/>
      <c r="B123" s="6"/>
      <c r="D123" s="4"/>
      <c r="E123"/>
      <c r="F123" s="4"/>
      <c r="G123" s="4"/>
      <c r="H123" s="4"/>
      <c r="I123" s="4"/>
      <c r="J123" s="4"/>
      <c r="K123"/>
      <c r="L123"/>
    </row>
    <row r="124" spans="1:12" x14ac:dyDescent="0.5">
      <c r="A124" s="6"/>
      <c r="B124" s="6"/>
      <c r="D124" s="4"/>
      <c r="E124"/>
      <c r="F124" s="4"/>
      <c r="G124" s="4"/>
      <c r="H124" s="4"/>
      <c r="I124" s="4"/>
      <c r="J124" s="4"/>
      <c r="K124"/>
      <c r="L124"/>
    </row>
    <row r="125" spans="1:12" x14ac:dyDescent="0.5">
      <c r="A125" s="6"/>
      <c r="B125" s="6"/>
      <c r="D125" s="4"/>
      <c r="E125"/>
      <c r="F125" s="4"/>
      <c r="G125" s="4"/>
      <c r="H125" s="4"/>
      <c r="I125" s="4"/>
      <c r="J125" s="4"/>
      <c r="K125"/>
      <c r="L125"/>
    </row>
    <row r="126" spans="1:12" x14ac:dyDescent="0.5">
      <c r="A126" s="6"/>
      <c r="B126" s="6"/>
      <c r="D126" s="4"/>
      <c r="E126"/>
      <c r="F126" s="4"/>
      <c r="G126" s="4"/>
      <c r="H126" s="4"/>
      <c r="I126" s="4"/>
      <c r="J126" s="4"/>
      <c r="K126"/>
      <c r="L126"/>
    </row>
    <row r="127" spans="1:12" x14ac:dyDescent="0.5">
      <c r="A127" s="6"/>
      <c r="B127" s="6"/>
      <c r="D127" s="4"/>
      <c r="E127"/>
      <c r="F127" s="4"/>
      <c r="G127" s="4"/>
      <c r="H127" s="4"/>
      <c r="I127" s="4"/>
      <c r="J127" s="4"/>
      <c r="K127"/>
      <c r="L127"/>
    </row>
    <row r="128" spans="1:12" x14ac:dyDescent="0.5">
      <c r="A128" s="6"/>
      <c r="B128" s="6"/>
      <c r="D128" s="4"/>
      <c r="E128"/>
      <c r="F128" s="4"/>
      <c r="G128" s="4"/>
      <c r="H128" s="4"/>
      <c r="I128" s="4"/>
      <c r="J128" s="4"/>
      <c r="K128"/>
      <c r="L128"/>
    </row>
    <row r="129" spans="1:12" x14ac:dyDescent="0.5">
      <c r="A129" s="6"/>
      <c r="B129" s="6"/>
      <c r="D129" s="4"/>
      <c r="E129"/>
      <c r="F129" s="4"/>
      <c r="G129" s="4"/>
      <c r="H129" s="4"/>
      <c r="I129" s="4"/>
      <c r="J129" s="4"/>
      <c r="K129"/>
      <c r="L129"/>
    </row>
    <row r="130" spans="1:12" x14ac:dyDescent="0.5">
      <c r="A130" s="6"/>
      <c r="B130" s="6"/>
      <c r="D130" s="4"/>
      <c r="E130"/>
      <c r="F130" s="4"/>
      <c r="G130" s="4"/>
      <c r="H130" s="4"/>
      <c r="I130" s="4"/>
      <c r="J130" s="4"/>
      <c r="K130"/>
      <c r="L130"/>
    </row>
    <row r="131" spans="1:12" x14ac:dyDescent="0.5">
      <c r="A131" s="6"/>
      <c r="B131" s="6"/>
      <c r="D131" s="4"/>
      <c r="E131"/>
      <c r="F131" s="4"/>
      <c r="G131" s="4"/>
      <c r="H131" s="4"/>
      <c r="I131" s="4"/>
      <c r="J131" s="4"/>
      <c r="K131"/>
      <c r="L131"/>
    </row>
    <row r="132" spans="1:12" x14ac:dyDescent="0.5">
      <c r="A132" s="6"/>
      <c r="B132" s="6"/>
      <c r="D132" s="4"/>
      <c r="E132"/>
      <c r="F132" s="4"/>
      <c r="G132" s="4"/>
      <c r="H132" s="4"/>
      <c r="I132" s="4"/>
      <c r="J132" s="4"/>
      <c r="K132"/>
      <c r="L132"/>
    </row>
    <row r="133" spans="1:12" x14ac:dyDescent="0.5">
      <c r="A133" s="6"/>
      <c r="B133" s="6"/>
      <c r="D133" s="4"/>
      <c r="E133"/>
      <c r="F133" s="4"/>
      <c r="G133" s="4"/>
      <c r="H133" s="4"/>
      <c r="I133" s="4"/>
      <c r="J133" s="4"/>
      <c r="K133"/>
      <c r="L133"/>
    </row>
    <row r="134" spans="1:12" x14ac:dyDescent="0.5">
      <c r="A134" s="6"/>
      <c r="B134" s="6"/>
      <c r="D134" s="4"/>
      <c r="E134"/>
      <c r="F134" s="4"/>
      <c r="G134" s="4"/>
      <c r="H134" s="4"/>
      <c r="I134" s="4"/>
      <c r="J134" s="4"/>
      <c r="K134"/>
      <c r="L134"/>
    </row>
    <row r="135" spans="1:12" x14ac:dyDescent="0.5">
      <c r="A135" s="6"/>
      <c r="B135" s="6"/>
      <c r="D135" s="4"/>
      <c r="E135"/>
      <c r="F135" s="4"/>
      <c r="G135" s="4"/>
      <c r="H135" s="4"/>
      <c r="I135" s="4"/>
      <c r="J135" s="4"/>
      <c r="K135"/>
      <c r="L135"/>
    </row>
    <row r="136" spans="1:12" x14ac:dyDescent="0.5">
      <c r="A136" s="6"/>
      <c r="B136" s="6"/>
      <c r="D136" s="4"/>
      <c r="E136"/>
      <c r="F136" s="4"/>
      <c r="G136" s="4"/>
      <c r="H136" s="4"/>
      <c r="I136" s="4"/>
      <c r="J136" s="4"/>
      <c r="K136"/>
      <c r="L136"/>
    </row>
    <row r="137" spans="1:12" x14ac:dyDescent="0.5">
      <c r="A137" s="6"/>
      <c r="B137" s="6"/>
      <c r="D137" s="4"/>
      <c r="E137"/>
      <c r="F137" s="4"/>
      <c r="G137" s="4"/>
      <c r="H137" s="4"/>
      <c r="I137" s="4"/>
      <c r="J137" s="4"/>
      <c r="K137"/>
      <c r="L137"/>
    </row>
    <row r="138" spans="1:12" x14ac:dyDescent="0.5">
      <c r="A138" s="6"/>
      <c r="B138" s="6"/>
      <c r="D138" s="4"/>
      <c r="E138"/>
      <c r="F138" s="4"/>
      <c r="G138" s="4"/>
      <c r="H138" s="4"/>
      <c r="I138" s="4"/>
      <c r="J138" s="4"/>
      <c r="K138"/>
      <c r="L138"/>
    </row>
    <row r="139" spans="1:12" x14ac:dyDescent="0.5">
      <c r="A139" s="6"/>
      <c r="B139" s="6"/>
      <c r="D139" s="4"/>
      <c r="E139"/>
      <c r="F139" s="4"/>
      <c r="G139" s="4"/>
      <c r="H139" s="4"/>
      <c r="I139" s="4"/>
      <c r="J139" s="4"/>
      <c r="K139"/>
      <c r="L139"/>
    </row>
    <row r="140" spans="1:12" x14ac:dyDescent="0.5">
      <c r="A140" s="6"/>
      <c r="B140" s="6"/>
      <c r="D140" s="4"/>
      <c r="E140"/>
      <c r="F140" s="4"/>
      <c r="G140" s="4"/>
      <c r="H140" s="4"/>
      <c r="I140" s="4"/>
      <c r="J140" s="4"/>
      <c r="K140"/>
      <c r="L140"/>
    </row>
    <row r="141" spans="1:12" x14ac:dyDescent="0.5">
      <c r="A141" s="6"/>
      <c r="B141" s="6"/>
      <c r="D141" s="4"/>
      <c r="E141"/>
      <c r="F141" s="4"/>
      <c r="G141" s="4"/>
      <c r="H141" s="4"/>
      <c r="I141" s="4"/>
      <c r="J141" s="4"/>
      <c r="K141"/>
      <c r="L141"/>
    </row>
    <row r="142" spans="1:12" x14ac:dyDescent="0.5">
      <c r="A142" s="6"/>
      <c r="B142" s="6"/>
      <c r="D142" s="4"/>
      <c r="E142"/>
      <c r="F142" s="4"/>
      <c r="G142" s="4"/>
      <c r="H142" s="4"/>
      <c r="I142" s="4"/>
      <c r="J142" s="4"/>
      <c r="K142"/>
      <c r="L142"/>
    </row>
    <row r="143" spans="1:12" x14ac:dyDescent="0.5">
      <c r="A143" s="6"/>
      <c r="B143" s="6"/>
      <c r="D143" s="4"/>
      <c r="E143"/>
      <c r="F143" s="4"/>
      <c r="G143" s="4"/>
      <c r="H143" s="4"/>
      <c r="I143" s="4"/>
      <c r="J143" s="4"/>
      <c r="K143"/>
      <c r="L143"/>
    </row>
    <row r="144" spans="1:12" x14ac:dyDescent="0.5">
      <c r="A144" s="6"/>
      <c r="B144" s="6"/>
      <c r="D144" s="4"/>
      <c r="E144"/>
      <c r="F144" s="4"/>
      <c r="G144" s="4"/>
      <c r="H144" s="4"/>
      <c r="I144" s="4"/>
      <c r="J144" s="4"/>
      <c r="K144"/>
      <c r="L144"/>
    </row>
    <row r="145" spans="1:12" x14ac:dyDescent="0.5">
      <c r="A145" s="6"/>
      <c r="B145" s="6"/>
      <c r="D145" s="4"/>
      <c r="E145"/>
      <c r="F145" s="4"/>
      <c r="G145" s="4"/>
      <c r="H145" s="4"/>
      <c r="I145" s="4"/>
      <c r="J145" s="4"/>
      <c r="K145"/>
      <c r="L145"/>
    </row>
    <row r="146" spans="1:12" x14ac:dyDescent="0.5">
      <c r="A146" s="6"/>
      <c r="B146" s="6"/>
      <c r="D146" s="4"/>
      <c r="E146"/>
      <c r="F146" s="4"/>
      <c r="G146" s="4"/>
      <c r="H146" s="4"/>
      <c r="I146" s="4"/>
      <c r="J146" s="4"/>
      <c r="K146"/>
      <c r="L146"/>
    </row>
    <row r="147" spans="1:12" x14ac:dyDescent="0.5">
      <c r="A147" s="6"/>
      <c r="B147" s="6"/>
      <c r="D147" s="4"/>
      <c r="E147"/>
      <c r="F147" s="4"/>
      <c r="G147" s="4"/>
      <c r="H147" s="4"/>
      <c r="I147" s="4"/>
      <c r="J147" s="4"/>
      <c r="K147"/>
      <c r="L147"/>
    </row>
    <row r="148" spans="1:12" x14ac:dyDescent="0.5">
      <c r="A148" s="6"/>
      <c r="B148" s="6"/>
      <c r="D148" s="4"/>
      <c r="E148"/>
      <c r="F148" s="4"/>
      <c r="G148" s="4"/>
      <c r="H148" s="4"/>
      <c r="I148" s="4"/>
      <c r="J148" s="4"/>
      <c r="K148"/>
      <c r="L148"/>
    </row>
    <row r="149" spans="1:12" x14ac:dyDescent="0.5">
      <c r="A149" s="6"/>
      <c r="B149" s="6"/>
      <c r="D149" s="4"/>
      <c r="E149"/>
      <c r="F149" s="4"/>
      <c r="G149" s="4"/>
      <c r="H149" s="4"/>
      <c r="I149" s="4"/>
      <c r="J149" s="4"/>
      <c r="K149"/>
      <c r="L149"/>
    </row>
    <row r="150" spans="1:12" x14ac:dyDescent="0.5">
      <c r="A150" s="6"/>
      <c r="B150" s="6"/>
      <c r="D150" s="4"/>
      <c r="E150"/>
      <c r="F150" s="4"/>
      <c r="G150" s="4"/>
      <c r="H150" s="4"/>
      <c r="I150" s="4"/>
      <c r="J150" s="4"/>
      <c r="K150"/>
      <c r="L150"/>
    </row>
    <row r="151" spans="1:12" x14ac:dyDescent="0.5">
      <c r="A151" s="6"/>
      <c r="B151" s="6"/>
      <c r="D151" s="4"/>
      <c r="E151"/>
      <c r="F151" s="4"/>
      <c r="G151" s="4"/>
      <c r="H151" s="4"/>
      <c r="I151" s="4"/>
      <c r="J151" s="4"/>
      <c r="K151"/>
      <c r="L151"/>
    </row>
    <row r="152" spans="1:12" x14ac:dyDescent="0.5">
      <c r="A152" s="6"/>
      <c r="B152" s="6"/>
      <c r="D152" s="4"/>
      <c r="E152"/>
      <c r="F152" s="4"/>
      <c r="G152" s="4"/>
      <c r="H152" s="4"/>
      <c r="I152" s="4"/>
      <c r="J152" s="4"/>
      <c r="K152"/>
      <c r="L152"/>
    </row>
    <row r="153" spans="1:12" x14ac:dyDescent="0.5">
      <c r="A153" s="6"/>
      <c r="B153" s="6"/>
      <c r="D153" s="4"/>
      <c r="E153"/>
      <c r="F153" s="4"/>
      <c r="G153" s="4"/>
      <c r="H153" s="4"/>
      <c r="I153" s="4"/>
      <c r="J153" s="4"/>
      <c r="K153"/>
      <c r="L153"/>
    </row>
    <row r="154" spans="1:12" x14ac:dyDescent="0.5">
      <c r="A154" s="6"/>
      <c r="B154" s="6"/>
      <c r="D154" s="4"/>
      <c r="E154"/>
      <c r="F154" s="4"/>
      <c r="G154" s="4"/>
      <c r="H154" s="4"/>
      <c r="I154" s="4"/>
      <c r="J154" s="4"/>
      <c r="K154"/>
      <c r="L154"/>
    </row>
    <row r="155" spans="1:12" x14ac:dyDescent="0.5">
      <c r="A155" s="6"/>
      <c r="B155" s="6"/>
      <c r="D155" s="4"/>
      <c r="E155"/>
      <c r="F155" s="4"/>
      <c r="G155" s="4"/>
      <c r="H155" s="4"/>
      <c r="I155" s="4"/>
      <c r="J155" s="4"/>
      <c r="K155"/>
      <c r="L155"/>
    </row>
    <row r="156" spans="1:12" x14ac:dyDescent="0.5">
      <c r="A156" s="6"/>
      <c r="B156" s="6"/>
      <c r="D156" s="4"/>
      <c r="E156"/>
      <c r="F156" s="4"/>
      <c r="G156" s="4"/>
      <c r="H156" s="4"/>
      <c r="I156" s="4"/>
      <c r="J156" s="4"/>
      <c r="K156"/>
      <c r="L156"/>
    </row>
    <row r="157" spans="1:12" x14ac:dyDescent="0.5">
      <c r="A157" s="6"/>
      <c r="B157" s="6"/>
      <c r="D157" s="4"/>
      <c r="E157"/>
      <c r="F157" s="4"/>
      <c r="G157" s="4"/>
      <c r="H157" s="4"/>
      <c r="I157" s="4"/>
      <c r="J157" s="4"/>
      <c r="K157"/>
      <c r="L157"/>
    </row>
    <row r="158" spans="1:12" x14ac:dyDescent="0.5">
      <c r="A158" s="6"/>
      <c r="B158" s="6"/>
      <c r="D158" s="4"/>
      <c r="E158"/>
      <c r="F158" s="4"/>
      <c r="G158" s="4"/>
      <c r="H158" s="4"/>
      <c r="I158" s="4"/>
      <c r="J158" s="4"/>
      <c r="K158"/>
      <c r="L158"/>
    </row>
    <row r="159" spans="1:12" x14ac:dyDescent="0.5">
      <c r="A159" s="6"/>
      <c r="B159" s="6"/>
      <c r="D159" s="4"/>
      <c r="E159"/>
      <c r="F159" s="4"/>
      <c r="G159" s="4"/>
      <c r="H159" s="4"/>
      <c r="I159" s="4"/>
      <c r="J159" s="4"/>
      <c r="K159"/>
      <c r="L159"/>
    </row>
    <row r="160" spans="1:12" x14ac:dyDescent="0.5">
      <c r="A160" s="6"/>
      <c r="B160" s="6"/>
      <c r="D160" s="4"/>
      <c r="E160"/>
      <c r="F160" s="4"/>
      <c r="G160" s="4"/>
      <c r="H160" s="4"/>
      <c r="I160" s="4"/>
      <c r="J160" s="4"/>
      <c r="K160"/>
      <c r="L160"/>
    </row>
    <row r="161" spans="1:12" x14ac:dyDescent="0.5">
      <c r="A161" s="6"/>
      <c r="B161" s="6"/>
      <c r="D161" s="4"/>
      <c r="E161"/>
      <c r="F161" s="4"/>
      <c r="G161" s="4"/>
      <c r="H161" s="4"/>
      <c r="I161" s="4"/>
      <c r="J161" s="4"/>
      <c r="K161"/>
      <c r="L161"/>
    </row>
    <row r="162" spans="1:12" x14ac:dyDescent="0.5">
      <c r="A162" s="6"/>
      <c r="B162" s="6"/>
      <c r="D162" s="4"/>
      <c r="E162"/>
      <c r="F162" s="4"/>
      <c r="G162" s="4"/>
      <c r="H162" s="4"/>
      <c r="I162" s="4"/>
      <c r="J162" s="4"/>
      <c r="K162"/>
      <c r="L162"/>
    </row>
    <row r="163" spans="1:12" x14ac:dyDescent="0.5">
      <c r="A163" s="6"/>
      <c r="B163" s="6"/>
      <c r="D163" s="4"/>
      <c r="E163"/>
      <c r="F163" s="4"/>
      <c r="G163" s="4"/>
      <c r="H163" s="4"/>
      <c r="I163" s="4"/>
      <c r="J163" s="4"/>
      <c r="K163"/>
      <c r="L163"/>
    </row>
    <row r="164" spans="1:12" x14ac:dyDescent="0.5">
      <c r="A164" s="6"/>
      <c r="B164" s="6"/>
      <c r="D164" s="4"/>
      <c r="E164"/>
      <c r="F164" s="4"/>
      <c r="G164" s="4"/>
      <c r="H164" s="4"/>
      <c r="I164" s="4"/>
      <c r="J164" s="4"/>
      <c r="K164"/>
      <c r="L164"/>
    </row>
    <row r="165" spans="1:12" x14ac:dyDescent="0.5">
      <c r="A165" s="6"/>
      <c r="B165" s="6"/>
      <c r="D165" s="4"/>
      <c r="E165"/>
      <c r="F165" s="4"/>
      <c r="G165" s="4"/>
      <c r="H165" s="4"/>
      <c r="I165" s="4"/>
      <c r="J165" s="4"/>
      <c r="K165"/>
      <c r="L165"/>
    </row>
    <row r="166" spans="1:12" x14ac:dyDescent="0.5">
      <c r="A166" s="6"/>
      <c r="B166" s="6"/>
      <c r="D166" s="4"/>
      <c r="E166"/>
      <c r="F166" s="4"/>
      <c r="G166" s="4"/>
      <c r="H166" s="4"/>
      <c r="I166" s="4"/>
      <c r="J166" s="4"/>
      <c r="K166"/>
      <c r="L166"/>
    </row>
    <row r="167" spans="1:12" x14ac:dyDescent="0.5">
      <c r="A167" s="6"/>
      <c r="B167" s="6"/>
      <c r="D167" s="4"/>
      <c r="E167"/>
      <c r="F167" s="4"/>
      <c r="G167" s="4"/>
      <c r="H167" s="4"/>
      <c r="I167" s="4"/>
      <c r="J167" s="4"/>
      <c r="K167"/>
      <c r="L167"/>
    </row>
    <row r="168" spans="1:12" x14ac:dyDescent="0.5">
      <c r="A168" s="6"/>
      <c r="B168" s="6"/>
      <c r="D168" s="4"/>
      <c r="E168"/>
      <c r="F168" s="4"/>
      <c r="G168" s="4"/>
      <c r="H168" s="4"/>
      <c r="I168" s="4"/>
      <c r="J168" s="4"/>
      <c r="K168"/>
      <c r="L168"/>
    </row>
    <row r="169" spans="1:12" x14ac:dyDescent="0.5">
      <c r="A169" s="6"/>
      <c r="B169" s="6"/>
      <c r="D169" s="4"/>
      <c r="E169"/>
      <c r="F169" s="4"/>
      <c r="G169" s="4"/>
      <c r="H169" s="4"/>
      <c r="I169" s="4"/>
      <c r="J169" s="4"/>
      <c r="K169"/>
      <c r="L169"/>
    </row>
    <row r="170" spans="1:12" x14ac:dyDescent="0.5">
      <c r="A170" s="6"/>
      <c r="B170" s="6"/>
      <c r="D170" s="4"/>
      <c r="E170"/>
      <c r="F170" s="4"/>
      <c r="G170" s="4"/>
      <c r="H170" s="4"/>
      <c r="I170" s="4"/>
      <c r="J170" s="4"/>
      <c r="K170"/>
      <c r="L170"/>
    </row>
    <row r="171" spans="1:12" x14ac:dyDescent="0.5">
      <c r="A171" s="6"/>
      <c r="B171" s="6"/>
      <c r="D171" s="4"/>
      <c r="E171"/>
      <c r="F171" s="4"/>
      <c r="G171" s="4"/>
      <c r="H171" s="4"/>
      <c r="I171" s="4"/>
      <c r="J171" s="4"/>
      <c r="K171"/>
      <c r="L171"/>
    </row>
    <row r="172" spans="1:12" x14ac:dyDescent="0.5">
      <c r="A172" s="6"/>
      <c r="B172" s="6"/>
      <c r="D172" s="4"/>
      <c r="E172"/>
      <c r="F172" s="4"/>
      <c r="G172" s="4"/>
      <c r="H172" s="4"/>
      <c r="I172" s="4"/>
      <c r="J172" s="4"/>
      <c r="K172"/>
      <c r="L172"/>
    </row>
    <row r="173" spans="1:12" x14ac:dyDescent="0.5">
      <c r="A173" s="6"/>
      <c r="B173" s="6"/>
      <c r="D173" s="4"/>
      <c r="E173"/>
      <c r="F173" s="4"/>
      <c r="G173" s="4"/>
      <c r="H173" s="4"/>
      <c r="I173" s="4"/>
      <c r="J173" s="4"/>
      <c r="K173"/>
      <c r="L173"/>
    </row>
    <row r="174" spans="1:12" x14ac:dyDescent="0.5">
      <c r="A174" s="6"/>
      <c r="B174" s="6"/>
      <c r="D174" s="4"/>
      <c r="E174"/>
      <c r="F174" s="4"/>
      <c r="G174" s="4"/>
      <c r="H174" s="4"/>
      <c r="I174" s="4"/>
      <c r="J174" s="4"/>
      <c r="K174"/>
      <c r="L174"/>
    </row>
    <row r="175" spans="1:12" x14ac:dyDescent="0.5">
      <c r="A175" s="6"/>
      <c r="B175" s="6"/>
      <c r="D175" s="4"/>
      <c r="E175"/>
      <c r="F175" s="4"/>
      <c r="G175" s="4"/>
      <c r="H175" s="4"/>
      <c r="I175" s="4"/>
      <c r="J175" s="4"/>
      <c r="K175"/>
      <c r="L175"/>
    </row>
    <row r="176" spans="1:12" x14ac:dyDescent="0.5">
      <c r="A176" s="6"/>
      <c r="B176" s="6"/>
      <c r="D176" s="4"/>
      <c r="E176"/>
      <c r="F176" s="4"/>
      <c r="G176" s="4"/>
      <c r="H176" s="4"/>
      <c r="I176" s="4"/>
      <c r="J176" s="4"/>
      <c r="K176"/>
      <c r="L176"/>
    </row>
    <row r="177" spans="1:12" x14ac:dyDescent="0.5">
      <c r="A177" s="6"/>
      <c r="B177" s="6"/>
      <c r="D177" s="4"/>
      <c r="E177"/>
      <c r="F177" s="4"/>
      <c r="G177" s="4"/>
      <c r="H177" s="4"/>
      <c r="I177" s="4"/>
      <c r="J177" s="4"/>
      <c r="K177"/>
      <c r="L177"/>
    </row>
    <row r="178" spans="1:12" x14ac:dyDescent="0.5">
      <c r="A178" s="6"/>
      <c r="B178" s="6"/>
      <c r="D178" s="4"/>
      <c r="E178"/>
      <c r="F178" s="4"/>
      <c r="G178" s="4"/>
      <c r="H178" s="4"/>
      <c r="I178" s="4"/>
      <c r="J178" s="4"/>
      <c r="K178"/>
      <c r="L178"/>
    </row>
    <row r="179" spans="1:12" x14ac:dyDescent="0.5">
      <c r="A179" s="6"/>
      <c r="B179" s="6"/>
      <c r="D179" s="4"/>
      <c r="E179"/>
      <c r="F179" s="4"/>
      <c r="G179" s="4"/>
      <c r="H179" s="4"/>
      <c r="I179" s="4"/>
      <c r="J179" s="4"/>
      <c r="K179"/>
      <c r="L179"/>
    </row>
    <row r="180" spans="1:12" x14ac:dyDescent="0.5">
      <c r="A180" s="6"/>
      <c r="B180" s="6"/>
      <c r="D180" s="4"/>
      <c r="E180"/>
      <c r="F180" s="4"/>
      <c r="G180" s="4"/>
      <c r="H180" s="4"/>
      <c r="I180" s="4"/>
      <c r="J180" s="4"/>
      <c r="K180"/>
      <c r="L180"/>
    </row>
    <row r="181" spans="1:12" x14ac:dyDescent="0.5">
      <c r="A181" s="6"/>
      <c r="B181" s="6"/>
      <c r="D181" s="4"/>
      <c r="E181"/>
      <c r="F181" s="4"/>
      <c r="G181" s="4"/>
      <c r="H181" s="4"/>
      <c r="I181" s="4"/>
      <c r="J181" s="4"/>
      <c r="K181"/>
      <c r="L181"/>
    </row>
    <row r="182" spans="1:12" x14ac:dyDescent="0.5">
      <c r="A182" s="6"/>
      <c r="B182" s="6"/>
      <c r="D182" s="4"/>
      <c r="E182"/>
      <c r="F182" s="4"/>
      <c r="G182" s="4"/>
      <c r="H182" s="4"/>
      <c r="I182" s="4"/>
      <c r="J182" s="4"/>
      <c r="K182"/>
      <c r="L182"/>
    </row>
    <row r="183" spans="1:12" x14ac:dyDescent="0.5">
      <c r="A183" s="6"/>
      <c r="B183" s="6"/>
      <c r="D183" s="4"/>
      <c r="E183"/>
      <c r="F183" s="4"/>
      <c r="G183" s="4"/>
      <c r="H183" s="4"/>
      <c r="I183" s="4"/>
      <c r="J183" s="4"/>
      <c r="K183"/>
      <c r="L183"/>
    </row>
    <row r="184" spans="1:12" x14ac:dyDescent="0.5">
      <c r="A184" s="6"/>
      <c r="B184" s="6"/>
      <c r="D184" s="4"/>
      <c r="E184"/>
      <c r="F184" s="4"/>
      <c r="G184" s="4"/>
      <c r="H184" s="4"/>
      <c r="I184" s="4"/>
      <c r="J184" s="4"/>
      <c r="K184"/>
      <c r="L184"/>
    </row>
    <row r="185" spans="1:12" x14ac:dyDescent="0.5">
      <c r="A185" s="6"/>
      <c r="B185" s="6"/>
      <c r="D185" s="4"/>
      <c r="E185"/>
      <c r="F185" s="4"/>
      <c r="G185" s="4"/>
      <c r="H185" s="4"/>
      <c r="I185" s="4"/>
      <c r="J185" s="4"/>
      <c r="K185"/>
      <c r="L185"/>
    </row>
    <row r="186" spans="1:12" x14ac:dyDescent="0.5">
      <c r="A186" s="6"/>
      <c r="B186" s="6"/>
      <c r="D186" s="4"/>
      <c r="E186"/>
      <c r="F186" s="4"/>
      <c r="G186" s="4"/>
      <c r="H186" s="4"/>
      <c r="I186" s="4"/>
      <c r="J186" s="4"/>
      <c r="K186"/>
      <c r="L186"/>
    </row>
    <row r="187" spans="1:12" x14ac:dyDescent="0.5">
      <c r="A187" s="6"/>
      <c r="B187" s="6"/>
      <c r="D187" s="4"/>
      <c r="E187"/>
      <c r="F187" s="4"/>
      <c r="G187" s="4"/>
      <c r="H187" s="4"/>
      <c r="I187" s="4"/>
      <c r="J187" s="4"/>
      <c r="K187"/>
      <c r="L187"/>
    </row>
    <row r="188" spans="1:12" x14ac:dyDescent="0.5">
      <c r="A188" s="6"/>
      <c r="B188" s="6"/>
      <c r="D188" s="4"/>
      <c r="E188"/>
      <c r="F188" s="4"/>
      <c r="G188" s="4"/>
      <c r="H188" s="4"/>
      <c r="I188" s="4"/>
      <c r="J188" s="4"/>
      <c r="K188"/>
      <c r="L188"/>
    </row>
    <row r="189" spans="1:12" x14ac:dyDescent="0.5">
      <c r="A189" s="6"/>
      <c r="B189" s="6"/>
      <c r="D189" s="4"/>
      <c r="E189"/>
      <c r="F189" s="4"/>
      <c r="G189" s="4"/>
      <c r="H189" s="4"/>
      <c r="I189" s="4"/>
      <c r="J189" s="4"/>
      <c r="K189"/>
      <c r="L189"/>
    </row>
    <row r="190" spans="1:12" x14ac:dyDescent="0.5">
      <c r="A190" s="6"/>
      <c r="B190" s="6"/>
      <c r="D190" s="4"/>
      <c r="E190"/>
      <c r="F190" s="4"/>
      <c r="G190" s="4"/>
      <c r="H190" s="4"/>
      <c r="I190" s="4"/>
      <c r="J190" s="4"/>
      <c r="K190"/>
      <c r="L190"/>
    </row>
    <row r="191" spans="1:12" x14ac:dyDescent="0.5">
      <c r="A191" s="6"/>
      <c r="B191" s="6"/>
      <c r="D191" s="4"/>
      <c r="E191"/>
      <c r="F191" s="4"/>
      <c r="G191" s="4"/>
      <c r="H191" s="4"/>
      <c r="I191" s="4"/>
      <c r="J191" s="4"/>
      <c r="K191"/>
      <c r="L191"/>
    </row>
    <row r="192" spans="1:12" x14ac:dyDescent="0.5">
      <c r="A192" s="6"/>
      <c r="B192" s="6"/>
      <c r="D192" s="4"/>
      <c r="E192"/>
      <c r="F192" s="4"/>
      <c r="G192" s="4"/>
      <c r="H192" s="4"/>
      <c r="I192" s="4"/>
      <c r="J192" s="4"/>
      <c r="K192"/>
      <c r="L192"/>
    </row>
    <row r="193" spans="1:12" x14ac:dyDescent="0.5">
      <c r="A193" s="6"/>
      <c r="B193" s="6"/>
      <c r="D193" s="4"/>
      <c r="E193"/>
      <c r="F193" s="4"/>
      <c r="G193" s="4"/>
      <c r="H193" s="4"/>
      <c r="I193" s="4"/>
      <c r="J193" s="4"/>
      <c r="K193"/>
      <c r="L193"/>
    </row>
    <row r="194" spans="1:12" x14ac:dyDescent="0.5">
      <c r="A194" s="6"/>
      <c r="B194" s="6"/>
      <c r="D194" s="4"/>
      <c r="E194"/>
      <c r="F194" s="4"/>
      <c r="G194" s="4"/>
      <c r="H194" s="4"/>
      <c r="I194" s="4"/>
      <c r="J194" s="4"/>
      <c r="K194"/>
      <c r="L194"/>
    </row>
    <row r="195" spans="1:12" x14ac:dyDescent="0.5">
      <c r="A195" s="6"/>
      <c r="B195" s="6"/>
      <c r="D195" s="4"/>
      <c r="E195"/>
      <c r="F195" s="4"/>
      <c r="G195" s="4"/>
      <c r="H195" s="4"/>
      <c r="I195" s="4"/>
      <c r="J195" s="4"/>
      <c r="K195"/>
      <c r="L195"/>
    </row>
    <row r="196" spans="1:12" x14ac:dyDescent="0.5">
      <c r="A196" s="6"/>
      <c r="B196" s="6"/>
      <c r="D196" s="4"/>
      <c r="E196"/>
      <c r="F196" s="4"/>
      <c r="G196" s="4"/>
      <c r="H196" s="4"/>
      <c r="I196" s="4"/>
      <c r="J196" s="4"/>
      <c r="K196"/>
      <c r="L196"/>
    </row>
    <row r="197" spans="1:12" x14ac:dyDescent="0.5">
      <c r="A197" s="6"/>
      <c r="B197" s="6"/>
      <c r="D197" s="4"/>
      <c r="E197"/>
      <c r="F197" s="4"/>
      <c r="G197" s="4"/>
      <c r="H197" s="4"/>
      <c r="I197" s="4"/>
      <c r="J197" s="4"/>
      <c r="K197"/>
      <c r="L197"/>
    </row>
    <row r="198" spans="1:12" x14ac:dyDescent="0.5">
      <c r="A198" s="6"/>
      <c r="B198" s="6"/>
      <c r="D198" s="4"/>
      <c r="E198"/>
      <c r="F198" s="4"/>
      <c r="G198" s="4"/>
      <c r="H198" s="4"/>
      <c r="I198" s="4"/>
      <c r="J198" s="4"/>
      <c r="K198"/>
      <c r="L198"/>
    </row>
    <row r="199" spans="1:12" x14ac:dyDescent="0.5">
      <c r="D199" s="4"/>
      <c r="E199"/>
      <c r="F199" s="4"/>
      <c r="G199" s="4"/>
      <c r="H199" s="4"/>
      <c r="I199" s="4"/>
      <c r="J199" s="4"/>
      <c r="K199"/>
      <c r="L199"/>
    </row>
    <row r="200" spans="1:12" x14ac:dyDescent="0.5">
      <c r="D200" s="4"/>
      <c r="E200"/>
      <c r="F200" s="4"/>
      <c r="G200" s="4"/>
      <c r="H200" s="4"/>
      <c r="I200" s="4"/>
      <c r="J200" s="4"/>
      <c r="K200"/>
      <c r="L200"/>
    </row>
    <row r="201" spans="1:12" x14ac:dyDescent="0.5">
      <c r="D201" s="4"/>
      <c r="E201"/>
      <c r="F201" s="4"/>
      <c r="G201" s="4"/>
      <c r="H201" s="4"/>
      <c r="I201" s="4"/>
      <c r="J201" s="4"/>
      <c r="K201"/>
      <c r="L201"/>
    </row>
    <row r="202" spans="1:12" x14ac:dyDescent="0.5">
      <c r="D202" s="4"/>
      <c r="E202"/>
      <c r="F202" s="4"/>
      <c r="G202" s="4"/>
      <c r="H202" s="4"/>
      <c r="I202" s="4"/>
      <c r="J202" s="4"/>
      <c r="K202"/>
      <c r="L202"/>
    </row>
    <row r="203" spans="1:12" x14ac:dyDescent="0.5">
      <c r="D203" s="4"/>
      <c r="E203"/>
      <c r="F203" s="4"/>
      <c r="G203" s="4"/>
      <c r="H203" s="4"/>
      <c r="I203" s="4"/>
      <c r="J203" s="4"/>
      <c r="K203"/>
      <c r="L203"/>
    </row>
    <row r="204" spans="1:12" x14ac:dyDescent="0.5">
      <c r="D204" s="4"/>
      <c r="E204"/>
      <c r="F204" s="4"/>
      <c r="G204" s="4"/>
      <c r="H204" s="4"/>
      <c r="I204" s="4"/>
      <c r="J204" s="4"/>
      <c r="K204"/>
      <c r="L204"/>
    </row>
    <row r="205" spans="1:12" x14ac:dyDescent="0.5">
      <c r="D205" s="4"/>
      <c r="E205"/>
      <c r="F205" s="4"/>
      <c r="G205" s="4"/>
      <c r="H205" s="4"/>
      <c r="I205" s="4"/>
      <c r="J205" s="4"/>
      <c r="K205"/>
      <c r="L205"/>
    </row>
    <row r="206" spans="1:12" x14ac:dyDescent="0.5">
      <c r="D206" s="4"/>
      <c r="E206"/>
      <c r="F206" s="4"/>
      <c r="G206" s="4"/>
      <c r="H206" s="4"/>
      <c r="I206" s="4"/>
      <c r="J206" s="4"/>
      <c r="K206"/>
      <c r="L206"/>
    </row>
    <row r="207" spans="1:12" x14ac:dyDescent="0.5">
      <c r="D207" s="4"/>
      <c r="E207"/>
      <c r="F207" s="4"/>
      <c r="G207" s="4"/>
      <c r="H207" s="4"/>
      <c r="I207" s="4"/>
      <c r="J207" s="4"/>
      <c r="K207"/>
      <c r="L207"/>
    </row>
    <row r="208" spans="1:12" x14ac:dyDescent="0.5">
      <c r="D208" s="4"/>
      <c r="E208"/>
      <c r="F208" s="4"/>
      <c r="G208" s="4"/>
      <c r="H208" s="4"/>
      <c r="I208" s="4"/>
      <c r="J208" s="4"/>
      <c r="K208"/>
      <c r="L208"/>
    </row>
    <row r="209" spans="4:12" x14ac:dyDescent="0.5">
      <c r="D209" s="4"/>
      <c r="E209"/>
      <c r="F209" s="4"/>
      <c r="G209" s="4"/>
      <c r="H209" s="4"/>
      <c r="I209" s="4"/>
      <c r="J209" s="4"/>
      <c r="K209"/>
      <c r="L209"/>
    </row>
    <row r="210" spans="4:12" x14ac:dyDescent="0.5">
      <c r="D210" s="4"/>
      <c r="E210"/>
      <c r="F210" s="4"/>
      <c r="G210" s="4"/>
      <c r="H210" s="4"/>
      <c r="I210" s="4"/>
      <c r="J210" s="4"/>
      <c r="K210"/>
      <c r="L210"/>
    </row>
    <row r="211" spans="4:12" x14ac:dyDescent="0.5">
      <c r="D211" s="4"/>
      <c r="E211"/>
      <c r="F211" s="4"/>
      <c r="G211" s="4"/>
      <c r="H211" s="4"/>
      <c r="I211" s="4"/>
      <c r="J211" s="4"/>
      <c r="K211"/>
      <c r="L211"/>
    </row>
    <row r="212" spans="4:12" x14ac:dyDescent="0.5">
      <c r="D212" s="4"/>
      <c r="E212"/>
      <c r="F212" s="4"/>
      <c r="G212" s="4"/>
      <c r="H212" s="4"/>
      <c r="I212" s="4"/>
      <c r="J212" s="4"/>
      <c r="K212"/>
      <c r="L212"/>
    </row>
    <row r="213" spans="4:12" x14ac:dyDescent="0.5">
      <c r="D213" s="4"/>
      <c r="E213"/>
      <c r="F213" s="4"/>
      <c r="G213" s="4"/>
      <c r="H213" s="4"/>
      <c r="I213" s="4"/>
      <c r="J213" s="4"/>
      <c r="K213"/>
      <c r="L213"/>
    </row>
    <row r="214" spans="4:12" x14ac:dyDescent="0.5">
      <c r="D214" s="4"/>
      <c r="E214"/>
      <c r="F214" s="4"/>
      <c r="G214" s="4"/>
      <c r="H214" s="4"/>
      <c r="I214" s="4"/>
      <c r="J214" s="4"/>
      <c r="K214"/>
      <c r="L214"/>
    </row>
    <row r="215" spans="4:12" x14ac:dyDescent="0.5">
      <c r="D215" s="4"/>
      <c r="E215"/>
      <c r="F215" s="4"/>
      <c r="G215" s="4"/>
      <c r="H215" s="4"/>
      <c r="I215" s="4"/>
      <c r="J215" s="4"/>
      <c r="K215"/>
      <c r="L215"/>
    </row>
    <row r="216" spans="4:12" x14ac:dyDescent="0.5">
      <c r="D216" s="4"/>
      <c r="E216"/>
      <c r="F216" s="4"/>
      <c r="G216" s="4"/>
      <c r="H216" s="4"/>
      <c r="I216" s="4"/>
      <c r="J216" s="4"/>
      <c r="K216"/>
      <c r="L216"/>
    </row>
    <row r="217" spans="4:12" x14ac:dyDescent="0.5">
      <c r="D217" s="4"/>
      <c r="E217"/>
      <c r="F217" s="4"/>
      <c r="G217" s="4"/>
      <c r="H217" s="4"/>
      <c r="I217" s="4"/>
      <c r="J217" s="4"/>
      <c r="K217"/>
      <c r="L217"/>
    </row>
    <row r="218" spans="4:12" x14ac:dyDescent="0.5">
      <c r="D218" s="4"/>
      <c r="E218"/>
      <c r="F218" s="4"/>
      <c r="G218" s="4"/>
      <c r="H218" s="4"/>
      <c r="I218" s="4"/>
      <c r="J218" s="4"/>
      <c r="K218"/>
      <c r="L218"/>
    </row>
    <row r="219" spans="4:12" x14ac:dyDescent="0.5">
      <c r="D219" s="4"/>
      <c r="E219"/>
      <c r="F219" s="4"/>
      <c r="G219" s="4"/>
      <c r="H219" s="4"/>
      <c r="I219" s="4"/>
      <c r="J219" s="4"/>
      <c r="K219"/>
      <c r="L219"/>
    </row>
    <row r="220" spans="4:12" x14ac:dyDescent="0.5">
      <c r="D220" s="4"/>
      <c r="E220"/>
      <c r="F220" s="4"/>
      <c r="G220" s="4"/>
      <c r="H220" s="4"/>
      <c r="I220" s="4"/>
      <c r="J220" s="4"/>
      <c r="K220"/>
      <c r="L220"/>
    </row>
    <row r="221" spans="4:12" x14ac:dyDescent="0.5">
      <c r="D221" s="4"/>
      <c r="E221"/>
      <c r="F221" s="4"/>
      <c r="G221" s="4"/>
      <c r="H221" s="4"/>
      <c r="I221" s="4"/>
      <c r="J221" s="4"/>
      <c r="K221"/>
      <c r="L221"/>
    </row>
    <row r="222" spans="4:12" x14ac:dyDescent="0.5">
      <c r="D222" s="4"/>
      <c r="E222"/>
      <c r="F222" s="4"/>
      <c r="G222" s="4"/>
      <c r="H222" s="4"/>
      <c r="I222" s="4"/>
      <c r="J222" s="4"/>
      <c r="K222"/>
      <c r="L222"/>
    </row>
    <row r="223" spans="4:12" x14ac:dyDescent="0.5">
      <c r="D223" s="4"/>
      <c r="E223"/>
      <c r="F223" s="4"/>
      <c r="G223" s="4"/>
      <c r="H223" s="4"/>
      <c r="I223" s="4"/>
      <c r="J223" s="4"/>
      <c r="K223"/>
      <c r="L223"/>
    </row>
    <row r="224" spans="4:12" x14ac:dyDescent="0.5">
      <c r="D224" s="4"/>
      <c r="E224"/>
      <c r="F224" s="4"/>
      <c r="G224" s="4"/>
      <c r="H224" s="4"/>
      <c r="I224" s="4"/>
      <c r="J224" s="4"/>
      <c r="K224"/>
      <c r="L224"/>
    </row>
    <row r="225" spans="4:12" x14ac:dyDescent="0.5">
      <c r="D225" s="4"/>
      <c r="E225"/>
      <c r="F225" s="4"/>
      <c r="G225" s="4"/>
      <c r="H225" s="4"/>
      <c r="I225" s="4"/>
      <c r="J225" s="4"/>
      <c r="K225"/>
      <c r="L225"/>
    </row>
    <row r="226" spans="4:12" x14ac:dyDescent="0.5">
      <c r="D226" s="4"/>
      <c r="E226"/>
      <c r="F226" s="4"/>
      <c r="G226" s="4"/>
      <c r="H226" s="4"/>
      <c r="I226" s="4"/>
      <c r="J226" s="4"/>
      <c r="K226"/>
      <c r="L226"/>
    </row>
    <row r="227" spans="4:12" x14ac:dyDescent="0.5">
      <c r="D227" s="4"/>
      <c r="E227"/>
      <c r="F227" s="4"/>
      <c r="G227" s="4"/>
      <c r="H227" s="4"/>
      <c r="I227" s="4"/>
      <c r="J227" s="4"/>
      <c r="K227"/>
      <c r="L227"/>
    </row>
    <row r="228" spans="4:12" x14ac:dyDescent="0.5">
      <c r="D228" s="4"/>
      <c r="E228"/>
      <c r="F228" s="4"/>
      <c r="G228" s="4"/>
      <c r="H228" s="4"/>
      <c r="I228" s="4"/>
      <c r="J228" s="4"/>
      <c r="K228"/>
      <c r="L228"/>
    </row>
    <row r="229" spans="4:12" x14ac:dyDescent="0.5">
      <c r="D229" s="4"/>
      <c r="E229"/>
      <c r="F229" s="4"/>
      <c r="G229" s="4"/>
      <c r="H229" s="4"/>
      <c r="I229" s="4"/>
      <c r="J229" s="4"/>
      <c r="K229"/>
      <c r="L229"/>
    </row>
    <row r="230" spans="4:12" x14ac:dyDescent="0.5">
      <c r="D230" s="4"/>
      <c r="E230"/>
      <c r="F230" s="4"/>
      <c r="G230" s="4"/>
      <c r="H230" s="4"/>
      <c r="I230" s="4"/>
      <c r="J230" s="4"/>
      <c r="K230"/>
      <c r="L230"/>
    </row>
    <row r="231" spans="4:12" x14ac:dyDescent="0.5">
      <c r="D231" s="4"/>
      <c r="E231"/>
      <c r="F231" s="4"/>
      <c r="G231" s="4"/>
      <c r="H231" s="4"/>
      <c r="I231" s="4"/>
      <c r="J231" s="4"/>
      <c r="K231"/>
      <c r="L231"/>
    </row>
    <row r="232" spans="4:12" x14ac:dyDescent="0.5">
      <c r="D232" s="4"/>
      <c r="E232"/>
      <c r="F232" s="4"/>
      <c r="G232" s="4"/>
      <c r="H232" s="4"/>
      <c r="I232" s="4"/>
      <c r="J232" s="4"/>
      <c r="K232"/>
      <c r="L232"/>
    </row>
    <row r="233" spans="4:12" x14ac:dyDescent="0.5">
      <c r="D233" s="4"/>
      <c r="E233"/>
      <c r="F233" s="4"/>
      <c r="G233" s="4"/>
      <c r="H233" s="4"/>
      <c r="I233" s="4"/>
      <c r="J233" s="4"/>
      <c r="K233"/>
      <c r="L233"/>
    </row>
    <row r="234" spans="4:12" x14ac:dyDescent="0.5">
      <c r="D234" s="4"/>
      <c r="E234"/>
      <c r="F234" s="4"/>
      <c r="G234" s="4"/>
      <c r="H234" s="4"/>
      <c r="I234" s="4"/>
      <c r="J234" s="4"/>
      <c r="K234"/>
      <c r="L234"/>
    </row>
    <row r="235" spans="4:12" x14ac:dyDescent="0.5">
      <c r="D235" s="4"/>
      <c r="E235"/>
      <c r="F235" s="4"/>
      <c r="G235" s="4"/>
      <c r="H235" s="4"/>
      <c r="I235" s="4"/>
      <c r="J235" s="4"/>
      <c r="K235"/>
      <c r="L235"/>
    </row>
    <row r="236" spans="4:12" x14ac:dyDescent="0.5">
      <c r="D236" s="4"/>
      <c r="E236"/>
      <c r="F236" s="4"/>
      <c r="G236" s="4"/>
      <c r="H236" s="4"/>
      <c r="I236" s="4"/>
      <c r="J236" s="4"/>
      <c r="K236"/>
      <c r="L236"/>
    </row>
    <row r="237" spans="4:12" x14ac:dyDescent="0.5">
      <c r="D237" s="4"/>
      <c r="E237"/>
      <c r="F237" s="4"/>
      <c r="G237" s="4"/>
      <c r="H237" s="4"/>
      <c r="I237" s="4"/>
      <c r="J237" s="4"/>
      <c r="K237"/>
      <c r="L237"/>
    </row>
    <row r="238" spans="4:12" x14ac:dyDescent="0.5">
      <c r="D238" s="4"/>
      <c r="E238"/>
      <c r="F238" s="4"/>
      <c r="G238" s="4"/>
      <c r="H238" s="4"/>
      <c r="I238" s="4"/>
      <c r="J238" s="4"/>
      <c r="K238"/>
      <c r="L238"/>
    </row>
    <row r="239" spans="4:12" x14ac:dyDescent="0.5">
      <c r="D239" s="4"/>
      <c r="E239"/>
      <c r="F239" s="4"/>
      <c r="G239" s="4"/>
      <c r="H239" s="4"/>
      <c r="I239" s="4"/>
      <c r="J239" s="4"/>
      <c r="K239"/>
      <c r="L239"/>
    </row>
    <row r="240" spans="4:12" x14ac:dyDescent="0.5">
      <c r="D240" s="4"/>
      <c r="E240"/>
      <c r="F240" s="4"/>
      <c r="G240" s="4"/>
      <c r="H240" s="4"/>
      <c r="I240" s="4"/>
      <c r="J240" s="4"/>
      <c r="K240"/>
      <c r="L240"/>
    </row>
    <row r="241" spans="4:12" x14ac:dyDescent="0.5">
      <c r="D241" s="4"/>
      <c r="E241"/>
      <c r="F241" s="4"/>
      <c r="G241" s="4"/>
      <c r="H241" s="4"/>
      <c r="I241" s="4"/>
      <c r="J241" s="4"/>
      <c r="K241"/>
      <c r="L241"/>
    </row>
    <row r="242" spans="4:12" x14ac:dyDescent="0.5">
      <c r="D242" s="4"/>
      <c r="E242"/>
      <c r="F242" s="4"/>
      <c r="G242" s="4"/>
      <c r="H242" s="4"/>
      <c r="I242" s="4"/>
      <c r="J242" s="4"/>
      <c r="K242"/>
      <c r="L242"/>
    </row>
    <row r="243" spans="4:12" x14ac:dyDescent="0.5">
      <c r="D243" s="4"/>
      <c r="E243"/>
      <c r="F243" s="4"/>
      <c r="G243" s="4"/>
      <c r="H243" s="4"/>
      <c r="I243" s="4"/>
      <c r="J243" s="4"/>
      <c r="K243"/>
      <c r="L243"/>
    </row>
    <row r="244" spans="4:12" x14ac:dyDescent="0.5">
      <c r="D244" s="4"/>
      <c r="E244"/>
      <c r="F244" s="4"/>
      <c r="G244" s="4"/>
      <c r="H244" s="4"/>
      <c r="I244" s="4"/>
      <c r="J244" s="4"/>
      <c r="K244"/>
      <c r="L244"/>
    </row>
    <row r="245" spans="4:12" x14ac:dyDescent="0.5">
      <c r="D245" s="4"/>
      <c r="E245"/>
      <c r="F245" s="4"/>
      <c r="G245" s="4"/>
      <c r="H245" s="4"/>
      <c r="I245" s="4"/>
      <c r="J245" s="4"/>
      <c r="K245"/>
      <c r="L245"/>
    </row>
    <row r="246" spans="4:12" x14ac:dyDescent="0.5">
      <c r="D246" s="4"/>
      <c r="E246"/>
      <c r="F246" s="4"/>
      <c r="G246" s="4"/>
      <c r="H246" s="4"/>
      <c r="I246" s="4"/>
      <c r="J246" s="4"/>
      <c r="K246"/>
      <c r="L246"/>
    </row>
    <row r="247" spans="4:12" x14ac:dyDescent="0.5">
      <c r="D247" s="4"/>
      <c r="E247"/>
      <c r="F247" s="4"/>
      <c r="G247" s="4"/>
      <c r="H247" s="4"/>
      <c r="I247" s="4"/>
      <c r="J247" s="4"/>
      <c r="K247"/>
      <c r="L247"/>
    </row>
    <row r="248" spans="4:12" x14ac:dyDescent="0.5">
      <c r="D248" s="4"/>
      <c r="E248"/>
      <c r="F248" s="4"/>
      <c r="G248" s="4"/>
      <c r="H248" s="4"/>
      <c r="I248" s="4"/>
      <c r="J248" s="4"/>
      <c r="K248"/>
      <c r="L248"/>
    </row>
    <row r="249" spans="4:12" x14ac:dyDescent="0.5">
      <c r="D249" s="4"/>
      <c r="E249"/>
      <c r="F249" s="4"/>
      <c r="G249" s="4"/>
      <c r="H249" s="4"/>
      <c r="I249" s="4"/>
      <c r="J249" s="4"/>
      <c r="K249"/>
      <c r="L249"/>
    </row>
    <row r="250" spans="4:12" x14ac:dyDescent="0.5">
      <c r="D250" s="4"/>
      <c r="E250"/>
      <c r="F250" s="4"/>
      <c r="G250" s="4"/>
      <c r="H250" s="4"/>
      <c r="I250" s="4"/>
      <c r="J250" s="4"/>
      <c r="K250"/>
      <c r="L250"/>
    </row>
    <row r="251" spans="4:12" x14ac:dyDescent="0.5">
      <c r="D251" s="4"/>
      <c r="E251"/>
      <c r="F251" s="4"/>
      <c r="G251" s="4"/>
      <c r="H251" s="4"/>
      <c r="I251" s="4"/>
      <c r="J251" s="4"/>
      <c r="K251"/>
      <c r="L251"/>
    </row>
    <row r="252" spans="4:12" x14ac:dyDescent="0.5">
      <c r="D252" s="4"/>
      <c r="E252"/>
      <c r="F252" s="4"/>
      <c r="G252" s="4"/>
      <c r="H252" s="4"/>
      <c r="I252" s="4"/>
      <c r="J252" s="4"/>
      <c r="K252"/>
      <c r="L252"/>
    </row>
    <row r="253" spans="4:12" x14ac:dyDescent="0.5">
      <c r="D253" s="4"/>
      <c r="E253"/>
      <c r="F253" s="4"/>
      <c r="G253" s="4"/>
      <c r="H253" s="4"/>
      <c r="I253" s="4"/>
      <c r="J253" s="4"/>
      <c r="K253"/>
      <c r="L253"/>
    </row>
    <row r="254" spans="4:12" x14ac:dyDescent="0.5">
      <c r="D254" s="4"/>
      <c r="E254"/>
      <c r="F254" s="4"/>
      <c r="G254" s="4"/>
      <c r="H254" s="4"/>
      <c r="I254" s="4"/>
      <c r="J254" s="4"/>
      <c r="K254"/>
      <c r="L254"/>
    </row>
    <row r="255" spans="4:12" x14ac:dyDescent="0.5">
      <c r="D255" s="4"/>
      <c r="E255"/>
      <c r="F255" s="4"/>
      <c r="G255" s="4"/>
      <c r="H255" s="4"/>
      <c r="I255" s="4"/>
      <c r="J255" s="4"/>
      <c r="K255"/>
      <c r="L255"/>
    </row>
    <row r="256" spans="4:12" x14ac:dyDescent="0.5">
      <c r="D256" s="4"/>
      <c r="E256"/>
      <c r="F256" s="4"/>
      <c r="G256" s="4"/>
      <c r="H256" s="4"/>
      <c r="I256" s="4"/>
      <c r="J256" s="4"/>
      <c r="K256"/>
      <c r="L256"/>
    </row>
    <row r="257" spans="4:12" x14ac:dyDescent="0.5">
      <c r="D257" s="4"/>
      <c r="E257"/>
      <c r="F257" s="4"/>
      <c r="G257" s="4"/>
      <c r="H257" s="4"/>
      <c r="I257" s="4"/>
      <c r="J257" s="4"/>
      <c r="K257"/>
      <c r="L257"/>
    </row>
    <row r="258" spans="4:12" x14ac:dyDescent="0.5">
      <c r="D258" s="4"/>
      <c r="E258"/>
      <c r="F258" s="4"/>
      <c r="G258" s="4"/>
      <c r="H258" s="4"/>
      <c r="I258" s="4"/>
      <c r="J258" s="4"/>
      <c r="K258"/>
      <c r="L258"/>
    </row>
    <row r="259" spans="4:12" x14ac:dyDescent="0.5">
      <c r="D259" s="4"/>
      <c r="E259"/>
      <c r="F259" s="4"/>
      <c r="G259" s="4"/>
      <c r="H259" s="4"/>
      <c r="I259" s="4"/>
      <c r="J259" s="4"/>
      <c r="K259"/>
      <c r="L259"/>
    </row>
    <row r="260" spans="4:12" x14ac:dyDescent="0.5">
      <c r="D260" s="4"/>
      <c r="E260"/>
      <c r="F260" s="4"/>
      <c r="G260" s="4"/>
      <c r="H260" s="4"/>
      <c r="I260" s="4"/>
      <c r="J260" s="4"/>
      <c r="K260"/>
      <c r="L260"/>
    </row>
    <row r="261" spans="4:12" x14ac:dyDescent="0.5">
      <c r="D261" s="4"/>
      <c r="E261"/>
      <c r="F261" s="4"/>
      <c r="G261" s="4"/>
      <c r="H261" s="4"/>
      <c r="I261" s="4"/>
      <c r="J261" s="4"/>
      <c r="K261"/>
      <c r="L261"/>
    </row>
    <row r="262" spans="4:12" x14ac:dyDescent="0.5">
      <c r="D262" s="4"/>
      <c r="E262"/>
      <c r="F262" s="4"/>
      <c r="G262" s="4"/>
      <c r="H262" s="4"/>
      <c r="I262" s="4"/>
      <c r="J262" s="4"/>
      <c r="K262"/>
      <c r="L262"/>
    </row>
    <row r="263" spans="4:12" x14ac:dyDescent="0.5">
      <c r="D263" s="4"/>
      <c r="E263"/>
      <c r="F263" s="4"/>
      <c r="G263" s="4"/>
      <c r="H263" s="4"/>
      <c r="I263" s="4"/>
      <c r="J263" s="4"/>
      <c r="K263"/>
      <c r="L263"/>
    </row>
    <row r="264" spans="4:12" x14ac:dyDescent="0.5">
      <c r="D264" s="4"/>
      <c r="E264"/>
      <c r="F264" s="4"/>
      <c r="G264" s="4"/>
      <c r="H264" s="4"/>
      <c r="I264" s="4"/>
      <c r="J264" s="4"/>
      <c r="K264"/>
      <c r="L264"/>
    </row>
    <row r="265" spans="4:12" x14ac:dyDescent="0.5">
      <c r="D265" s="4"/>
      <c r="E265"/>
      <c r="F265" s="4"/>
      <c r="G265" s="4"/>
      <c r="H265" s="4"/>
      <c r="I265" s="4"/>
      <c r="J265" s="4"/>
      <c r="K265"/>
      <c r="L265"/>
    </row>
    <row r="266" spans="4:12" x14ac:dyDescent="0.5">
      <c r="D266" s="4"/>
      <c r="E266"/>
      <c r="F266" s="4"/>
      <c r="G266" s="4"/>
      <c r="H266" s="4"/>
      <c r="I266" s="4"/>
      <c r="J266" s="4"/>
      <c r="K266"/>
      <c r="L266"/>
    </row>
    <row r="267" spans="4:12" x14ac:dyDescent="0.5">
      <c r="D267" s="4"/>
      <c r="E267"/>
      <c r="F267" s="4"/>
      <c r="G267" s="4"/>
      <c r="H267" s="4"/>
      <c r="I267" s="4"/>
      <c r="J267" s="4"/>
      <c r="K267"/>
      <c r="L267"/>
    </row>
    <row r="268" spans="4:12" x14ac:dyDescent="0.5">
      <c r="D268" s="4"/>
      <c r="E268"/>
      <c r="F268" s="4"/>
      <c r="G268" s="4"/>
      <c r="H268" s="4"/>
      <c r="I268" s="4"/>
      <c r="J268" s="4"/>
      <c r="K268"/>
      <c r="L268"/>
    </row>
    <row r="269" spans="4:12" x14ac:dyDescent="0.5">
      <c r="D269" s="4"/>
      <c r="E269"/>
      <c r="F269" s="4"/>
      <c r="G269" s="4"/>
      <c r="H269" s="4"/>
      <c r="I269" s="4"/>
      <c r="J269" s="4"/>
      <c r="K269"/>
      <c r="L269"/>
    </row>
    <row r="270" spans="4:12" x14ac:dyDescent="0.5">
      <c r="D270" s="4"/>
      <c r="E270"/>
      <c r="F270" s="4"/>
      <c r="G270" s="4"/>
      <c r="H270" s="4"/>
      <c r="I270" s="4"/>
      <c r="J270" s="4"/>
      <c r="K270"/>
      <c r="L270"/>
    </row>
    <row r="271" spans="4:12" x14ac:dyDescent="0.5">
      <c r="D271" s="4"/>
      <c r="E271"/>
      <c r="F271" s="4"/>
      <c r="G271" s="4"/>
      <c r="H271" s="4"/>
      <c r="I271" s="4"/>
      <c r="J271" s="4"/>
      <c r="K271"/>
      <c r="L271"/>
    </row>
    <row r="272" spans="4:12" x14ac:dyDescent="0.5">
      <c r="D272" s="4"/>
      <c r="E272"/>
      <c r="F272" s="4"/>
      <c r="G272" s="4"/>
      <c r="H272" s="4"/>
      <c r="I272" s="4"/>
      <c r="J272" s="4"/>
      <c r="K272"/>
      <c r="L272"/>
    </row>
    <row r="273" spans="4:12" x14ac:dyDescent="0.5">
      <c r="D273" s="4"/>
      <c r="E273"/>
      <c r="F273" s="4"/>
      <c r="G273" s="4"/>
      <c r="H273" s="4"/>
      <c r="I273" s="4"/>
      <c r="J273" s="4"/>
      <c r="K273"/>
      <c r="L273"/>
    </row>
    <row r="274" spans="4:12" x14ac:dyDescent="0.5">
      <c r="D274" s="4"/>
      <c r="E274"/>
      <c r="F274" s="4"/>
      <c r="G274" s="4"/>
      <c r="H274" s="4"/>
      <c r="I274" s="4"/>
      <c r="J274" s="4"/>
      <c r="K274"/>
      <c r="L274"/>
    </row>
    <row r="275" spans="4:12" x14ac:dyDescent="0.5">
      <c r="D275" s="4"/>
      <c r="E275"/>
      <c r="F275" s="4"/>
      <c r="G275" s="4"/>
      <c r="H275" s="4"/>
      <c r="I275" s="4"/>
      <c r="J275" s="4"/>
      <c r="K275"/>
      <c r="L275"/>
    </row>
    <row r="276" spans="4:12" x14ac:dyDescent="0.5">
      <c r="D276" s="4"/>
      <c r="E276"/>
      <c r="F276" s="4"/>
      <c r="G276" s="4"/>
      <c r="H276" s="4"/>
      <c r="I276" s="4"/>
      <c r="J276" s="4"/>
      <c r="K276"/>
      <c r="L276"/>
    </row>
    <row r="277" spans="4:12" x14ac:dyDescent="0.5">
      <c r="D277" s="4"/>
      <c r="E277"/>
      <c r="F277" s="4"/>
      <c r="G277" s="4"/>
      <c r="H277" s="4"/>
      <c r="I277" s="4"/>
      <c r="J277" s="4"/>
      <c r="K277"/>
      <c r="L277"/>
    </row>
    <row r="278" spans="4:12" x14ac:dyDescent="0.5">
      <c r="D278" s="4"/>
      <c r="E278"/>
      <c r="F278" s="4"/>
      <c r="G278" s="4"/>
      <c r="H278" s="4"/>
      <c r="I278" s="4"/>
      <c r="J278" s="4"/>
      <c r="K278"/>
      <c r="L278"/>
    </row>
    <row r="279" spans="4:12" x14ac:dyDescent="0.5">
      <c r="D279" s="4"/>
      <c r="E279"/>
      <c r="F279" s="4"/>
      <c r="G279" s="4"/>
      <c r="H279" s="4"/>
      <c r="I279" s="4"/>
      <c r="J279" s="4"/>
      <c r="K279"/>
      <c r="L279"/>
    </row>
    <row r="280" spans="4:12" x14ac:dyDescent="0.5">
      <c r="D280" s="4"/>
      <c r="E280"/>
      <c r="F280" s="4"/>
      <c r="G280" s="4"/>
      <c r="H280" s="4"/>
      <c r="I280" s="4"/>
      <c r="J280" s="4"/>
      <c r="K280"/>
      <c r="L280"/>
    </row>
    <row r="281" spans="4:12" x14ac:dyDescent="0.5">
      <c r="D281" s="4"/>
      <c r="E281"/>
      <c r="F281" s="4"/>
      <c r="G281" s="4"/>
      <c r="H281" s="4"/>
      <c r="I281" s="4"/>
      <c r="J281" s="4"/>
      <c r="K281"/>
      <c r="L281"/>
    </row>
    <row r="282" spans="4:12" x14ac:dyDescent="0.5">
      <c r="D282" s="4"/>
      <c r="E282"/>
      <c r="F282" s="4"/>
      <c r="G282" s="4"/>
      <c r="H282" s="4"/>
      <c r="I282" s="4"/>
      <c r="J282" s="4"/>
      <c r="K282"/>
      <c r="L282"/>
    </row>
    <row r="283" spans="4:12" x14ac:dyDescent="0.5">
      <c r="D283" s="4"/>
      <c r="E283"/>
      <c r="F283" s="4"/>
      <c r="G283" s="4"/>
      <c r="H283" s="4"/>
      <c r="I283" s="4"/>
      <c r="J283" s="4"/>
      <c r="K283"/>
      <c r="L283"/>
    </row>
    <row r="284" spans="4:12" x14ac:dyDescent="0.5">
      <c r="D284" s="4"/>
      <c r="E284"/>
      <c r="F284" s="4"/>
      <c r="G284" s="4"/>
      <c r="H284" s="4"/>
      <c r="I284" s="4"/>
      <c r="J284" s="4"/>
      <c r="K284"/>
      <c r="L284"/>
    </row>
    <row r="285" spans="4:12" x14ac:dyDescent="0.5">
      <c r="D285" s="4"/>
      <c r="E285"/>
      <c r="F285" s="4"/>
      <c r="G285" s="4"/>
      <c r="H285" s="4"/>
      <c r="I285" s="4"/>
      <c r="J285" s="4"/>
      <c r="K285"/>
      <c r="L285"/>
    </row>
    <row r="286" spans="4:12" x14ac:dyDescent="0.5">
      <c r="D286" s="4"/>
      <c r="E286"/>
      <c r="F286" s="4"/>
      <c r="G286" s="4"/>
      <c r="H286" s="4"/>
      <c r="I286" s="4"/>
      <c r="J286" s="4"/>
      <c r="K286"/>
      <c r="L286"/>
    </row>
    <row r="287" spans="4:12" x14ac:dyDescent="0.5">
      <c r="D287" s="4"/>
      <c r="E287"/>
      <c r="F287" s="4"/>
      <c r="G287" s="4"/>
      <c r="H287" s="4"/>
      <c r="I287" s="4"/>
      <c r="J287" s="4"/>
      <c r="K287"/>
      <c r="L287"/>
    </row>
    <row r="288" spans="4:12" x14ac:dyDescent="0.5">
      <c r="D288" s="4"/>
      <c r="E288"/>
      <c r="F288" s="4"/>
      <c r="G288" s="4"/>
      <c r="H288" s="4"/>
      <c r="I288" s="4"/>
      <c r="J288" s="4"/>
      <c r="K288"/>
      <c r="L288"/>
    </row>
    <row r="289" spans="4:12" x14ac:dyDescent="0.5">
      <c r="D289" s="4"/>
      <c r="E289"/>
      <c r="F289" s="4"/>
      <c r="G289" s="4"/>
      <c r="H289" s="4"/>
      <c r="I289" s="4"/>
      <c r="J289" s="4"/>
      <c r="K289"/>
      <c r="L289"/>
    </row>
    <row r="290" spans="4:12" x14ac:dyDescent="0.5">
      <c r="D290" s="4"/>
      <c r="E290"/>
      <c r="F290" s="4"/>
      <c r="G290" s="4"/>
      <c r="H290" s="4"/>
      <c r="I290" s="4"/>
      <c r="J290" s="4"/>
      <c r="K290"/>
      <c r="L290"/>
    </row>
    <row r="291" spans="4:12" x14ac:dyDescent="0.5">
      <c r="D291" s="4"/>
      <c r="E291"/>
      <c r="F291" s="4"/>
      <c r="G291" s="4"/>
      <c r="H291" s="4"/>
      <c r="I291" s="4"/>
      <c r="J291" s="4"/>
      <c r="K291"/>
      <c r="L291"/>
    </row>
    <row r="292" spans="4:12" x14ac:dyDescent="0.5">
      <c r="D292" s="4"/>
      <c r="E292"/>
      <c r="F292" s="4"/>
      <c r="G292" s="4"/>
      <c r="H292" s="4"/>
      <c r="I292" s="4"/>
      <c r="J292" s="4"/>
      <c r="K292"/>
      <c r="L292"/>
    </row>
    <row r="293" spans="4:12" x14ac:dyDescent="0.5">
      <c r="D293" s="4"/>
      <c r="E293"/>
      <c r="F293" s="4"/>
      <c r="G293" s="4"/>
      <c r="H293" s="4"/>
      <c r="I293" s="4"/>
      <c r="J293" s="4"/>
      <c r="K293"/>
      <c r="L293"/>
    </row>
    <row r="294" spans="4:12" x14ac:dyDescent="0.5">
      <c r="D294" s="4"/>
      <c r="E294"/>
      <c r="F294" s="4"/>
      <c r="G294" s="4"/>
      <c r="H294" s="4"/>
      <c r="I294" s="4"/>
      <c r="J294" s="4"/>
      <c r="K294"/>
      <c r="L294"/>
    </row>
    <row r="295" spans="4:12" x14ac:dyDescent="0.5">
      <c r="D295" s="4"/>
      <c r="E295"/>
      <c r="F295" s="4"/>
      <c r="G295" s="4"/>
      <c r="H295" s="4"/>
      <c r="I295" s="4"/>
      <c r="J295" s="4"/>
      <c r="K295"/>
      <c r="L295"/>
    </row>
    <row r="296" spans="4:12" x14ac:dyDescent="0.5">
      <c r="D296" s="4"/>
      <c r="E296"/>
      <c r="F296" s="4"/>
      <c r="G296" s="4"/>
      <c r="H296" s="4"/>
      <c r="I296" s="4"/>
      <c r="J296" s="4"/>
      <c r="K296"/>
      <c r="L296"/>
    </row>
    <row r="297" spans="4:12" x14ac:dyDescent="0.5">
      <c r="D297" s="4"/>
      <c r="E297"/>
      <c r="F297" s="4"/>
      <c r="G297" s="4"/>
      <c r="H297" s="4"/>
      <c r="I297" s="4"/>
      <c r="J297" s="4"/>
      <c r="K297"/>
      <c r="L297"/>
    </row>
    <row r="298" spans="4:12" x14ac:dyDescent="0.5">
      <c r="D298" s="4"/>
      <c r="E298"/>
      <c r="F298" s="4"/>
      <c r="G298" s="4"/>
      <c r="H298" s="4"/>
      <c r="I298" s="4"/>
      <c r="J298" s="4"/>
      <c r="K298"/>
      <c r="L298"/>
    </row>
    <row r="299" spans="4:12" x14ac:dyDescent="0.5">
      <c r="D299" s="4"/>
      <c r="E299"/>
      <c r="F299" s="4"/>
      <c r="G299" s="4"/>
      <c r="H299" s="4"/>
      <c r="I299" s="4"/>
      <c r="J299" s="4"/>
      <c r="K299"/>
      <c r="L299"/>
    </row>
    <row r="300" spans="4:12" x14ac:dyDescent="0.5">
      <c r="D300" s="4"/>
      <c r="E300"/>
      <c r="F300" s="4"/>
      <c r="G300" s="4"/>
      <c r="H300" s="4"/>
      <c r="I300" s="4"/>
      <c r="J300" s="4"/>
      <c r="K300"/>
      <c r="L300"/>
    </row>
    <row r="301" spans="4:12" x14ac:dyDescent="0.5">
      <c r="D301" s="4"/>
      <c r="E301"/>
      <c r="F301" s="4"/>
      <c r="G301" s="4"/>
      <c r="H301" s="4"/>
      <c r="I301" s="4"/>
      <c r="J301" s="4"/>
      <c r="K301"/>
      <c r="L301"/>
    </row>
    <row r="302" spans="4:12" x14ac:dyDescent="0.5">
      <c r="D302" s="4"/>
      <c r="E302"/>
      <c r="F302" s="4"/>
      <c r="G302" s="4"/>
      <c r="H302" s="4"/>
      <c r="I302" s="4"/>
      <c r="J302" s="4"/>
      <c r="K302"/>
      <c r="L302"/>
    </row>
    <row r="303" spans="4:12" x14ac:dyDescent="0.5">
      <c r="D303" s="4"/>
      <c r="E303"/>
      <c r="F303" s="4"/>
      <c r="G303" s="4"/>
      <c r="H303" s="4"/>
      <c r="I303" s="4"/>
      <c r="J303" s="4"/>
      <c r="K303"/>
      <c r="L303"/>
    </row>
    <row r="304" spans="4:12" x14ac:dyDescent="0.5">
      <c r="D304" s="4"/>
      <c r="E304"/>
      <c r="F304" s="4"/>
      <c r="G304" s="4"/>
      <c r="H304" s="4"/>
      <c r="I304" s="4"/>
      <c r="J304" s="4"/>
      <c r="K304"/>
      <c r="L304"/>
    </row>
    <row r="305" spans="4:12" x14ac:dyDescent="0.5">
      <c r="D305" s="4"/>
      <c r="E305"/>
      <c r="F305" s="4"/>
      <c r="G305" s="4"/>
      <c r="H305" s="4"/>
      <c r="I305" s="4"/>
      <c r="J305" s="4"/>
      <c r="K305"/>
      <c r="L305"/>
    </row>
    <row r="306" spans="4:12" x14ac:dyDescent="0.5">
      <c r="D306" s="4"/>
      <c r="E306"/>
      <c r="F306" s="4"/>
      <c r="G306" s="4"/>
      <c r="H306" s="4"/>
      <c r="I306" s="4"/>
      <c r="J306" s="4"/>
      <c r="K306"/>
      <c r="L306"/>
    </row>
    <row r="307" spans="4:12" x14ac:dyDescent="0.5">
      <c r="D307" s="4"/>
      <c r="E307"/>
      <c r="F307" s="4"/>
      <c r="G307" s="4"/>
      <c r="H307" s="4"/>
      <c r="I307" s="4"/>
      <c r="J307" s="4"/>
      <c r="K307"/>
      <c r="L307"/>
    </row>
    <row r="308" spans="4:12" x14ac:dyDescent="0.5">
      <c r="D308" s="4"/>
      <c r="E308"/>
      <c r="F308" s="4"/>
      <c r="G308" s="4"/>
      <c r="H308" s="4"/>
      <c r="I308" s="4"/>
      <c r="J308" s="4"/>
      <c r="K308"/>
      <c r="L308"/>
    </row>
    <row r="309" spans="4:12" x14ac:dyDescent="0.5">
      <c r="D309" s="4"/>
      <c r="E309"/>
      <c r="F309" s="4"/>
      <c r="G309" s="4"/>
      <c r="H309" s="4"/>
      <c r="I309" s="4"/>
      <c r="J309" s="4"/>
      <c r="K309"/>
      <c r="L309"/>
    </row>
    <row r="310" spans="4:12" x14ac:dyDescent="0.5">
      <c r="D310" s="4"/>
      <c r="E310"/>
      <c r="F310" s="4"/>
      <c r="G310" s="4"/>
      <c r="H310" s="4"/>
      <c r="I310" s="4"/>
      <c r="J310" s="4"/>
      <c r="K310"/>
      <c r="L310"/>
    </row>
    <row r="311" spans="4:12" x14ac:dyDescent="0.5">
      <c r="D311" s="4"/>
      <c r="E311"/>
      <c r="F311" s="4"/>
      <c r="G311" s="4"/>
      <c r="H311" s="4"/>
      <c r="I311" s="4"/>
      <c r="J311" s="4"/>
      <c r="K311"/>
      <c r="L311"/>
    </row>
    <row r="312" spans="4:12" x14ac:dyDescent="0.5">
      <c r="D312" s="4"/>
      <c r="E312"/>
      <c r="F312" s="4"/>
      <c r="G312" s="4"/>
      <c r="H312" s="4"/>
      <c r="I312" s="4"/>
      <c r="J312" s="4"/>
      <c r="K312"/>
      <c r="L312"/>
    </row>
    <row r="313" spans="4:12" x14ac:dyDescent="0.5">
      <c r="D313" s="4"/>
      <c r="E313"/>
      <c r="F313" s="4"/>
      <c r="G313" s="4"/>
      <c r="H313" s="4"/>
      <c r="I313" s="4"/>
      <c r="J313" s="4"/>
      <c r="K313"/>
      <c r="L313"/>
    </row>
    <row r="314" spans="4:12" x14ac:dyDescent="0.5">
      <c r="D314" s="4"/>
      <c r="E314"/>
      <c r="F314" s="4"/>
      <c r="G314" s="4"/>
      <c r="H314" s="4"/>
      <c r="I314" s="4"/>
      <c r="J314" s="4"/>
      <c r="K314"/>
      <c r="L314"/>
    </row>
    <row r="315" spans="4:12" x14ac:dyDescent="0.5">
      <c r="D315" s="4"/>
      <c r="E315"/>
      <c r="F315" s="4"/>
      <c r="G315" s="4"/>
      <c r="H315" s="4"/>
      <c r="I315" s="4"/>
      <c r="J315" s="4"/>
      <c r="K315"/>
      <c r="L315"/>
    </row>
    <row r="316" spans="4:12" x14ac:dyDescent="0.5">
      <c r="D316" s="4"/>
      <c r="E316"/>
      <c r="F316" s="4"/>
      <c r="G316" s="4"/>
      <c r="H316" s="4"/>
      <c r="I316" s="4"/>
      <c r="J316" s="4"/>
      <c r="K316"/>
      <c r="L316"/>
    </row>
    <row r="317" spans="4:12" x14ac:dyDescent="0.5">
      <c r="D317" s="4"/>
      <c r="E317"/>
      <c r="F317" s="4"/>
      <c r="G317" s="4"/>
      <c r="H317" s="4"/>
      <c r="I317" s="4"/>
      <c r="J317" s="4"/>
      <c r="K317"/>
      <c r="L317"/>
    </row>
    <row r="318" spans="4:12" x14ac:dyDescent="0.5">
      <c r="D318" s="4"/>
      <c r="E318"/>
      <c r="F318" s="4"/>
      <c r="G318" s="4"/>
      <c r="H318" s="4"/>
      <c r="I318" s="4"/>
      <c r="J318" s="4"/>
      <c r="K318"/>
      <c r="L318"/>
    </row>
    <row r="319" spans="4:12" x14ac:dyDescent="0.5">
      <c r="D319" s="4"/>
      <c r="E319"/>
      <c r="F319" s="4"/>
      <c r="G319" s="4"/>
      <c r="H319" s="4"/>
      <c r="I319" s="4"/>
      <c r="J319" s="4"/>
      <c r="K319"/>
      <c r="L319"/>
    </row>
    <row r="320" spans="4:12" x14ac:dyDescent="0.5">
      <c r="D320" s="4"/>
      <c r="E320"/>
      <c r="F320" s="4"/>
      <c r="G320" s="4"/>
      <c r="H320" s="4"/>
      <c r="I320" s="4"/>
      <c r="J320" s="4"/>
      <c r="K320"/>
      <c r="L320"/>
    </row>
    <row r="321" spans="4:12" x14ac:dyDescent="0.5">
      <c r="D321" s="4"/>
      <c r="E321"/>
      <c r="F321" s="4"/>
      <c r="G321" s="4"/>
      <c r="H321" s="4"/>
      <c r="I321" s="4"/>
      <c r="J321" s="4"/>
      <c r="K321"/>
      <c r="L321"/>
    </row>
    <row r="322" spans="4:12" x14ac:dyDescent="0.5">
      <c r="D322" s="4"/>
      <c r="E322"/>
      <c r="F322" s="4"/>
      <c r="G322" s="4"/>
      <c r="H322" s="4"/>
      <c r="I322" s="4"/>
      <c r="J322" s="4"/>
      <c r="K322"/>
      <c r="L322"/>
    </row>
    <row r="323" spans="4:12" x14ac:dyDescent="0.5">
      <c r="D323" s="4"/>
      <c r="E323"/>
      <c r="F323" s="4"/>
      <c r="G323" s="4"/>
      <c r="H323" s="4"/>
      <c r="I323" s="4"/>
      <c r="J323" s="4"/>
      <c r="K323"/>
      <c r="L323"/>
    </row>
    <row r="324" spans="4:12" x14ac:dyDescent="0.5">
      <c r="D324" s="4"/>
      <c r="E324"/>
      <c r="F324" s="4"/>
      <c r="G324" s="4"/>
      <c r="H324" s="4"/>
      <c r="I324" s="4"/>
      <c r="J324" s="4"/>
      <c r="K324"/>
      <c r="L324"/>
    </row>
    <row r="325" spans="4:12" x14ac:dyDescent="0.5">
      <c r="D325" s="4"/>
      <c r="E325"/>
      <c r="F325" s="4"/>
      <c r="G325" s="4"/>
      <c r="H325" s="4"/>
      <c r="I325" s="4"/>
      <c r="J325" s="4"/>
      <c r="K325"/>
      <c r="L325"/>
    </row>
    <row r="326" spans="4:12" x14ac:dyDescent="0.5">
      <c r="D326" s="4"/>
      <c r="E326"/>
      <c r="F326" s="4"/>
      <c r="G326" s="4"/>
      <c r="H326" s="4"/>
      <c r="I326" s="4"/>
      <c r="J326" s="4"/>
      <c r="K326"/>
      <c r="L326"/>
    </row>
    <row r="327" spans="4:12" x14ac:dyDescent="0.5">
      <c r="D327" s="4"/>
      <c r="E327"/>
      <c r="F327" s="4"/>
      <c r="G327" s="4"/>
      <c r="H327" s="4"/>
      <c r="I327" s="4"/>
      <c r="J327" s="4"/>
      <c r="K327"/>
      <c r="L327"/>
    </row>
    <row r="328" spans="4:12" x14ac:dyDescent="0.5">
      <c r="D328" s="4"/>
      <c r="E328"/>
      <c r="F328" s="4"/>
      <c r="G328" s="4"/>
      <c r="H328" s="4"/>
      <c r="I328" s="4"/>
      <c r="J328" s="4"/>
      <c r="K328"/>
      <c r="L328"/>
    </row>
    <row r="329" spans="4:12" x14ac:dyDescent="0.5">
      <c r="D329" s="4"/>
      <c r="E329"/>
      <c r="F329" s="4"/>
      <c r="G329" s="4"/>
      <c r="H329" s="4"/>
      <c r="I329" s="4"/>
      <c r="J329" s="4"/>
      <c r="K329"/>
      <c r="L329"/>
    </row>
    <row r="330" spans="4:12" x14ac:dyDescent="0.5">
      <c r="D330" s="4"/>
      <c r="E330"/>
      <c r="F330" s="4"/>
      <c r="G330" s="4"/>
      <c r="H330" s="4"/>
      <c r="I330" s="4"/>
      <c r="J330" s="4"/>
      <c r="K330"/>
      <c r="L330"/>
    </row>
    <row r="331" spans="4:12" x14ac:dyDescent="0.5">
      <c r="D331" s="4"/>
      <c r="E331"/>
      <c r="F331" s="4"/>
      <c r="G331" s="4"/>
      <c r="H331" s="4"/>
      <c r="I331" s="4"/>
      <c r="J331" s="4"/>
      <c r="K331"/>
      <c r="L331"/>
    </row>
    <row r="332" spans="4:12" x14ac:dyDescent="0.5">
      <c r="D332" s="4"/>
      <c r="E332"/>
      <c r="F332" s="4"/>
      <c r="G332" s="4"/>
      <c r="H332" s="4"/>
      <c r="I332" s="4"/>
      <c r="J332" s="4"/>
      <c r="K332"/>
      <c r="L332"/>
    </row>
    <row r="333" spans="4:12" x14ac:dyDescent="0.5">
      <c r="D333" s="4"/>
      <c r="E333"/>
      <c r="F333" s="4"/>
      <c r="G333" s="4"/>
      <c r="H333" s="4"/>
      <c r="I333" s="4"/>
      <c r="J333" s="4"/>
      <c r="K333"/>
      <c r="L333"/>
    </row>
    <row r="334" spans="4:12" x14ac:dyDescent="0.5">
      <c r="D334" s="4"/>
      <c r="E334"/>
      <c r="F334" s="4"/>
      <c r="G334" s="4"/>
      <c r="H334" s="4"/>
      <c r="I334" s="4"/>
      <c r="J334" s="4"/>
      <c r="K334"/>
      <c r="L334"/>
    </row>
    <row r="335" spans="4:12" x14ac:dyDescent="0.5">
      <c r="D335" s="4"/>
      <c r="E335"/>
      <c r="F335" s="4"/>
      <c r="G335" s="4"/>
      <c r="H335" s="4"/>
      <c r="I335" s="4"/>
      <c r="J335" s="4"/>
      <c r="K335"/>
      <c r="L335"/>
    </row>
    <row r="336" spans="4:12" x14ac:dyDescent="0.5">
      <c r="D336" s="4"/>
      <c r="E336"/>
      <c r="F336" s="4"/>
      <c r="G336" s="4"/>
      <c r="H336" s="4"/>
      <c r="I336" s="4"/>
      <c r="J336" s="4"/>
      <c r="K336"/>
      <c r="L336"/>
    </row>
    <row r="337" spans="4:12" x14ac:dyDescent="0.5">
      <c r="D337" s="4"/>
      <c r="E337"/>
      <c r="F337" s="4"/>
      <c r="G337" s="4"/>
      <c r="H337" s="4"/>
      <c r="I337" s="4"/>
      <c r="J337" s="4"/>
      <c r="K337"/>
      <c r="L337"/>
    </row>
    <row r="338" spans="4:12" x14ac:dyDescent="0.5">
      <c r="D338" s="4"/>
      <c r="E338"/>
      <c r="F338" s="4"/>
      <c r="G338" s="4"/>
      <c r="H338" s="4"/>
      <c r="I338" s="4"/>
      <c r="J338" s="4"/>
      <c r="K338"/>
      <c r="L338"/>
    </row>
    <row r="339" spans="4:12" x14ac:dyDescent="0.5">
      <c r="D339" s="4"/>
      <c r="E339"/>
      <c r="F339" s="4"/>
      <c r="G339" s="4"/>
      <c r="H339" s="4"/>
      <c r="I339" s="4"/>
      <c r="J339" s="4"/>
      <c r="K339"/>
      <c r="L339"/>
    </row>
    <row r="340" spans="4:12" x14ac:dyDescent="0.5">
      <c r="D340" s="4"/>
      <c r="E340"/>
      <c r="F340" s="4"/>
      <c r="G340" s="4"/>
      <c r="H340" s="4"/>
      <c r="I340" s="4"/>
      <c r="J340" s="4"/>
      <c r="K340"/>
      <c r="L340"/>
    </row>
    <row r="341" spans="4:12" x14ac:dyDescent="0.5">
      <c r="D341" s="4"/>
      <c r="E341"/>
      <c r="F341" s="4"/>
      <c r="G341" s="4"/>
      <c r="H341" s="4"/>
      <c r="I341" s="4"/>
      <c r="J341" s="4"/>
      <c r="K341"/>
      <c r="L341"/>
    </row>
    <row r="342" spans="4:12" x14ac:dyDescent="0.5">
      <c r="D342" s="4"/>
      <c r="E342"/>
      <c r="F342" s="4"/>
      <c r="G342" s="4"/>
      <c r="H342" s="4"/>
      <c r="I342" s="4"/>
      <c r="J342" s="4"/>
      <c r="K342"/>
      <c r="L342"/>
    </row>
    <row r="343" spans="4:12" x14ac:dyDescent="0.5">
      <c r="D343" s="4"/>
      <c r="E343"/>
      <c r="F343" s="4"/>
      <c r="G343" s="4"/>
      <c r="H343" s="4"/>
      <c r="I343" s="4"/>
      <c r="J343" s="4"/>
      <c r="K343"/>
      <c r="L343"/>
    </row>
    <row r="344" spans="4:12" x14ac:dyDescent="0.5">
      <c r="D344" s="4"/>
      <c r="E344"/>
      <c r="F344" s="4"/>
      <c r="G344" s="4"/>
      <c r="H344" s="4"/>
      <c r="I344" s="4"/>
      <c r="J344" s="4"/>
      <c r="K344"/>
      <c r="L344"/>
    </row>
    <row r="345" spans="4:12" x14ac:dyDescent="0.5">
      <c r="D345" s="4"/>
      <c r="E345"/>
      <c r="F345" s="4"/>
      <c r="G345" s="4"/>
      <c r="H345" s="4"/>
      <c r="I345" s="4"/>
      <c r="J345" s="4"/>
      <c r="K345"/>
      <c r="L345"/>
    </row>
    <row r="346" spans="4:12" x14ac:dyDescent="0.5">
      <c r="D346" s="4"/>
      <c r="E346"/>
      <c r="F346" s="4"/>
      <c r="G346" s="4"/>
      <c r="H346" s="4"/>
      <c r="I346" s="4"/>
      <c r="J346" s="4"/>
      <c r="K346"/>
      <c r="L346"/>
    </row>
    <row r="347" spans="4:12" x14ac:dyDescent="0.5">
      <c r="D347" s="4"/>
      <c r="E347"/>
      <c r="F347" s="4"/>
      <c r="G347" s="4"/>
      <c r="H347" s="4"/>
      <c r="I347" s="4"/>
      <c r="J347" s="4"/>
      <c r="K347"/>
      <c r="L347"/>
    </row>
    <row r="348" spans="4:12" x14ac:dyDescent="0.5">
      <c r="D348" s="4"/>
      <c r="E348"/>
      <c r="F348" s="4"/>
      <c r="G348" s="4"/>
      <c r="H348" s="4"/>
      <c r="I348" s="4"/>
      <c r="J348" s="4"/>
      <c r="K348"/>
      <c r="L348"/>
    </row>
    <row r="349" spans="4:12" x14ac:dyDescent="0.5">
      <c r="D349" s="4"/>
      <c r="E349"/>
      <c r="F349" s="4"/>
      <c r="G349" s="4"/>
      <c r="H349" s="4"/>
      <c r="I349" s="4"/>
      <c r="J349" s="4"/>
      <c r="K349"/>
      <c r="L349"/>
    </row>
    <row r="350" spans="4:12" x14ac:dyDescent="0.5">
      <c r="D350" s="4"/>
      <c r="E350"/>
      <c r="F350" s="4"/>
      <c r="G350" s="4"/>
      <c r="H350" s="4"/>
      <c r="I350" s="4"/>
      <c r="J350" s="4"/>
      <c r="K350"/>
      <c r="L350"/>
    </row>
    <row r="351" spans="4:12" x14ac:dyDescent="0.5">
      <c r="D351" s="4"/>
      <c r="E351"/>
      <c r="F351" s="4"/>
      <c r="G351" s="4"/>
      <c r="H351" s="4"/>
      <c r="I351" s="4"/>
      <c r="J351" s="4"/>
      <c r="K351"/>
      <c r="L351"/>
    </row>
    <row r="352" spans="4:12" x14ac:dyDescent="0.5">
      <c r="D352" s="4"/>
      <c r="E352"/>
      <c r="F352" s="4"/>
      <c r="G352" s="4"/>
      <c r="H352" s="4"/>
      <c r="I352" s="4"/>
      <c r="J352" s="4"/>
      <c r="K352"/>
      <c r="L352"/>
    </row>
    <row r="353" spans="4:12" x14ac:dyDescent="0.5">
      <c r="D353" s="4"/>
      <c r="E353"/>
      <c r="F353" s="4"/>
      <c r="G353" s="4"/>
      <c r="H353" s="4"/>
      <c r="I353" s="4"/>
      <c r="J353" s="4"/>
      <c r="K353"/>
      <c r="L353"/>
    </row>
    <row r="354" spans="4:12" x14ac:dyDescent="0.5">
      <c r="D354" s="4"/>
      <c r="E354"/>
      <c r="F354" s="4"/>
      <c r="G354" s="4"/>
      <c r="H354" s="4"/>
      <c r="I354" s="4"/>
      <c r="J354" s="4"/>
      <c r="K354"/>
      <c r="L354"/>
    </row>
    <row r="355" spans="4:12" x14ac:dyDescent="0.5">
      <c r="D355" s="4"/>
      <c r="E355"/>
      <c r="F355" s="4"/>
      <c r="G355" s="4"/>
      <c r="H355" s="4"/>
      <c r="I355" s="4"/>
      <c r="J355" s="4"/>
      <c r="K355"/>
      <c r="L355"/>
    </row>
    <row r="356" spans="4:12" x14ac:dyDescent="0.5">
      <c r="D356" s="4"/>
      <c r="E356"/>
      <c r="F356" s="4"/>
      <c r="G356" s="4"/>
      <c r="H356" s="4"/>
      <c r="I356" s="4"/>
      <c r="J356" s="4"/>
      <c r="K356"/>
      <c r="L356"/>
    </row>
    <row r="357" spans="4:12" x14ac:dyDescent="0.5">
      <c r="D357" s="4"/>
      <c r="E357"/>
      <c r="F357" s="4"/>
      <c r="G357" s="4"/>
      <c r="H357" s="4"/>
      <c r="I357" s="4"/>
      <c r="J357" s="4"/>
      <c r="K357"/>
      <c r="L357"/>
    </row>
    <row r="358" spans="4:12" x14ac:dyDescent="0.5">
      <c r="D358" s="4"/>
      <c r="E358"/>
      <c r="F358" s="4"/>
      <c r="G358" s="4"/>
      <c r="H358" s="4"/>
      <c r="I358" s="4"/>
      <c r="J358" s="4"/>
      <c r="K358"/>
      <c r="L358"/>
    </row>
    <row r="359" spans="4:12" x14ac:dyDescent="0.5">
      <c r="D359" s="4"/>
      <c r="E359"/>
      <c r="F359" s="4"/>
      <c r="G359" s="4"/>
      <c r="H359" s="4"/>
      <c r="I359" s="4"/>
      <c r="J359" s="4"/>
      <c r="K359"/>
      <c r="L359"/>
    </row>
    <row r="360" spans="4:12" x14ac:dyDescent="0.5">
      <c r="D360" s="4"/>
      <c r="E360"/>
      <c r="F360" s="4"/>
      <c r="G360" s="4"/>
      <c r="H360" s="4"/>
      <c r="I360" s="4"/>
      <c r="J360" s="4"/>
      <c r="K360"/>
      <c r="L360"/>
    </row>
    <row r="361" spans="4:12" x14ac:dyDescent="0.5">
      <c r="D361" s="4"/>
      <c r="E361"/>
      <c r="F361" s="4"/>
      <c r="G361" s="4"/>
      <c r="H361" s="4"/>
      <c r="I361" s="4"/>
      <c r="J361" s="4"/>
      <c r="K361"/>
      <c r="L361"/>
    </row>
    <row r="362" spans="4:12" x14ac:dyDescent="0.5">
      <c r="D362" s="4"/>
      <c r="E362"/>
      <c r="F362" s="4"/>
      <c r="G362" s="4"/>
      <c r="H362" s="4"/>
      <c r="I362" s="4"/>
      <c r="J362" s="4"/>
      <c r="K362"/>
      <c r="L362"/>
    </row>
    <row r="363" spans="4:12" x14ac:dyDescent="0.5">
      <c r="D363" s="4"/>
      <c r="E363"/>
      <c r="F363" s="4"/>
      <c r="G363" s="4"/>
      <c r="H363" s="4"/>
      <c r="I363" s="4"/>
      <c r="J363" s="4"/>
      <c r="K363"/>
      <c r="L363"/>
    </row>
    <row r="364" spans="4:12" x14ac:dyDescent="0.5">
      <c r="D364" s="4"/>
      <c r="E364"/>
      <c r="F364" s="4"/>
      <c r="G364" s="4"/>
      <c r="H364" s="4"/>
      <c r="I364" s="4"/>
      <c r="J364" s="4"/>
      <c r="K364"/>
      <c r="L364"/>
    </row>
    <row r="365" spans="4:12" x14ac:dyDescent="0.5">
      <c r="D365" s="4"/>
      <c r="E365"/>
      <c r="F365" s="4"/>
      <c r="G365" s="4"/>
      <c r="H365" s="4"/>
      <c r="I365" s="4"/>
      <c r="J365" s="4"/>
      <c r="K365"/>
      <c r="L365"/>
    </row>
    <row r="366" spans="4:12" x14ac:dyDescent="0.5">
      <c r="D366" s="4"/>
      <c r="E366"/>
      <c r="F366" s="4"/>
      <c r="G366" s="4"/>
      <c r="H366" s="4"/>
      <c r="I366" s="4"/>
      <c r="J366" s="4"/>
      <c r="K366"/>
      <c r="L366"/>
    </row>
    <row r="367" spans="4:12" x14ac:dyDescent="0.5">
      <c r="D367" s="4"/>
      <c r="E367"/>
      <c r="F367" s="4"/>
      <c r="G367" s="4"/>
      <c r="H367" s="4"/>
      <c r="I367" s="4"/>
      <c r="J367" s="4"/>
      <c r="K367"/>
      <c r="L367"/>
    </row>
    <row r="368" spans="4:12" x14ac:dyDescent="0.5">
      <c r="D368" s="4"/>
      <c r="E368"/>
      <c r="F368" s="4"/>
      <c r="G368" s="4"/>
      <c r="H368" s="4"/>
      <c r="I368" s="4"/>
      <c r="J368" s="4"/>
      <c r="K368"/>
      <c r="L368"/>
    </row>
    <row r="369" spans="4:12" x14ac:dyDescent="0.5">
      <c r="D369" s="4"/>
      <c r="E369"/>
      <c r="F369" s="4"/>
      <c r="G369" s="4"/>
      <c r="H369" s="4"/>
      <c r="I369" s="4"/>
      <c r="J369" s="4"/>
      <c r="K369"/>
      <c r="L369"/>
    </row>
    <row r="370" spans="4:12" x14ac:dyDescent="0.5">
      <c r="D370" s="4"/>
      <c r="E370"/>
      <c r="F370" s="4"/>
      <c r="G370" s="4"/>
      <c r="H370" s="4"/>
      <c r="I370" s="4"/>
      <c r="J370" s="4"/>
      <c r="K370"/>
      <c r="L370"/>
    </row>
    <row r="371" spans="4:12" x14ac:dyDescent="0.5">
      <c r="D371" s="4"/>
      <c r="E371"/>
      <c r="F371" s="4"/>
      <c r="G371" s="4"/>
      <c r="H371" s="4"/>
      <c r="I371" s="4"/>
      <c r="J371" s="4"/>
      <c r="K371"/>
      <c r="L371"/>
    </row>
    <row r="372" spans="4:12" x14ac:dyDescent="0.5">
      <c r="D372" s="4"/>
      <c r="E372"/>
      <c r="F372" s="4"/>
      <c r="G372" s="4"/>
      <c r="H372" s="4"/>
      <c r="I372" s="4"/>
      <c r="J372" s="4"/>
      <c r="K372"/>
      <c r="L372"/>
    </row>
    <row r="373" spans="4:12" x14ac:dyDescent="0.5">
      <c r="D373" s="4"/>
      <c r="E373"/>
      <c r="F373" s="4"/>
      <c r="G373" s="4"/>
      <c r="H373" s="4"/>
      <c r="I373" s="4"/>
      <c r="J373" s="4"/>
      <c r="K373"/>
      <c r="L373"/>
    </row>
    <row r="374" spans="4:12" x14ac:dyDescent="0.5">
      <c r="D374" s="4"/>
      <c r="E374"/>
      <c r="F374" s="4"/>
      <c r="G374" s="4"/>
      <c r="H374" s="4"/>
      <c r="I374" s="4"/>
      <c r="J374" s="4"/>
      <c r="K374"/>
      <c r="L374"/>
    </row>
    <row r="375" spans="4:12" x14ac:dyDescent="0.5">
      <c r="D375" s="4"/>
      <c r="E375"/>
      <c r="F375" s="4"/>
      <c r="G375" s="4"/>
      <c r="H375" s="4"/>
      <c r="I375" s="4"/>
      <c r="J375" s="4"/>
      <c r="K375"/>
      <c r="L375"/>
    </row>
    <row r="376" spans="4:12" x14ac:dyDescent="0.5">
      <c r="D376" s="4"/>
      <c r="E376"/>
      <c r="F376" s="4"/>
      <c r="G376" s="4"/>
      <c r="H376" s="4"/>
      <c r="I376" s="4"/>
      <c r="J376" s="4"/>
      <c r="K376"/>
      <c r="L376"/>
    </row>
    <row r="377" spans="4:12" x14ac:dyDescent="0.5">
      <c r="D377" s="4"/>
      <c r="E377"/>
      <c r="F377" s="4"/>
      <c r="G377" s="4"/>
      <c r="H377" s="4"/>
      <c r="I377" s="4"/>
      <c r="J377" s="4"/>
      <c r="K377"/>
      <c r="L377"/>
    </row>
    <row r="378" spans="4:12" x14ac:dyDescent="0.5">
      <c r="D378" s="4"/>
      <c r="E378"/>
      <c r="F378" s="4"/>
      <c r="G378" s="4"/>
      <c r="H378" s="4"/>
      <c r="I378" s="4"/>
      <c r="J378" s="4"/>
      <c r="K378"/>
      <c r="L378"/>
    </row>
    <row r="379" spans="4:12" x14ac:dyDescent="0.5">
      <c r="D379" s="4"/>
      <c r="E379"/>
      <c r="F379" s="4"/>
      <c r="G379" s="4"/>
      <c r="H379" s="4"/>
      <c r="I379" s="4"/>
      <c r="J379" s="4"/>
      <c r="K379"/>
      <c r="L379"/>
    </row>
    <row r="380" spans="4:12" x14ac:dyDescent="0.5">
      <c r="D380" s="4"/>
      <c r="E380"/>
      <c r="F380" s="4"/>
      <c r="G380" s="4"/>
      <c r="H380" s="4"/>
      <c r="I380" s="4"/>
      <c r="J380" s="4"/>
      <c r="K380"/>
      <c r="L380"/>
    </row>
    <row r="381" spans="4:12" x14ac:dyDescent="0.5">
      <c r="D381" s="4"/>
      <c r="E381"/>
      <c r="F381" s="4"/>
      <c r="G381" s="4"/>
      <c r="H381" s="4"/>
      <c r="I381" s="4"/>
      <c r="J381" s="4"/>
      <c r="K381"/>
      <c r="L381"/>
    </row>
    <row r="382" spans="4:12" x14ac:dyDescent="0.5">
      <c r="D382" s="4"/>
      <c r="E382"/>
      <c r="F382" s="4"/>
      <c r="G382" s="4"/>
      <c r="H382" s="4"/>
      <c r="I382" s="4"/>
      <c r="J382" s="4"/>
      <c r="K382"/>
      <c r="L382"/>
    </row>
    <row r="383" spans="4:12" x14ac:dyDescent="0.5">
      <c r="D383" s="4"/>
      <c r="E383"/>
      <c r="F383" s="4"/>
      <c r="G383" s="4"/>
      <c r="H383" s="4"/>
      <c r="I383" s="4"/>
      <c r="J383" s="4"/>
      <c r="K383"/>
      <c r="L383"/>
    </row>
    <row r="384" spans="4:12" x14ac:dyDescent="0.5">
      <c r="D384" s="4"/>
      <c r="E384"/>
      <c r="F384" s="4"/>
      <c r="G384" s="4"/>
      <c r="H384" s="4"/>
      <c r="I384" s="4"/>
      <c r="J384" s="4"/>
      <c r="K384"/>
      <c r="L384"/>
    </row>
    <row r="385" spans="4:12" x14ac:dyDescent="0.5">
      <c r="D385" s="4"/>
      <c r="E385"/>
      <c r="F385" s="4"/>
      <c r="G385" s="4"/>
      <c r="H385" s="4"/>
      <c r="I385" s="4"/>
      <c r="J385" s="4"/>
      <c r="K385"/>
      <c r="L385"/>
    </row>
    <row r="386" spans="4:12" x14ac:dyDescent="0.5">
      <c r="D386" s="4"/>
      <c r="E386"/>
      <c r="F386" s="4"/>
      <c r="G386" s="4"/>
      <c r="H386" s="4"/>
      <c r="I386" s="4"/>
      <c r="J386" s="4"/>
      <c r="K386"/>
      <c r="L386"/>
    </row>
    <row r="387" spans="4:12" x14ac:dyDescent="0.5">
      <c r="D387" s="4"/>
      <c r="E387"/>
      <c r="F387" s="4"/>
      <c r="G387" s="4"/>
      <c r="H387" s="4"/>
      <c r="I387" s="4"/>
      <c r="J387" s="4"/>
      <c r="K387"/>
      <c r="L387"/>
    </row>
    <row r="388" spans="4:12" x14ac:dyDescent="0.5">
      <c r="D388" s="4"/>
      <c r="E388"/>
      <c r="F388" s="4"/>
      <c r="G388" s="4"/>
      <c r="H388" s="4"/>
      <c r="I388" s="4"/>
      <c r="J388" s="4"/>
      <c r="K388"/>
      <c r="L388"/>
    </row>
    <row r="389" spans="4:12" x14ac:dyDescent="0.5">
      <c r="D389" s="4"/>
      <c r="E389"/>
      <c r="F389" s="4"/>
      <c r="G389" s="4"/>
      <c r="H389" s="4"/>
      <c r="I389" s="4"/>
      <c r="J389" s="4"/>
      <c r="K389"/>
      <c r="L389"/>
    </row>
    <row r="390" spans="4:12" x14ac:dyDescent="0.5">
      <c r="D390" s="4"/>
      <c r="E390"/>
      <c r="F390" s="4"/>
      <c r="G390" s="4"/>
      <c r="H390" s="4"/>
      <c r="I390" s="4"/>
      <c r="J390" s="4"/>
      <c r="K390"/>
      <c r="L390"/>
    </row>
    <row r="391" spans="4:12" x14ac:dyDescent="0.5">
      <c r="D391" s="4"/>
      <c r="E391"/>
      <c r="F391" s="4"/>
      <c r="G391" s="4"/>
      <c r="H391" s="4"/>
      <c r="I391" s="4"/>
      <c r="J391" s="4"/>
      <c r="K391"/>
      <c r="L391"/>
    </row>
    <row r="392" spans="4:12" x14ac:dyDescent="0.5">
      <c r="D392" s="4"/>
      <c r="E392"/>
      <c r="F392" s="4"/>
      <c r="G392" s="4"/>
      <c r="H392" s="4"/>
      <c r="I392" s="4"/>
      <c r="J392" s="4"/>
      <c r="K392"/>
      <c r="L392"/>
    </row>
    <row r="393" spans="4:12" x14ac:dyDescent="0.5">
      <c r="D393" s="4"/>
      <c r="E393"/>
      <c r="F393" s="4"/>
      <c r="G393" s="4"/>
      <c r="H393" s="4"/>
      <c r="I393" s="4"/>
      <c r="J393" s="4"/>
      <c r="K393"/>
      <c r="L393"/>
    </row>
    <row r="394" spans="4:12" x14ac:dyDescent="0.5">
      <c r="D394" s="4"/>
      <c r="E394"/>
      <c r="F394" s="4"/>
      <c r="G394" s="4"/>
      <c r="H394" s="4"/>
      <c r="I394" s="4"/>
      <c r="J394" s="4"/>
      <c r="K394"/>
      <c r="L394"/>
    </row>
    <row r="395" spans="4:12" x14ac:dyDescent="0.5">
      <c r="D395" s="4"/>
      <c r="E395"/>
      <c r="F395" s="4"/>
      <c r="G395" s="4"/>
      <c r="H395" s="4"/>
      <c r="I395" s="4"/>
      <c r="J395" s="4"/>
      <c r="K395"/>
      <c r="L395"/>
    </row>
    <row r="396" spans="4:12" x14ac:dyDescent="0.5">
      <c r="D396" s="4"/>
      <c r="E396"/>
      <c r="F396" s="4"/>
      <c r="G396" s="4"/>
      <c r="H396" s="4"/>
      <c r="I396" s="4"/>
      <c r="J396" s="4"/>
      <c r="K396"/>
      <c r="L396"/>
    </row>
    <row r="397" spans="4:12" x14ac:dyDescent="0.5">
      <c r="D397" s="4"/>
      <c r="E397"/>
      <c r="F397" s="4"/>
      <c r="G397" s="4"/>
      <c r="H397" s="4"/>
      <c r="I397" s="4"/>
      <c r="J397" s="4"/>
      <c r="K397"/>
      <c r="L397"/>
    </row>
    <row r="398" spans="4:12" x14ac:dyDescent="0.5">
      <c r="D398" s="4"/>
      <c r="E398"/>
      <c r="F398" s="4"/>
      <c r="G398" s="4"/>
      <c r="H398" s="4"/>
      <c r="I398" s="4"/>
      <c r="J398" s="4"/>
      <c r="K398"/>
      <c r="L398"/>
    </row>
    <row r="399" spans="4:12" x14ac:dyDescent="0.5">
      <c r="D399" s="4"/>
      <c r="E399"/>
      <c r="F399" s="4"/>
      <c r="G399" s="4"/>
      <c r="H399" s="4"/>
      <c r="I399" s="4"/>
      <c r="J399" s="4"/>
      <c r="K399"/>
      <c r="L399"/>
    </row>
    <row r="400" spans="4:12" x14ac:dyDescent="0.5">
      <c r="D400" s="4"/>
      <c r="E400"/>
      <c r="F400" s="4"/>
      <c r="G400" s="4"/>
      <c r="H400" s="4"/>
      <c r="I400" s="4"/>
      <c r="J400" s="4"/>
      <c r="K400"/>
      <c r="L400"/>
    </row>
    <row r="401" spans="4:12" x14ac:dyDescent="0.5">
      <c r="D401" s="4"/>
      <c r="E401"/>
      <c r="F401" s="4"/>
      <c r="G401" s="4"/>
      <c r="H401" s="4"/>
      <c r="I401" s="4"/>
      <c r="J401" s="4"/>
      <c r="K401"/>
      <c r="L401"/>
    </row>
    <row r="402" spans="4:12" x14ac:dyDescent="0.5">
      <c r="D402" s="4"/>
      <c r="E402"/>
      <c r="F402" s="4"/>
      <c r="G402" s="4"/>
      <c r="H402" s="4"/>
      <c r="I402" s="4"/>
      <c r="J402" s="4"/>
      <c r="K402"/>
      <c r="L402"/>
    </row>
    <row r="403" spans="4:12" x14ac:dyDescent="0.5">
      <c r="D403" s="4"/>
      <c r="E403"/>
      <c r="F403" s="4"/>
      <c r="G403" s="4"/>
      <c r="H403" s="4"/>
      <c r="I403" s="4"/>
      <c r="J403" s="4"/>
      <c r="K403"/>
      <c r="L403"/>
    </row>
    <row r="404" spans="4:12" x14ac:dyDescent="0.5">
      <c r="D404" s="4"/>
      <c r="E404"/>
      <c r="F404" s="4"/>
      <c r="G404" s="4"/>
      <c r="H404" s="4"/>
      <c r="I404" s="4"/>
      <c r="J404" s="4"/>
      <c r="K404"/>
      <c r="L404"/>
    </row>
    <row r="405" spans="4:12" x14ac:dyDescent="0.5">
      <c r="D405" s="4"/>
      <c r="E405"/>
      <c r="F405" s="4"/>
      <c r="G405" s="4"/>
      <c r="H405" s="4"/>
      <c r="I405" s="4"/>
      <c r="J405" s="4"/>
      <c r="K405"/>
      <c r="L405"/>
    </row>
    <row r="406" spans="4:12" x14ac:dyDescent="0.5">
      <c r="D406" s="4"/>
      <c r="E406"/>
      <c r="F406" s="4"/>
      <c r="G406" s="4"/>
      <c r="H406" s="4"/>
      <c r="I406" s="4"/>
      <c r="J406" s="4"/>
      <c r="K406"/>
      <c r="L406"/>
    </row>
    <row r="407" spans="4:12" x14ac:dyDescent="0.5">
      <c r="D407" s="4"/>
      <c r="E407"/>
      <c r="F407" s="4"/>
      <c r="G407" s="4"/>
      <c r="H407" s="4"/>
      <c r="I407" s="4"/>
      <c r="J407" s="4"/>
      <c r="K407"/>
      <c r="L407"/>
    </row>
    <row r="408" spans="4:12" x14ac:dyDescent="0.5">
      <c r="D408" s="4"/>
      <c r="E408"/>
      <c r="F408" s="4"/>
      <c r="G408" s="4"/>
      <c r="H408" s="4"/>
      <c r="I408" s="4"/>
      <c r="J408" s="4"/>
      <c r="K408"/>
      <c r="L408"/>
    </row>
    <row r="409" spans="4:12" x14ac:dyDescent="0.5">
      <c r="D409" s="4"/>
      <c r="E409"/>
      <c r="F409" s="4"/>
      <c r="G409" s="4"/>
      <c r="H409" s="4"/>
      <c r="I409" s="4"/>
      <c r="J409" s="4"/>
      <c r="K409"/>
      <c r="L409"/>
    </row>
    <row r="410" spans="4:12" x14ac:dyDescent="0.5">
      <c r="D410" s="4"/>
      <c r="E410"/>
      <c r="F410" s="4"/>
      <c r="G410" s="4"/>
      <c r="H410" s="4"/>
      <c r="I410" s="4"/>
      <c r="J410" s="4"/>
      <c r="K410"/>
      <c r="L410"/>
    </row>
    <row r="411" spans="4:12" x14ac:dyDescent="0.5">
      <c r="D411" s="4"/>
      <c r="E411"/>
      <c r="F411" s="4"/>
      <c r="G411" s="4"/>
      <c r="H411" s="4"/>
      <c r="I411" s="4"/>
      <c r="J411" s="4"/>
      <c r="K411"/>
      <c r="L411"/>
    </row>
    <row r="412" spans="4:12" x14ac:dyDescent="0.5">
      <c r="D412" s="4"/>
      <c r="E412"/>
      <c r="F412" s="4"/>
      <c r="G412" s="4"/>
      <c r="H412" s="4"/>
      <c r="I412" s="4"/>
      <c r="J412" s="4"/>
      <c r="K412"/>
      <c r="L412"/>
    </row>
    <row r="413" spans="4:12" x14ac:dyDescent="0.5">
      <c r="D413" s="4"/>
      <c r="E413"/>
      <c r="F413" s="4"/>
      <c r="G413" s="4"/>
      <c r="H413" s="4"/>
      <c r="I413" s="4"/>
      <c r="J413" s="4"/>
      <c r="K413"/>
      <c r="L413"/>
    </row>
    <row r="414" spans="4:12" x14ac:dyDescent="0.5">
      <c r="D414" s="4"/>
      <c r="E414"/>
      <c r="F414" s="4"/>
      <c r="G414" s="4"/>
      <c r="H414" s="4"/>
      <c r="I414" s="4"/>
      <c r="J414" s="4"/>
      <c r="K414"/>
      <c r="L414"/>
    </row>
    <row r="415" spans="4:12" x14ac:dyDescent="0.5">
      <c r="D415" s="4"/>
      <c r="E415"/>
      <c r="F415" s="4"/>
      <c r="G415" s="4"/>
      <c r="H415" s="4"/>
      <c r="I415" s="4"/>
      <c r="J415" s="4"/>
      <c r="K415"/>
      <c r="L415"/>
    </row>
    <row r="416" spans="4:12" x14ac:dyDescent="0.5">
      <c r="D416" s="4"/>
      <c r="E416"/>
      <c r="F416" s="4"/>
      <c r="G416" s="4"/>
      <c r="H416" s="4"/>
      <c r="I416" s="4"/>
      <c r="J416" s="4"/>
      <c r="K416"/>
      <c r="L416"/>
    </row>
    <row r="417" spans="4:12" x14ac:dyDescent="0.5">
      <c r="D417" s="4"/>
      <c r="E417"/>
      <c r="F417" s="4"/>
      <c r="G417" s="4"/>
      <c r="H417" s="4"/>
      <c r="I417" s="4"/>
      <c r="J417" s="4"/>
      <c r="K417"/>
      <c r="L417"/>
    </row>
    <row r="418" spans="4:12" x14ac:dyDescent="0.5">
      <c r="D418" s="4"/>
      <c r="E418"/>
      <c r="F418" s="4"/>
      <c r="G418" s="4"/>
      <c r="H418" s="4"/>
      <c r="I418" s="4"/>
      <c r="J418" s="4"/>
      <c r="K418"/>
      <c r="L418"/>
    </row>
    <row r="419" spans="4:12" x14ac:dyDescent="0.5">
      <c r="D419" s="4"/>
      <c r="E419"/>
      <c r="F419" s="4"/>
      <c r="G419" s="4"/>
      <c r="H419" s="4"/>
      <c r="I419" s="4"/>
      <c r="J419" s="4"/>
      <c r="K419"/>
      <c r="L419"/>
    </row>
    <row r="420" spans="4:12" x14ac:dyDescent="0.5">
      <c r="D420" s="4"/>
      <c r="E420"/>
      <c r="F420" s="4"/>
      <c r="G420" s="4"/>
      <c r="H420" s="4"/>
      <c r="I420" s="4"/>
      <c r="J420" s="4"/>
      <c r="K420"/>
      <c r="L420"/>
    </row>
    <row r="421" spans="4:12" x14ac:dyDescent="0.5">
      <c r="D421" s="4"/>
      <c r="E421"/>
      <c r="F421" s="4"/>
      <c r="G421" s="4"/>
      <c r="H421" s="4"/>
      <c r="I421" s="4"/>
      <c r="J421" s="4"/>
      <c r="K421"/>
      <c r="L421"/>
    </row>
    <row r="422" spans="4:12" x14ac:dyDescent="0.5">
      <c r="D422" s="4"/>
      <c r="E422"/>
      <c r="F422" s="4"/>
      <c r="G422" s="4"/>
      <c r="H422" s="4"/>
      <c r="I422" s="4"/>
      <c r="J422" s="4"/>
      <c r="K422"/>
      <c r="L422"/>
    </row>
    <row r="423" spans="4:12" x14ac:dyDescent="0.5">
      <c r="D423" s="4"/>
      <c r="E423"/>
      <c r="F423" s="4"/>
      <c r="G423" s="4"/>
      <c r="H423" s="4"/>
      <c r="I423" s="4"/>
      <c r="J423" s="4"/>
      <c r="K423"/>
      <c r="L423"/>
    </row>
    <row r="424" spans="4:12" x14ac:dyDescent="0.5">
      <c r="D424" s="4"/>
      <c r="E424"/>
      <c r="F424" s="4"/>
      <c r="G424" s="4"/>
      <c r="H424" s="4"/>
      <c r="I424" s="4"/>
      <c r="J424" s="4"/>
      <c r="K424"/>
      <c r="L424"/>
    </row>
    <row r="425" spans="4:12" x14ac:dyDescent="0.5">
      <c r="D425" s="4"/>
      <c r="E425"/>
      <c r="F425" s="4"/>
      <c r="G425" s="4"/>
      <c r="H425" s="4"/>
      <c r="I425" s="4"/>
      <c r="J425" s="4"/>
      <c r="K425"/>
      <c r="L425"/>
    </row>
    <row r="426" spans="4:12" x14ac:dyDescent="0.5">
      <c r="D426" s="4"/>
      <c r="E426"/>
      <c r="F426" s="4"/>
      <c r="G426" s="4"/>
      <c r="H426" s="4"/>
      <c r="I426" s="4"/>
      <c r="J426" s="4"/>
      <c r="K426"/>
      <c r="L426"/>
    </row>
    <row r="427" spans="4:12" x14ac:dyDescent="0.5">
      <c r="D427" s="4"/>
      <c r="E427"/>
      <c r="F427" s="4"/>
      <c r="G427" s="4"/>
      <c r="H427" s="4"/>
      <c r="I427" s="4"/>
      <c r="J427" s="4"/>
      <c r="K427"/>
      <c r="L427"/>
    </row>
    <row r="428" spans="4:12" x14ac:dyDescent="0.5">
      <c r="D428" s="4"/>
      <c r="E428"/>
      <c r="F428" s="4"/>
      <c r="G428" s="4"/>
      <c r="H428" s="4"/>
      <c r="I428" s="4"/>
      <c r="J428" s="4"/>
      <c r="K428"/>
      <c r="L428"/>
    </row>
    <row r="429" spans="4:12" x14ac:dyDescent="0.5">
      <c r="D429" s="4"/>
      <c r="E429"/>
      <c r="F429" s="4"/>
      <c r="G429" s="4"/>
      <c r="H429" s="4"/>
      <c r="I429" s="4"/>
      <c r="J429" s="4"/>
      <c r="K429"/>
      <c r="L429"/>
    </row>
    <row r="430" spans="4:12" x14ac:dyDescent="0.5">
      <c r="D430" s="4"/>
      <c r="E430"/>
      <c r="F430" s="4"/>
      <c r="G430" s="4"/>
      <c r="H430" s="4"/>
      <c r="I430" s="4"/>
      <c r="J430" s="4"/>
      <c r="K430"/>
      <c r="L430"/>
    </row>
    <row r="431" spans="4:12" x14ac:dyDescent="0.5">
      <c r="D431" s="4"/>
      <c r="E431"/>
      <c r="F431" s="4"/>
      <c r="G431" s="4"/>
      <c r="H431" s="4"/>
      <c r="I431" s="4"/>
      <c r="J431" s="4"/>
      <c r="K431"/>
      <c r="L431"/>
    </row>
    <row r="432" spans="4:12" x14ac:dyDescent="0.5">
      <c r="D432" s="4"/>
      <c r="E432"/>
      <c r="F432" s="4"/>
      <c r="G432" s="4"/>
      <c r="H432" s="4"/>
      <c r="I432" s="4"/>
      <c r="J432" s="4"/>
      <c r="K432"/>
      <c r="L432"/>
    </row>
    <row r="433" spans="4:12" x14ac:dyDescent="0.5">
      <c r="D433" s="4"/>
      <c r="E433"/>
      <c r="F433" s="4"/>
      <c r="G433" s="4"/>
      <c r="H433" s="4"/>
      <c r="I433" s="4"/>
      <c r="J433" s="4"/>
      <c r="K433"/>
      <c r="L433"/>
    </row>
    <row r="434" spans="4:12" x14ac:dyDescent="0.5">
      <c r="D434" s="4"/>
      <c r="E434"/>
      <c r="F434" s="4"/>
      <c r="G434" s="4"/>
      <c r="H434" s="4"/>
      <c r="I434" s="4"/>
      <c r="J434" s="4"/>
      <c r="K434"/>
      <c r="L434"/>
    </row>
    <row r="435" spans="4:12" x14ac:dyDescent="0.5">
      <c r="D435" s="4"/>
      <c r="E435"/>
      <c r="F435" s="4"/>
      <c r="G435" s="4"/>
      <c r="H435" s="4"/>
      <c r="I435" s="4"/>
      <c r="J435" s="4"/>
      <c r="K435"/>
      <c r="L435"/>
    </row>
    <row r="436" spans="4:12" x14ac:dyDescent="0.5">
      <c r="D436" s="4"/>
      <c r="E436"/>
      <c r="F436" s="4"/>
      <c r="G436" s="4"/>
      <c r="H436" s="4"/>
      <c r="I436" s="4"/>
      <c r="J436" s="4"/>
      <c r="K436"/>
      <c r="L436"/>
    </row>
    <row r="437" spans="4:12" x14ac:dyDescent="0.5">
      <c r="D437" s="4"/>
      <c r="E437"/>
      <c r="F437" s="4"/>
      <c r="G437" s="4"/>
      <c r="H437" s="4"/>
      <c r="I437" s="4"/>
      <c r="J437" s="4"/>
      <c r="K437"/>
      <c r="L437"/>
    </row>
    <row r="438" spans="4:12" x14ac:dyDescent="0.5">
      <c r="D438" s="4"/>
      <c r="E438"/>
      <c r="F438" s="4"/>
      <c r="G438" s="4"/>
      <c r="H438" s="4"/>
      <c r="I438" s="4"/>
      <c r="J438" s="4"/>
      <c r="K438"/>
      <c r="L438"/>
    </row>
    <row r="439" spans="4:12" x14ac:dyDescent="0.5">
      <c r="D439" s="4"/>
      <c r="E439"/>
      <c r="F439" s="4"/>
      <c r="G439" s="4"/>
      <c r="H439" s="4"/>
      <c r="I439" s="4"/>
      <c r="J439" s="4"/>
      <c r="K439"/>
      <c r="L439"/>
    </row>
    <row r="440" spans="4:12" x14ac:dyDescent="0.5">
      <c r="D440" s="4"/>
      <c r="E440"/>
      <c r="F440" s="4"/>
      <c r="G440" s="4"/>
      <c r="H440" s="4"/>
      <c r="I440" s="4"/>
      <c r="J440" s="4"/>
      <c r="K440"/>
      <c r="L440"/>
    </row>
    <row r="441" spans="4:12" x14ac:dyDescent="0.5">
      <c r="D441" s="4"/>
      <c r="E441"/>
      <c r="F441" s="4"/>
      <c r="G441" s="4"/>
      <c r="H441" s="4"/>
      <c r="I441" s="4"/>
      <c r="J441" s="4"/>
      <c r="K441"/>
      <c r="L441"/>
    </row>
    <row r="442" spans="4:12" x14ac:dyDescent="0.5">
      <c r="D442" s="4"/>
      <c r="E442"/>
      <c r="F442" s="4"/>
      <c r="G442" s="4"/>
      <c r="H442" s="4"/>
      <c r="I442" s="4"/>
      <c r="J442" s="4"/>
      <c r="K442"/>
      <c r="L442"/>
    </row>
    <row r="443" spans="4:12" x14ac:dyDescent="0.5">
      <c r="D443" s="4"/>
      <c r="E443"/>
      <c r="F443" s="4"/>
      <c r="G443" s="4"/>
      <c r="H443" s="4"/>
      <c r="I443" s="4"/>
      <c r="J443" s="4"/>
      <c r="K443"/>
      <c r="L443"/>
    </row>
    <row r="444" spans="4:12" x14ac:dyDescent="0.5">
      <c r="D444" s="4"/>
      <c r="E444"/>
      <c r="F444" s="4"/>
      <c r="G444" s="4"/>
      <c r="H444" s="4"/>
      <c r="I444" s="4"/>
      <c r="J444" s="4"/>
      <c r="K444"/>
      <c r="L444"/>
    </row>
    <row r="445" spans="4:12" x14ac:dyDescent="0.5">
      <c r="D445" s="4"/>
      <c r="E445"/>
      <c r="F445" s="4"/>
      <c r="G445" s="4"/>
      <c r="H445" s="4"/>
      <c r="I445" s="4"/>
      <c r="J445" s="4"/>
      <c r="K445"/>
      <c r="L445"/>
    </row>
    <row r="446" spans="4:12" x14ac:dyDescent="0.5">
      <c r="D446" s="4"/>
      <c r="E446"/>
      <c r="F446" s="4"/>
      <c r="G446" s="4"/>
      <c r="H446" s="4"/>
      <c r="I446" s="4"/>
      <c r="J446" s="4"/>
      <c r="K446"/>
      <c r="L446"/>
    </row>
    <row r="447" spans="4:12" x14ac:dyDescent="0.5">
      <c r="D447" s="4"/>
      <c r="E447"/>
      <c r="F447" s="4"/>
      <c r="G447" s="4"/>
      <c r="H447" s="4"/>
      <c r="I447" s="4"/>
      <c r="J447" s="4"/>
      <c r="K447"/>
      <c r="L447"/>
    </row>
    <row r="448" spans="4:12" x14ac:dyDescent="0.5">
      <c r="D448" s="4"/>
      <c r="E448"/>
      <c r="F448" s="4"/>
      <c r="G448" s="4"/>
      <c r="H448" s="4"/>
      <c r="I448" s="4"/>
      <c r="J448" s="4"/>
      <c r="K448"/>
      <c r="L448"/>
    </row>
    <row r="449" spans="4:12" x14ac:dyDescent="0.5">
      <c r="D449" s="4"/>
      <c r="E449"/>
      <c r="F449" s="4"/>
      <c r="G449" s="4"/>
      <c r="H449" s="4"/>
      <c r="I449" s="4"/>
      <c r="J449" s="4"/>
      <c r="K449"/>
      <c r="L449"/>
    </row>
    <row r="450" spans="4:12" x14ac:dyDescent="0.5">
      <c r="D450" s="4"/>
      <c r="E450"/>
      <c r="F450" s="4"/>
      <c r="G450" s="4"/>
      <c r="H450" s="4"/>
      <c r="I450" s="4"/>
      <c r="J450" s="4"/>
      <c r="K450"/>
      <c r="L450"/>
    </row>
    <row r="451" spans="4:12" x14ac:dyDescent="0.5">
      <c r="D451" s="4"/>
      <c r="E451"/>
      <c r="F451" s="4"/>
      <c r="G451" s="4"/>
      <c r="H451" s="4"/>
      <c r="I451" s="4"/>
      <c r="J451" s="4"/>
      <c r="K451"/>
      <c r="L451"/>
    </row>
    <row r="452" spans="4:12" x14ac:dyDescent="0.5">
      <c r="D452" s="4"/>
      <c r="E452"/>
      <c r="F452" s="4"/>
      <c r="G452" s="4"/>
      <c r="H452" s="4"/>
      <c r="I452" s="4"/>
      <c r="J452" s="4"/>
      <c r="K452"/>
      <c r="L452"/>
    </row>
    <row r="453" spans="4:12" x14ac:dyDescent="0.5">
      <c r="D453" s="4"/>
      <c r="E453"/>
      <c r="F453" s="4"/>
      <c r="G453" s="4"/>
      <c r="H453" s="4"/>
      <c r="I453" s="4"/>
      <c r="J453" s="4"/>
      <c r="K453"/>
      <c r="L453"/>
    </row>
    <row r="454" spans="4:12" x14ac:dyDescent="0.5">
      <c r="D454" s="4"/>
      <c r="E454"/>
      <c r="F454" s="4"/>
      <c r="G454" s="4"/>
      <c r="H454" s="4"/>
      <c r="I454" s="4"/>
      <c r="J454" s="4"/>
      <c r="K454"/>
      <c r="L454"/>
    </row>
    <row r="455" spans="4:12" x14ac:dyDescent="0.5">
      <c r="D455" s="4"/>
      <c r="E455"/>
      <c r="F455" s="4"/>
      <c r="G455" s="4"/>
      <c r="H455" s="4"/>
      <c r="I455" s="4"/>
      <c r="J455" s="4"/>
      <c r="K455"/>
      <c r="L455"/>
    </row>
    <row r="456" spans="4:12" x14ac:dyDescent="0.5">
      <c r="D456" s="4"/>
      <c r="E456"/>
      <c r="F456" s="4"/>
      <c r="G456" s="4"/>
      <c r="H456" s="4"/>
      <c r="I456" s="4"/>
      <c r="J456" s="4"/>
      <c r="K456"/>
      <c r="L456"/>
    </row>
    <row r="457" spans="4:12" x14ac:dyDescent="0.5">
      <c r="D457" s="4"/>
      <c r="E457"/>
      <c r="F457" s="4"/>
      <c r="G457" s="4"/>
      <c r="H457" s="4"/>
      <c r="I457" s="4"/>
      <c r="J457" s="4"/>
      <c r="K457"/>
      <c r="L457"/>
    </row>
    <row r="458" spans="4:12" x14ac:dyDescent="0.5">
      <c r="D458" s="4"/>
      <c r="E458"/>
      <c r="F458" s="4"/>
      <c r="G458" s="4"/>
      <c r="H458" s="4"/>
      <c r="I458" s="4"/>
      <c r="J458" s="4"/>
      <c r="K458"/>
      <c r="L458"/>
    </row>
    <row r="459" spans="4:12" x14ac:dyDescent="0.5">
      <c r="D459" s="4"/>
      <c r="E459"/>
      <c r="F459" s="4"/>
      <c r="G459" s="4"/>
      <c r="H459" s="4"/>
      <c r="I459" s="4"/>
      <c r="J459" s="4"/>
      <c r="K459"/>
      <c r="L459"/>
    </row>
    <row r="460" spans="4:12" x14ac:dyDescent="0.5">
      <c r="D460" s="4"/>
      <c r="E460"/>
      <c r="F460" s="4"/>
      <c r="G460" s="4"/>
      <c r="H460" s="4"/>
      <c r="I460" s="4"/>
      <c r="J460" s="4"/>
      <c r="K460"/>
      <c r="L460"/>
    </row>
    <row r="461" spans="4:12" x14ac:dyDescent="0.5">
      <c r="D461" s="4"/>
      <c r="E461"/>
      <c r="F461" s="4"/>
      <c r="G461" s="4"/>
      <c r="H461" s="4"/>
      <c r="I461" s="4"/>
      <c r="J461" s="4"/>
      <c r="K461"/>
      <c r="L461"/>
    </row>
    <row r="462" spans="4:12" x14ac:dyDescent="0.5">
      <c r="D462" s="4"/>
      <c r="E462"/>
      <c r="F462" s="4"/>
      <c r="G462" s="4"/>
      <c r="H462" s="4"/>
      <c r="I462" s="4"/>
      <c r="J462" s="4"/>
      <c r="K462"/>
      <c r="L462"/>
    </row>
    <row r="463" spans="4:12" x14ac:dyDescent="0.5">
      <c r="D463" s="4"/>
      <c r="E463"/>
      <c r="F463" s="4"/>
      <c r="G463" s="4"/>
      <c r="H463" s="4"/>
      <c r="I463" s="4"/>
      <c r="J463" s="4"/>
      <c r="K463"/>
      <c r="L463"/>
    </row>
    <row r="464" spans="4:12" x14ac:dyDescent="0.5">
      <c r="D464" s="4"/>
      <c r="E464"/>
      <c r="F464" s="4"/>
      <c r="G464" s="4"/>
      <c r="H464" s="4"/>
      <c r="I464" s="4"/>
      <c r="J464" s="4"/>
      <c r="K464"/>
      <c r="L464"/>
    </row>
    <row r="465" spans="4:12" x14ac:dyDescent="0.5">
      <c r="D465" s="4"/>
      <c r="E465"/>
      <c r="F465" s="4"/>
      <c r="G465" s="4"/>
      <c r="H465" s="4"/>
      <c r="I465" s="4"/>
      <c r="J465" s="4"/>
      <c r="K465"/>
      <c r="L465"/>
    </row>
    <row r="466" spans="4:12" x14ac:dyDescent="0.5">
      <c r="D466" s="4"/>
      <c r="E466"/>
      <c r="F466" s="4"/>
      <c r="G466" s="4"/>
      <c r="H466" s="4"/>
      <c r="I466" s="4"/>
      <c r="J466" s="4"/>
      <c r="K466"/>
      <c r="L466"/>
    </row>
    <row r="467" spans="4:12" x14ac:dyDescent="0.5">
      <c r="D467" s="4"/>
      <c r="E467"/>
      <c r="F467" s="4"/>
      <c r="G467" s="4"/>
      <c r="H467" s="4"/>
      <c r="I467" s="4"/>
      <c r="J467" s="4"/>
      <c r="K467"/>
      <c r="L467"/>
    </row>
    <row r="468" spans="4:12" x14ac:dyDescent="0.5">
      <c r="D468" s="4"/>
      <c r="E468"/>
      <c r="F468" s="4"/>
      <c r="G468" s="4"/>
      <c r="H468" s="4"/>
      <c r="I468" s="4"/>
      <c r="J468" s="4"/>
      <c r="K468"/>
      <c r="L468"/>
    </row>
    <row r="469" spans="4:12" x14ac:dyDescent="0.5">
      <c r="D469" s="4"/>
      <c r="E469"/>
      <c r="F469" s="4"/>
      <c r="G469" s="4"/>
      <c r="H469" s="4"/>
      <c r="I469" s="4"/>
      <c r="J469" s="4"/>
      <c r="K469"/>
      <c r="L469"/>
    </row>
    <row r="470" spans="4:12" x14ac:dyDescent="0.5">
      <c r="D470" s="4"/>
      <c r="E470"/>
      <c r="F470" s="4"/>
      <c r="G470" s="4"/>
      <c r="H470" s="4"/>
      <c r="I470" s="4"/>
      <c r="J470" s="4"/>
      <c r="K470"/>
      <c r="L470"/>
    </row>
    <row r="471" spans="4:12" ht="14.5" x14ac:dyDescent="0.35">
      <c r="E471"/>
      <c r="K471"/>
      <c r="L471"/>
    </row>
    <row r="472" spans="4:12" ht="14.5" x14ac:dyDescent="0.35">
      <c r="D472"/>
      <c r="E472"/>
      <c r="K472"/>
      <c r="L472"/>
    </row>
    <row r="473" spans="4:12" ht="14.5" x14ac:dyDescent="0.35">
      <c r="D473"/>
      <c r="E473"/>
      <c r="K473"/>
      <c r="L473"/>
    </row>
    <row r="474" spans="4:12" ht="14.5" x14ac:dyDescent="0.35">
      <c r="D474"/>
      <c r="E474"/>
      <c r="K474"/>
      <c r="L474"/>
    </row>
    <row r="475" spans="4:12" ht="14.5" x14ac:dyDescent="0.35">
      <c r="D475"/>
      <c r="E475"/>
      <c r="K475"/>
      <c r="L475"/>
    </row>
    <row r="476" spans="4:12" ht="14.5" x14ac:dyDescent="0.35">
      <c r="D476"/>
      <c r="E476"/>
      <c r="K476"/>
      <c r="L476"/>
    </row>
    <row r="477" spans="4:12" ht="14.5" x14ac:dyDescent="0.35">
      <c r="D477"/>
      <c r="E477"/>
      <c r="K477"/>
      <c r="L477"/>
    </row>
    <row r="478" spans="4:12" ht="14.5" x14ac:dyDescent="0.35">
      <c r="D478"/>
      <c r="E478"/>
      <c r="K478"/>
      <c r="L478"/>
    </row>
    <row r="479" spans="4:12" ht="14.5" x14ac:dyDescent="0.35">
      <c r="D479"/>
      <c r="E479"/>
      <c r="K479"/>
      <c r="L479"/>
    </row>
    <row r="480" spans="4:12" ht="14.5" x14ac:dyDescent="0.35">
      <c r="D480"/>
      <c r="E480"/>
      <c r="F480"/>
      <c r="J480"/>
      <c r="K480"/>
      <c r="L480"/>
    </row>
    <row r="481" customFormat="1" ht="14.5" x14ac:dyDescent="0.35"/>
    <row r="482" customFormat="1" ht="14.5" x14ac:dyDescent="0.35"/>
    <row r="483" customFormat="1" ht="14.5" x14ac:dyDescent="0.35"/>
    <row r="484" customFormat="1" ht="14.5" x14ac:dyDescent="0.35"/>
    <row r="485" customFormat="1" ht="14.5" x14ac:dyDescent="0.35"/>
    <row r="486" customFormat="1" ht="14.5" x14ac:dyDescent="0.35"/>
    <row r="487" customFormat="1" ht="14.5" x14ac:dyDescent="0.35"/>
    <row r="488" customFormat="1" ht="14.5" x14ac:dyDescent="0.35"/>
    <row r="489" customFormat="1" ht="14.5" x14ac:dyDescent="0.35"/>
    <row r="490" customFormat="1" ht="14.5" x14ac:dyDescent="0.35"/>
    <row r="491" customFormat="1" ht="14.5" x14ac:dyDescent="0.35"/>
    <row r="492" customFormat="1" ht="14.5" x14ac:dyDescent="0.35"/>
    <row r="493" customFormat="1" ht="14.5" x14ac:dyDescent="0.35"/>
    <row r="494" customFormat="1" ht="14.5" x14ac:dyDescent="0.35"/>
    <row r="495" customFormat="1" ht="14.5" x14ac:dyDescent="0.35"/>
    <row r="496" customFormat="1" ht="14.5" x14ac:dyDescent="0.35"/>
    <row r="497" customFormat="1" ht="14.5" x14ac:dyDescent="0.35"/>
    <row r="498" customFormat="1" ht="14.5" x14ac:dyDescent="0.35"/>
    <row r="499" customFormat="1" ht="14.5" x14ac:dyDescent="0.35"/>
    <row r="500" customFormat="1" ht="14.5" x14ac:dyDescent="0.35"/>
    <row r="501" customFormat="1" ht="14.5" x14ac:dyDescent="0.35"/>
    <row r="502" customFormat="1" ht="14.5" x14ac:dyDescent="0.35"/>
    <row r="503" customFormat="1" ht="14.5" x14ac:dyDescent="0.35"/>
    <row r="504" customFormat="1" ht="14.5" x14ac:dyDescent="0.35"/>
    <row r="505" customFormat="1" ht="14.5" x14ac:dyDescent="0.35"/>
    <row r="506" customFormat="1" ht="14.5" x14ac:dyDescent="0.35"/>
    <row r="507" customFormat="1" ht="14.5" x14ac:dyDescent="0.35"/>
    <row r="508" customFormat="1" ht="14.5" x14ac:dyDescent="0.35"/>
    <row r="509" customFormat="1" ht="14.5" x14ac:dyDescent="0.35"/>
    <row r="510" customFormat="1" ht="14.5" x14ac:dyDescent="0.35"/>
    <row r="511" customFormat="1" ht="14.5" x14ac:dyDescent="0.35"/>
    <row r="512" customFormat="1" ht="14.5" x14ac:dyDescent="0.35"/>
    <row r="513" customFormat="1" ht="14.5" x14ac:dyDescent="0.35"/>
    <row r="514" customFormat="1" ht="14.5" x14ac:dyDescent="0.35"/>
    <row r="515" customFormat="1" ht="14.5" x14ac:dyDescent="0.35"/>
    <row r="516" customFormat="1" ht="14.5" x14ac:dyDescent="0.35"/>
    <row r="517" customFormat="1" ht="14.5" x14ac:dyDescent="0.35"/>
    <row r="518" customFormat="1" ht="14.5" x14ac:dyDescent="0.35"/>
    <row r="519" customFormat="1" ht="14.5" x14ac:dyDescent="0.35"/>
    <row r="520" customFormat="1" ht="14.5" x14ac:dyDescent="0.35"/>
    <row r="521" customFormat="1" ht="14.5" x14ac:dyDescent="0.35"/>
    <row r="522" customFormat="1" ht="14.5" x14ac:dyDescent="0.35"/>
    <row r="523" customFormat="1" ht="14.5" x14ac:dyDescent="0.35"/>
    <row r="524" customFormat="1" ht="14.5" x14ac:dyDescent="0.35"/>
    <row r="525" customFormat="1" ht="14.5" x14ac:dyDescent="0.35"/>
    <row r="526" customFormat="1" ht="14.5" x14ac:dyDescent="0.35"/>
    <row r="527" customFormat="1" ht="14.5" x14ac:dyDescent="0.35"/>
    <row r="528" customFormat="1" ht="14.5" x14ac:dyDescent="0.35"/>
    <row r="529" customFormat="1" ht="14.5" x14ac:dyDescent="0.35"/>
    <row r="530" customFormat="1" ht="14.5" x14ac:dyDescent="0.35"/>
    <row r="531" customFormat="1" ht="14.5" x14ac:dyDescent="0.35"/>
    <row r="532" customFormat="1" ht="14.5" x14ac:dyDescent="0.35"/>
    <row r="533" customFormat="1" ht="14.5" x14ac:dyDescent="0.35"/>
    <row r="534" customFormat="1" ht="14.5" x14ac:dyDescent="0.35"/>
    <row r="535" customFormat="1" ht="14.5" x14ac:dyDescent="0.35"/>
    <row r="536" customFormat="1" ht="14.5" x14ac:dyDescent="0.35"/>
    <row r="537" customFormat="1" ht="14.5" x14ac:dyDescent="0.35"/>
    <row r="538" customFormat="1" ht="14.5" x14ac:dyDescent="0.35"/>
    <row r="539" customFormat="1" ht="14.5" x14ac:dyDescent="0.35"/>
    <row r="540" customFormat="1" ht="14.5" x14ac:dyDescent="0.35"/>
    <row r="541" customFormat="1" ht="14.5" x14ac:dyDescent="0.35"/>
    <row r="542" customFormat="1" ht="14.5" x14ac:dyDescent="0.35"/>
    <row r="543" customFormat="1" ht="14.5" x14ac:dyDescent="0.35"/>
    <row r="544" customFormat="1" ht="14.5" x14ac:dyDescent="0.35"/>
    <row r="545" customFormat="1" ht="14.5" x14ac:dyDescent="0.35"/>
    <row r="546" customFormat="1" ht="14.5" x14ac:dyDescent="0.35"/>
    <row r="547" customFormat="1" ht="14.5" x14ac:dyDescent="0.35"/>
    <row r="548" customFormat="1" ht="14.5" x14ac:dyDescent="0.35"/>
    <row r="549" customFormat="1" ht="14.5" x14ac:dyDescent="0.35"/>
    <row r="550" customFormat="1" ht="14.5" x14ac:dyDescent="0.35"/>
    <row r="551" customFormat="1" ht="14.5" x14ac:dyDescent="0.35"/>
    <row r="552" customFormat="1" ht="14.5" x14ac:dyDescent="0.35"/>
    <row r="553" customFormat="1" ht="14.5" x14ac:dyDescent="0.35"/>
    <row r="554" customFormat="1" ht="14.5" x14ac:dyDescent="0.35"/>
    <row r="555" customFormat="1" ht="14.5" x14ac:dyDescent="0.35"/>
    <row r="556" customFormat="1" ht="14.5" x14ac:dyDescent="0.35"/>
    <row r="557" customFormat="1" ht="14.5" x14ac:dyDescent="0.35"/>
    <row r="558" customFormat="1" ht="14.5" x14ac:dyDescent="0.35"/>
    <row r="559" customFormat="1" ht="14.5" x14ac:dyDescent="0.35"/>
    <row r="560" customFormat="1" ht="14.5" x14ac:dyDescent="0.35"/>
    <row r="561" customFormat="1" ht="14.5" x14ac:dyDescent="0.35"/>
    <row r="562" customFormat="1" ht="14.5" x14ac:dyDescent="0.35"/>
    <row r="563" customFormat="1" ht="14.5" x14ac:dyDescent="0.35"/>
    <row r="564" customFormat="1" ht="14.5" x14ac:dyDescent="0.35"/>
    <row r="565" customFormat="1" ht="14.5" x14ac:dyDescent="0.35"/>
    <row r="566" customFormat="1" ht="14.5" x14ac:dyDescent="0.35"/>
    <row r="567" customFormat="1" ht="14.5" x14ac:dyDescent="0.35"/>
    <row r="568" customFormat="1" ht="14.5" x14ac:dyDescent="0.35"/>
    <row r="569" customFormat="1" ht="14.5" x14ac:dyDescent="0.35"/>
    <row r="570" customFormat="1" ht="14.5" x14ac:dyDescent="0.35"/>
    <row r="571" customFormat="1" ht="14.5" x14ac:dyDescent="0.35"/>
    <row r="572" customFormat="1" ht="14.5" x14ac:dyDescent="0.35"/>
    <row r="573" customFormat="1" ht="14.5" x14ac:dyDescent="0.35"/>
    <row r="574" customFormat="1" ht="14.5" x14ac:dyDescent="0.35"/>
    <row r="575" customFormat="1" ht="14.5" x14ac:dyDescent="0.35"/>
    <row r="576" customFormat="1" ht="14.5" x14ac:dyDescent="0.35"/>
    <row r="577" customFormat="1" ht="14.5" x14ac:dyDescent="0.35"/>
    <row r="578" customFormat="1" ht="14.5" x14ac:dyDescent="0.35"/>
    <row r="579" customFormat="1" ht="14.5" x14ac:dyDescent="0.35"/>
    <row r="580" customFormat="1" ht="14.5" x14ac:dyDescent="0.35"/>
    <row r="581" customFormat="1" ht="14.5" x14ac:dyDescent="0.35"/>
    <row r="582" customFormat="1" ht="14.5" x14ac:dyDescent="0.35"/>
    <row r="583" customFormat="1" ht="14.5" x14ac:dyDescent="0.35"/>
    <row r="584" customFormat="1" ht="14.5" x14ac:dyDescent="0.35"/>
    <row r="585" customFormat="1" ht="14.5" x14ac:dyDescent="0.35"/>
    <row r="586" customFormat="1" ht="14.5" x14ac:dyDescent="0.35"/>
    <row r="587" customFormat="1" ht="14.5" x14ac:dyDescent="0.35"/>
    <row r="588" customFormat="1" ht="14.5" x14ac:dyDescent="0.35"/>
    <row r="589" customFormat="1" ht="14.5" x14ac:dyDescent="0.35"/>
    <row r="590" customFormat="1" ht="14.5" x14ac:dyDescent="0.35"/>
    <row r="591" customFormat="1" ht="14.5" x14ac:dyDescent="0.35"/>
    <row r="592" customFormat="1" ht="14.5" x14ac:dyDescent="0.35"/>
    <row r="593" customFormat="1" ht="14.5" x14ac:dyDescent="0.35"/>
    <row r="594" customFormat="1" ht="14.5" x14ac:dyDescent="0.35"/>
    <row r="595" customFormat="1" ht="14.5" x14ac:dyDescent="0.35"/>
    <row r="596" customFormat="1" ht="14.5" x14ac:dyDescent="0.35"/>
    <row r="597" customFormat="1" ht="14.5" x14ac:dyDescent="0.35"/>
    <row r="598" customFormat="1" ht="14.5" x14ac:dyDescent="0.35"/>
    <row r="599" customFormat="1" ht="14.5" x14ac:dyDescent="0.35"/>
    <row r="600" customFormat="1" ht="14.5" x14ac:dyDescent="0.35"/>
    <row r="601" customFormat="1" ht="14.5" x14ac:dyDescent="0.35"/>
    <row r="602" customFormat="1" ht="14.5" x14ac:dyDescent="0.35"/>
    <row r="603" customFormat="1" ht="14.5" x14ac:dyDescent="0.35"/>
    <row r="604" customFormat="1" ht="14.5" x14ac:dyDescent="0.35"/>
    <row r="605" customFormat="1" ht="14.5" x14ac:dyDescent="0.35"/>
    <row r="606" customFormat="1" ht="14.5" x14ac:dyDescent="0.35"/>
    <row r="607" customFormat="1" ht="14.5" x14ac:dyDescent="0.35"/>
    <row r="608" customFormat="1" ht="14.5" x14ac:dyDescent="0.35"/>
    <row r="609" customFormat="1" ht="14.5" x14ac:dyDescent="0.35"/>
    <row r="610" customFormat="1" ht="14.5" x14ac:dyDescent="0.35"/>
    <row r="611" customFormat="1" ht="14.5" x14ac:dyDescent="0.35"/>
    <row r="612" customFormat="1" ht="14.5" x14ac:dyDescent="0.35"/>
    <row r="613" customFormat="1" ht="14.5" x14ac:dyDescent="0.35"/>
    <row r="614" customFormat="1" ht="14.5" x14ac:dyDescent="0.35"/>
    <row r="615" customFormat="1" ht="14.5" x14ac:dyDescent="0.35"/>
    <row r="616" customFormat="1" ht="14.5" x14ac:dyDescent="0.35"/>
    <row r="617" customFormat="1" ht="14.5" x14ac:dyDescent="0.35"/>
    <row r="618" customFormat="1" ht="14.5" x14ac:dyDescent="0.35"/>
    <row r="619" customFormat="1" ht="14.5" x14ac:dyDescent="0.35"/>
    <row r="620" customFormat="1" ht="14.5" x14ac:dyDescent="0.35"/>
    <row r="621" customFormat="1" ht="14.5" x14ac:dyDescent="0.35"/>
    <row r="622" customFormat="1" ht="14.5" x14ac:dyDescent="0.35"/>
    <row r="623" customFormat="1" ht="14.5" x14ac:dyDescent="0.35"/>
    <row r="624" customFormat="1" ht="14.5" x14ac:dyDescent="0.35"/>
    <row r="625" customFormat="1" ht="14.5" x14ac:dyDescent="0.35"/>
    <row r="626" customFormat="1" ht="14.5" x14ac:dyDescent="0.35"/>
    <row r="627" customFormat="1" ht="14.5" x14ac:dyDescent="0.35"/>
    <row r="628" customFormat="1" ht="14.5" x14ac:dyDescent="0.35"/>
    <row r="629" customFormat="1" ht="14.5" x14ac:dyDescent="0.35"/>
    <row r="630" customFormat="1" ht="14.5" x14ac:dyDescent="0.35"/>
    <row r="631" customFormat="1" ht="14.5" x14ac:dyDescent="0.35"/>
    <row r="632" customFormat="1" ht="14.5" x14ac:dyDescent="0.35"/>
    <row r="633" customFormat="1" ht="14.5" x14ac:dyDescent="0.35"/>
    <row r="634" customFormat="1" ht="14.5" x14ac:dyDescent="0.35"/>
    <row r="635" customFormat="1" ht="14.5" x14ac:dyDescent="0.35"/>
    <row r="636" customFormat="1" ht="14.5" x14ac:dyDescent="0.35"/>
    <row r="637" customFormat="1" ht="14.5" x14ac:dyDescent="0.35"/>
    <row r="638" customFormat="1" ht="14.5" x14ac:dyDescent="0.35"/>
    <row r="639" customFormat="1" ht="14.5" x14ac:dyDescent="0.35"/>
    <row r="640" customFormat="1" ht="14.5" x14ac:dyDescent="0.35"/>
    <row r="641" customFormat="1" ht="14.5" x14ac:dyDescent="0.35"/>
    <row r="642" customFormat="1" ht="14.5" x14ac:dyDescent="0.35"/>
    <row r="643" customFormat="1" ht="14.5" x14ac:dyDescent="0.35"/>
    <row r="644" customFormat="1" ht="14.5" x14ac:dyDescent="0.35"/>
    <row r="645" customFormat="1" ht="14.5" x14ac:dyDescent="0.35"/>
    <row r="646" customFormat="1" ht="14.5" x14ac:dyDescent="0.35"/>
    <row r="647" customFormat="1" ht="14.5" x14ac:dyDescent="0.35"/>
    <row r="648" customFormat="1" ht="14.5" x14ac:dyDescent="0.35"/>
    <row r="649" customFormat="1" ht="14.5" x14ac:dyDescent="0.35"/>
    <row r="650" customFormat="1" ht="14.5" x14ac:dyDescent="0.35"/>
    <row r="651" customFormat="1" ht="14.5" x14ac:dyDescent="0.35"/>
    <row r="652" customFormat="1" ht="14.5" x14ac:dyDescent="0.35"/>
    <row r="653" customFormat="1" ht="14.5" x14ac:dyDescent="0.35"/>
    <row r="654" customFormat="1" ht="14.5" x14ac:dyDescent="0.35"/>
    <row r="655" customFormat="1" ht="14.5" x14ac:dyDescent="0.35"/>
    <row r="656" customFormat="1" ht="14.5" x14ac:dyDescent="0.35"/>
    <row r="657" customFormat="1" ht="14.5" x14ac:dyDescent="0.35"/>
    <row r="658" customFormat="1" ht="14.5" x14ac:dyDescent="0.35"/>
    <row r="659" customFormat="1" ht="14.5" x14ac:dyDescent="0.35"/>
    <row r="660" customFormat="1" ht="14.5" x14ac:dyDescent="0.35"/>
    <row r="661" customFormat="1" ht="14.5" x14ac:dyDescent="0.35"/>
    <row r="662" customFormat="1" ht="14.5" x14ac:dyDescent="0.35"/>
    <row r="663" customFormat="1" ht="14.5" x14ac:dyDescent="0.35"/>
    <row r="664" customFormat="1" ht="14.5" x14ac:dyDescent="0.35"/>
    <row r="665" customFormat="1" ht="14.5" x14ac:dyDescent="0.35"/>
    <row r="666" customFormat="1" ht="14.5" x14ac:dyDescent="0.35"/>
    <row r="667" customFormat="1" ht="14.5" x14ac:dyDescent="0.35"/>
    <row r="668" customFormat="1" ht="14.5" x14ac:dyDescent="0.35"/>
    <row r="669" customFormat="1" ht="14.5" x14ac:dyDescent="0.35"/>
    <row r="670" customFormat="1" ht="14.5" x14ac:dyDescent="0.35"/>
    <row r="671" customFormat="1" ht="14.5" x14ac:dyDescent="0.35"/>
    <row r="672" customFormat="1" ht="14.5" x14ac:dyDescent="0.35"/>
    <row r="673" customFormat="1" ht="14.5" x14ac:dyDescent="0.35"/>
    <row r="674" customFormat="1" ht="14.5" x14ac:dyDescent="0.35"/>
    <row r="675" customFormat="1" ht="14.5" x14ac:dyDescent="0.35"/>
    <row r="676" customFormat="1" ht="14.5" x14ac:dyDescent="0.35"/>
    <row r="677" customFormat="1" ht="14.5" x14ac:dyDescent="0.35"/>
    <row r="678" customFormat="1" ht="14.5" x14ac:dyDescent="0.35"/>
    <row r="679" customFormat="1" ht="14.5" x14ac:dyDescent="0.35"/>
    <row r="680" customFormat="1" ht="14.5" x14ac:dyDescent="0.35"/>
    <row r="681" customFormat="1" ht="14.5" x14ac:dyDescent="0.35"/>
    <row r="682" customFormat="1" ht="14.5" x14ac:dyDescent="0.35"/>
    <row r="683" customFormat="1" ht="14.5" x14ac:dyDescent="0.35"/>
    <row r="684" customFormat="1" ht="14.5" x14ac:dyDescent="0.35"/>
    <row r="685" customFormat="1" ht="14.5" x14ac:dyDescent="0.35"/>
    <row r="686" customFormat="1" ht="14.5" x14ac:dyDescent="0.35"/>
    <row r="687" customFormat="1" ht="14.5" x14ac:dyDescent="0.35"/>
    <row r="688" customFormat="1" ht="14.5" x14ac:dyDescent="0.35"/>
    <row r="689" customFormat="1" ht="14.5" x14ac:dyDescent="0.35"/>
    <row r="690" customFormat="1" ht="14.5" x14ac:dyDescent="0.35"/>
    <row r="691" customFormat="1" ht="14.5" x14ac:dyDescent="0.35"/>
    <row r="692" customFormat="1" ht="14.5" x14ac:dyDescent="0.35"/>
    <row r="693" customFormat="1" ht="14.5" x14ac:dyDescent="0.35"/>
    <row r="694" customFormat="1" ht="14.5" x14ac:dyDescent="0.35"/>
    <row r="695" customFormat="1" ht="14.5" x14ac:dyDescent="0.35"/>
    <row r="696" customFormat="1" ht="14.5" x14ac:dyDescent="0.35"/>
    <row r="697" customFormat="1" ht="14.5" x14ac:dyDescent="0.35"/>
    <row r="698" customFormat="1" ht="14.5" x14ac:dyDescent="0.35"/>
    <row r="699" customFormat="1" ht="14.5" x14ac:dyDescent="0.35"/>
    <row r="700" customFormat="1" ht="14.5" x14ac:dyDescent="0.35"/>
    <row r="701" customFormat="1" ht="14.5" x14ac:dyDescent="0.35"/>
    <row r="702" customFormat="1" ht="14.5" x14ac:dyDescent="0.35"/>
    <row r="703" customFormat="1" ht="14.5" x14ac:dyDescent="0.35"/>
    <row r="704" customFormat="1" ht="14.5" x14ac:dyDescent="0.35"/>
    <row r="705" customFormat="1" ht="14.5" x14ac:dyDescent="0.35"/>
    <row r="706" customFormat="1" ht="14.5" x14ac:dyDescent="0.35"/>
    <row r="707" customFormat="1" ht="14.5" x14ac:dyDescent="0.35"/>
    <row r="708" customFormat="1" ht="14.5" x14ac:dyDescent="0.35"/>
    <row r="709" customFormat="1" ht="14.5" x14ac:dyDescent="0.35"/>
    <row r="710" customFormat="1" ht="14.5" x14ac:dyDescent="0.35"/>
    <row r="711" customFormat="1" ht="14.5" x14ac:dyDescent="0.35"/>
    <row r="712" customFormat="1" ht="14.5" x14ac:dyDescent="0.35"/>
    <row r="713" customFormat="1" ht="14.5" x14ac:dyDescent="0.35"/>
    <row r="714" customFormat="1" ht="14.5" x14ac:dyDescent="0.35"/>
    <row r="715" customFormat="1" ht="14.5" x14ac:dyDescent="0.35"/>
    <row r="716" customFormat="1" ht="14.5" x14ac:dyDescent="0.35"/>
    <row r="717" customFormat="1" ht="14.5" x14ac:dyDescent="0.35"/>
    <row r="718" customFormat="1" ht="14.5" x14ac:dyDescent="0.35"/>
    <row r="719" customFormat="1" ht="14.5" x14ac:dyDescent="0.35"/>
    <row r="720" customFormat="1" ht="14.5" x14ac:dyDescent="0.35"/>
    <row r="721" customFormat="1" ht="14.5" x14ac:dyDescent="0.35"/>
    <row r="722" customFormat="1" ht="14.5" x14ac:dyDescent="0.35"/>
    <row r="723" customFormat="1" ht="14.5" x14ac:dyDescent="0.35"/>
    <row r="724" customFormat="1" ht="14.5" x14ac:dyDescent="0.35"/>
    <row r="725" customFormat="1" ht="14.5" x14ac:dyDescent="0.35"/>
    <row r="726" customFormat="1" ht="14.5" x14ac:dyDescent="0.35"/>
    <row r="727" customFormat="1" ht="14.5" x14ac:dyDescent="0.35"/>
    <row r="728" customFormat="1" ht="14.5" x14ac:dyDescent="0.35"/>
    <row r="729" customFormat="1" ht="14.5" x14ac:dyDescent="0.35"/>
    <row r="730" customFormat="1" ht="14.5" x14ac:dyDescent="0.35"/>
    <row r="731" customFormat="1" ht="14.5" x14ac:dyDescent="0.35"/>
    <row r="732" customFormat="1" ht="14.5" x14ac:dyDescent="0.35"/>
    <row r="733" customFormat="1" ht="14.5" x14ac:dyDescent="0.35"/>
    <row r="734" customFormat="1" ht="14.5" x14ac:dyDescent="0.35"/>
    <row r="735" customFormat="1" ht="14.5" x14ac:dyDescent="0.35"/>
    <row r="736" customFormat="1" ht="14.5" x14ac:dyDescent="0.35"/>
    <row r="737" customFormat="1" ht="14.5" x14ac:dyDescent="0.35"/>
    <row r="738" customFormat="1" ht="14.5" x14ac:dyDescent="0.35"/>
    <row r="739" customFormat="1" ht="14.5" x14ac:dyDescent="0.35"/>
    <row r="740" customFormat="1" ht="14.5" x14ac:dyDescent="0.35"/>
    <row r="741" customFormat="1" ht="14.5" x14ac:dyDescent="0.35"/>
    <row r="742" customFormat="1" ht="14.5" x14ac:dyDescent="0.35"/>
    <row r="743" customFormat="1" ht="14.5" x14ac:dyDescent="0.35"/>
    <row r="744" customFormat="1" ht="14.5" x14ac:dyDescent="0.35"/>
    <row r="745" customFormat="1" ht="14.5" x14ac:dyDescent="0.35"/>
    <row r="746" customFormat="1" ht="14.5" x14ac:dyDescent="0.35"/>
    <row r="747" customFormat="1" ht="14.5" x14ac:dyDescent="0.35"/>
    <row r="748" customFormat="1" ht="14.5" x14ac:dyDescent="0.35"/>
    <row r="749" customFormat="1" ht="14.5" x14ac:dyDescent="0.35"/>
    <row r="750" customFormat="1" ht="14.5" x14ac:dyDescent="0.35"/>
    <row r="751" customFormat="1" ht="14.5" x14ac:dyDescent="0.35"/>
    <row r="752" customFormat="1" ht="14.5" x14ac:dyDescent="0.35"/>
    <row r="753" customFormat="1" ht="14.5" x14ac:dyDescent="0.35"/>
    <row r="754" customFormat="1" ht="14.5" x14ac:dyDescent="0.35"/>
    <row r="755" customFormat="1" ht="14.5" x14ac:dyDescent="0.35"/>
    <row r="756" customFormat="1" ht="14.5" x14ac:dyDescent="0.35"/>
    <row r="757" customFormat="1" ht="14.5" x14ac:dyDescent="0.35"/>
    <row r="758" customFormat="1" ht="14.5" x14ac:dyDescent="0.35"/>
    <row r="759" customFormat="1" ht="14.5" x14ac:dyDescent="0.35"/>
    <row r="760" customFormat="1" ht="14.5" x14ac:dyDescent="0.35"/>
    <row r="761" customFormat="1" ht="14.5" x14ac:dyDescent="0.35"/>
    <row r="762" customFormat="1" ht="14.5" x14ac:dyDescent="0.35"/>
    <row r="763" customFormat="1" ht="14.5" x14ac:dyDescent="0.35"/>
    <row r="764" customFormat="1" ht="14.5" x14ac:dyDescent="0.35"/>
    <row r="765" customFormat="1" ht="14.5" x14ac:dyDescent="0.35"/>
    <row r="766" customFormat="1" ht="14.5" x14ac:dyDescent="0.35"/>
    <row r="767" customFormat="1" ht="14.5" x14ac:dyDescent="0.35"/>
    <row r="768" customFormat="1" ht="14.5" x14ac:dyDescent="0.35"/>
    <row r="769" customFormat="1" ht="14.5" x14ac:dyDescent="0.35"/>
    <row r="770" customFormat="1" ht="14.5" x14ac:dyDescent="0.35"/>
    <row r="771" customFormat="1" ht="14.5" x14ac:dyDescent="0.35"/>
    <row r="772" customFormat="1" ht="14.5" x14ac:dyDescent="0.35"/>
    <row r="773" customFormat="1" ht="14.5" x14ac:dyDescent="0.35"/>
    <row r="774" customFormat="1" ht="14.5" x14ac:dyDescent="0.35"/>
    <row r="775" customFormat="1" ht="14.5" x14ac:dyDescent="0.35"/>
    <row r="776" customFormat="1" ht="14.5" x14ac:dyDescent="0.35"/>
    <row r="777" customFormat="1" ht="14.5" x14ac:dyDescent="0.35"/>
    <row r="778" customFormat="1" ht="14.5" x14ac:dyDescent="0.35"/>
    <row r="779" customFormat="1" ht="14.5" x14ac:dyDescent="0.35"/>
    <row r="780" customFormat="1" ht="14.5" x14ac:dyDescent="0.35"/>
    <row r="781" customFormat="1" ht="14.5" x14ac:dyDescent="0.35"/>
    <row r="782" customFormat="1" ht="14.5" x14ac:dyDescent="0.35"/>
    <row r="783" customFormat="1" ht="14.5" x14ac:dyDescent="0.35"/>
    <row r="784" customFormat="1" ht="14.5" x14ac:dyDescent="0.35"/>
    <row r="785" spans="4:12" customFormat="1" ht="14.5" x14ac:dyDescent="0.35"/>
    <row r="786" spans="4:12" customFormat="1" ht="14.5" x14ac:dyDescent="0.35"/>
    <row r="787" spans="4:12" customFormat="1" ht="14.5" x14ac:dyDescent="0.35"/>
    <row r="788" spans="4:12" customFormat="1" ht="14.5" x14ac:dyDescent="0.35"/>
    <row r="789" spans="4:12" customFormat="1" ht="14.5" x14ac:dyDescent="0.35"/>
    <row r="790" spans="4:12" customFormat="1" ht="14.5" x14ac:dyDescent="0.35"/>
    <row r="791" spans="4:12" customFormat="1" ht="14.5" x14ac:dyDescent="0.35"/>
    <row r="792" spans="4:12" customFormat="1" ht="14.5" x14ac:dyDescent="0.35"/>
    <row r="793" spans="4:12" customFormat="1" ht="14.5" x14ac:dyDescent="0.35"/>
    <row r="794" spans="4:12" customFormat="1" ht="14.5" x14ac:dyDescent="0.35"/>
    <row r="795" spans="4:12" customFormat="1" ht="14.5" x14ac:dyDescent="0.35"/>
    <row r="796" spans="4:12" customFormat="1" ht="14.5" x14ac:dyDescent="0.35"/>
    <row r="797" spans="4:12" customFormat="1" ht="14.5" x14ac:dyDescent="0.35"/>
    <row r="798" spans="4:12" customFormat="1" ht="14.5" x14ac:dyDescent="0.35"/>
    <row r="799" spans="4:12" customFormat="1" ht="14.5" x14ac:dyDescent="0.35"/>
    <row r="800" spans="4:12" ht="14.5" x14ac:dyDescent="0.35">
      <c r="D800"/>
      <c r="E800"/>
      <c r="K800"/>
      <c r="L800"/>
    </row>
    <row r="801" spans="4:12" ht="14.5" x14ac:dyDescent="0.35">
      <c r="D801"/>
      <c r="E801"/>
      <c r="K801"/>
      <c r="L801"/>
    </row>
    <row r="802" spans="4:12" ht="14.5" x14ac:dyDescent="0.35">
      <c r="D802"/>
      <c r="E802"/>
      <c r="K802"/>
      <c r="L802"/>
    </row>
    <row r="803" spans="4:12" ht="14.5" x14ac:dyDescent="0.35">
      <c r="D803"/>
      <c r="E803"/>
      <c r="K803"/>
      <c r="L803"/>
    </row>
    <row r="804" spans="4:12" ht="14.5" x14ac:dyDescent="0.35">
      <c r="D804"/>
      <c r="E804"/>
      <c r="K804"/>
      <c r="L804"/>
    </row>
    <row r="805" spans="4:12" ht="14.5" x14ac:dyDescent="0.35">
      <c r="D805"/>
      <c r="E805"/>
      <c r="K805"/>
      <c r="L805"/>
    </row>
    <row r="806" spans="4:12" ht="14.5" x14ac:dyDescent="0.35">
      <c r="D806"/>
      <c r="E806"/>
      <c r="K806"/>
      <c r="L806"/>
    </row>
    <row r="807" spans="4:12" ht="14.5" x14ac:dyDescent="0.35">
      <c r="D807"/>
      <c r="E807"/>
      <c r="K807"/>
      <c r="L807"/>
    </row>
    <row r="808" spans="4:12" ht="14.5" x14ac:dyDescent="0.35">
      <c r="E808"/>
      <c r="K808"/>
      <c r="L808"/>
    </row>
    <row r="809" spans="4:12" ht="14.5" x14ac:dyDescent="0.35">
      <c r="E809"/>
      <c r="K809"/>
      <c r="L809"/>
    </row>
    <row r="810" spans="4:12" ht="14.5" x14ac:dyDescent="0.35">
      <c r="E810"/>
      <c r="K810"/>
      <c r="L810"/>
    </row>
    <row r="811" spans="4:12" ht="14.5" x14ac:dyDescent="0.35">
      <c r="E811"/>
      <c r="K811"/>
      <c r="L811"/>
    </row>
    <row r="812" spans="4:12" ht="14.5" x14ac:dyDescent="0.35">
      <c r="E812"/>
      <c r="K812"/>
      <c r="L812"/>
    </row>
    <row r="813" spans="4:12" ht="14.5" x14ac:dyDescent="0.35">
      <c r="E813"/>
      <c r="K813"/>
      <c r="L813"/>
    </row>
    <row r="814" spans="4:12" ht="14.5" x14ac:dyDescent="0.35">
      <c r="D814"/>
      <c r="E814"/>
      <c r="F814"/>
      <c r="J814"/>
      <c r="K814"/>
      <c r="L814"/>
    </row>
    <row r="815" spans="4:12" ht="14.5" x14ac:dyDescent="0.35">
      <c r="D815"/>
      <c r="E815"/>
      <c r="F815"/>
      <c r="J815"/>
      <c r="K815"/>
      <c r="L815"/>
    </row>
    <row r="816" spans="4:12" ht="14.5" x14ac:dyDescent="0.35">
      <c r="D816"/>
      <c r="E816"/>
      <c r="F816"/>
      <c r="J816"/>
      <c r="K816"/>
      <c r="L816"/>
    </row>
    <row r="817" customFormat="1" ht="14.5" x14ac:dyDescent="0.35"/>
    <row r="818" customFormat="1" ht="14.5" x14ac:dyDescent="0.35"/>
    <row r="819" customFormat="1" ht="14.5" x14ac:dyDescent="0.35"/>
    <row r="820" customFormat="1" ht="14.5" x14ac:dyDescent="0.35"/>
    <row r="821" customFormat="1" ht="14.5" x14ac:dyDescent="0.35"/>
    <row r="822" customFormat="1" ht="14.5" x14ac:dyDescent="0.35"/>
    <row r="823" customFormat="1" ht="14.5" x14ac:dyDescent="0.35"/>
    <row r="824" customFormat="1" ht="14.5" x14ac:dyDescent="0.35"/>
    <row r="825" customFormat="1" ht="14.5" x14ac:dyDescent="0.35"/>
    <row r="826" customFormat="1" ht="14.5" x14ac:dyDescent="0.35"/>
    <row r="827" customFormat="1" ht="14.5" x14ac:dyDescent="0.35"/>
    <row r="828" customFormat="1" ht="14.5" x14ac:dyDescent="0.35"/>
    <row r="829" customFormat="1" ht="14.5" x14ac:dyDescent="0.35"/>
    <row r="830" customFormat="1" ht="14.5" x14ac:dyDescent="0.35"/>
    <row r="831" customFormat="1" ht="14.5" x14ac:dyDescent="0.35"/>
    <row r="832" customFormat="1" ht="14.5" x14ac:dyDescent="0.35"/>
    <row r="833" customFormat="1" ht="14.5" x14ac:dyDescent="0.35"/>
    <row r="834" customFormat="1" ht="14.5" x14ac:dyDescent="0.35"/>
    <row r="835" customFormat="1" ht="14.5" x14ac:dyDescent="0.35"/>
    <row r="836" customFormat="1" ht="14.5" x14ac:dyDescent="0.35"/>
    <row r="837" customFormat="1" ht="14.5" x14ac:dyDescent="0.35"/>
    <row r="838" customFormat="1" ht="14.5" x14ac:dyDescent="0.35"/>
    <row r="839" customFormat="1" ht="14.5" x14ac:dyDescent="0.35"/>
    <row r="840" customFormat="1" ht="14.5" x14ac:dyDescent="0.35"/>
    <row r="841" customFormat="1" ht="14.5" x14ac:dyDescent="0.35"/>
    <row r="842" customFormat="1" ht="14.5" x14ac:dyDescent="0.35"/>
    <row r="843" customFormat="1" ht="14.5" x14ac:dyDescent="0.35"/>
    <row r="844" customFormat="1" ht="14.5" x14ac:dyDescent="0.35"/>
    <row r="845" customFormat="1" ht="14.5" x14ac:dyDescent="0.35"/>
    <row r="846" customFormat="1" ht="14.5" x14ac:dyDescent="0.35"/>
    <row r="847" customFormat="1" ht="14.5" x14ac:dyDescent="0.35"/>
    <row r="848" customFormat="1" ht="14.5" x14ac:dyDescent="0.35"/>
    <row r="849" customFormat="1" ht="14.5" x14ac:dyDescent="0.35"/>
    <row r="850" customFormat="1" ht="14.5" x14ac:dyDescent="0.35"/>
    <row r="851" customFormat="1" ht="14.5" x14ac:dyDescent="0.35"/>
    <row r="852" customFormat="1" ht="14.5" x14ac:dyDescent="0.35"/>
    <row r="853" customFormat="1" ht="14.5" x14ac:dyDescent="0.35"/>
    <row r="854" customFormat="1" ht="14.5" x14ac:dyDescent="0.35"/>
    <row r="855" customFormat="1" ht="14.5" x14ac:dyDescent="0.35"/>
    <row r="856" customFormat="1" ht="14.5" x14ac:dyDescent="0.35"/>
    <row r="857" customFormat="1" ht="14.5" x14ac:dyDescent="0.35"/>
    <row r="858" customFormat="1" ht="14.5" x14ac:dyDescent="0.35"/>
    <row r="859" customFormat="1" ht="14.5" x14ac:dyDescent="0.35"/>
    <row r="860" customFormat="1" ht="14.5" x14ac:dyDescent="0.35"/>
    <row r="861" customFormat="1" ht="14.5" x14ac:dyDescent="0.35"/>
    <row r="862" customFormat="1" ht="14.5" x14ac:dyDescent="0.35"/>
    <row r="863" customFormat="1" ht="14.5" x14ac:dyDescent="0.35"/>
    <row r="864" customFormat="1" ht="14.5" x14ac:dyDescent="0.35"/>
    <row r="865" customFormat="1" ht="14.5" x14ac:dyDescent="0.35"/>
    <row r="866" customFormat="1" ht="14.5" x14ac:dyDescent="0.35"/>
    <row r="867" customFormat="1" ht="14.5" x14ac:dyDescent="0.35"/>
    <row r="868" customFormat="1" ht="14.5" x14ac:dyDescent="0.35"/>
    <row r="869" customFormat="1" ht="14.5" x14ac:dyDescent="0.35"/>
    <row r="870" customFormat="1" ht="14.5" x14ac:dyDescent="0.35"/>
    <row r="871" customFormat="1" ht="14.5" x14ac:dyDescent="0.35"/>
    <row r="872" customFormat="1" ht="14.5" x14ac:dyDescent="0.35"/>
    <row r="873" customFormat="1" ht="14.5" x14ac:dyDescent="0.35"/>
    <row r="874" customFormat="1" ht="14.5" x14ac:dyDescent="0.35"/>
    <row r="875" customFormat="1" ht="14.5" x14ac:dyDescent="0.35"/>
    <row r="876" customFormat="1" ht="14.5" x14ac:dyDescent="0.35"/>
    <row r="877" customFormat="1" ht="14.5" x14ac:dyDescent="0.35"/>
    <row r="878" customFormat="1" ht="14.5" x14ac:dyDescent="0.35"/>
    <row r="879" customFormat="1" ht="14.5" x14ac:dyDescent="0.35"/>
    <row r="880" customFormat="1" ht="14.5" x14ac:dyDescent="0.35"/>
    <row r="881" customFormat="1" ht="14.5" x14ac:dyDescent="0.35"/>
    <row r="882" customFormat="1" ht="14.5" x14ac:dyDescent="0.35"/>
    <row r="883" customFormat="1" ht="14.5" x14ac:dyDescent="0.35"/>
    <row r="884" customFormat="1" ht="14.5" x14ac:dyDescent="0.35"/>
    <row r="885" customFormat="1" ht="14.5" x14ac:dyDescent="0.35"/>
    <row r="886" customFormat="1" ht="14.5" x14ac:dyDescent="0.35"/>
    <row r="887" customFormat="1" ht="14.5" x14ac:dyDescent="0.35"/>
    <row r="888" customFormat="1" ht="14.5" x14ac:dyDescent="0.35"/>
    <row r="889" customFormat="1" ht="14.5" x14ac:dyDescent="0.35"/>
    <row r="890" customFormat="1" ht="14.5" x14ac:dyDescent="0.35"/>
    <row r="891" customFormat="1" ht="14.5" x14ac:dyDescent="0.35"/>
    <row r="892" customFormat="1" ht="14.5" x14ac:dyDescent="0.35"/>
    <row r="893" customFormat="1" ht="14.5" x14ac:dyDescent="0.35"/>
    <row r="894" customFormat="1" ht="14.5" x14ac:dyDescent="0.35"/>
    <row r="895" customFormat="1" ht="14.5" x14ac:dyDescent="0.35"/>
    <row r="896" customFormat="1" ht="14.5" x14ac:dyDescent="0.35"/>
    <row r="897" customFormat="1" ht="14.5" x14ac:dyDescent="0.35"/>
    <row r="898" customFormat="1" ht="14.5" x14ac:dyDescent="0.35"/>
    <row r="899" customFormat="1" ht="14.5" x14ac:dyDescent="0.35"/>
    <row r="900" customFormat="1" ht="14.5" x14ac:dyDescent="0.35"/>
    <row r="901" customFormat="1" ht="14.5" x14ac:dyDescent="0.35"/>
    <row r="902" customFormat="1" ht="14.5" x14ac:dyDescent="0.35"/>
    <row r="903" customFormat="1" ht="14.5" x14ac:dyDescent="0.35"/>
    <row r="904" customFormat="1" ht="14.5" x14ac:dyDescent="0.35"/>
    <row r="905" customFormat="1" ht="14.5" x14ac:dyDescent="0.35"/>
    <row r="906" customFormat="1" ht="14.5" x14ac:dyDescent="0.35"/>
    <row r="907" customFormat="1" ht="14.5" x14ac:dyDescent="0.35"/>
    <row r="908" customFormat="1" ht="14.5" x14ac:dyDescent="0.35"/>
    <row r="909" customFormat="1" ht="14.5" x14ac:dyDescent="0.35"/>
    <row r="910" customFormat="1" ht="14.5" x14ac:dyDescent="0.35"/>
    <row r="911" customFormat="1" ht="14.5" x14ac:dyDescent="0.35"/>
    <row r="912" customFormat="1" ht="14.5" x14ac:dyDescent="0.35"/>
    <row r="913" customFormat="1" ht="14.5" x14ac:dyDescent="0.35"/>
    <row r="914" customFormat="1" ht="14.5" x14ac:dyDescent="0.35"/>
    <row r="915" customFormat="1" ht="14.5" x14ac:dyDescent="0.35"/>
    <row r="916" customFormat="1" ht="14.5" x14ac:dyDescent="0.35"/>
    <row r="917" customFormat="1" ht="14.5" x14ac:dyDescent="0.35"/>
    <row r="918" customFormat="1" ht="14.5" x14ac:dyDescent="0.35"/>
    <row r="919" customFormat="1" ht="14.5" x14ac:dyDescent="0.35"/>
    <row r="920" customFormat="1" ht="14.5" x14ac:dyDescent="0.35"/>
    <row r="921" customFormat="1" ht="14.5" x14ac:dyDescent="0.35"/>
    <row r="922" customFormat="1" ht="14.5" x14ac:dyDescent="0.35"/>
    <row r="923" customFormat="1" ht="14.5" x14ac:dyDescent="0.35"/>
    <row r="924" customFormat="1" ht="14.5" x14ac:dyDescent="0.35"/>
    <row r="925" customFormat="1" ht="14.5" x14ac:dyDescent="0.35"/>
    <row r="926" customFormat="1" ht="14.5" x14ac:dyDescent="0.35"/>
    <row r="927" customFormat="1" ht="14.5" x14ac:dyDescent="0.35"/>
    <row r="928" customFormat="1" ht="14.5" x14ac:dyDescent="0.35"/>
    <row r="929" customFormat="1" ht="14.5" x14ac:dyDescent="0.35"/>
    <row r="930" customFormat="1" ht="14.5" x14ac:dyDescent="0.35"/>
    <row r="931" customFormat="1" ht="14.5" x14ac:dyDescent="0.35"/>
    <row r="932" customFormat="1" ht="14.5" x14ac:dyDescent="0.35"/>
    <row r="933" customFormat="1" ht="14.5" x14ac:dyDescent="0.35"/>
    <row r="934" customFormat="1" ht="14.5" x14ac:dyDescent="0.35"/>
    <row r="935" customFormat="1" ht="14.5" x14ac:dyDescent="0.35"/>
    <row r="936" customFormat="1" ht="14.5" x14ac:dyDescent="0.35"/>
    <row r="937" customFormat="1" ht="14.5" x14ac:dyDescent="0.35"/>
    <row r="938" customFormat="1" ht="14.5" x14ac:dyDescent="0.35"/>
    <row r="939" customFormat="1" ht="14.5" x14ac:dyDescent="0.35"/>
    <row r="940" customFormat="1" ht="14.5" x14ac:dyDescent="0.35"/>
    <row r="941" customFormat="1" ht="14.5" x14ac:dyDescent="0.35"/>
    <row r="942" customFormat="1" ht="14.5" x14ac:dyDescent="0.35"/>
    <row r="943" customFormat="1" ht="14.5" x14ac:dyDescent="0.35"/>
    <row r="944" customFormat="1" ht="14.5" x14ac:dyDescent="0.35"/>
    <row r="945" customFormat="1" ht="14.5" x14ac:dyDescent="0.35"/>
    <row r="946" customFormat="1" ht="14.5" x14ac:dyDescent="0.35"/>
    <row r="947" customFormat="1" ht="14.5" x14ac:dyDescent="0.35"/>
    <row r="948" customFormat="1" ht="14.5" x14ac:dyDescent="0.35"/>
    <row r="949" customFormat="1" ht="14.5" x14ac:dyDescent="0.35"/>
    <row r="950" customFormat="1" ht="14.5" x14ac:dyDescent="0.35"/>
    <row r="951" customFormat="1" ht="14.5" x14ac:dyDescent="0.35"/>
    <row r="952" customFormat="1" ht="14.5" x14ac:dyDescent="0.35"/>
    <row r="953" customFormat="1" ht="14.5" x14ac:dyDescent="0.35"/>
    <row r="954" customFormat="1" ht="14.5" x14ac:dyDescent="0.35"/>
    <row r="955" customFormat="1" ht="14.5" x14ac:dyDescent="0.35"/>
    <row r="956" customFormat="1" ht="14.5" x14ac:dyDescent="0.35"/>
    <row r="957" customFormat="1" ht="14.5" x14ac:dyDescent="0.35"/>
    <row r="958" customFormat="1" ht="14.5" x14ac:dyDescent="0.35"/>
    <row r="959" customFormat="1" ht="14.5" x14ac:dyDescent="0.35"/>
    <row r="960" customFormat="1" ht="14.5" x14ac:dyDescent="0.35"/>
    <row r="961" customFormat="1" ht="14.5" x14ac:dyDescent="0.35"/>
    <row r="962" customFormat="1" ht="14.5" x14ac:dyDescent="0.35"/>
    <row r="963" customFormat="1" ht="14.5" x14ac:dyDescent="0.35"/>
    <row r="964" customFormat="1" ht="14.5" x14ac:dyDescent="0.35"/>
    <row r="965" customFormat="1" ht="14.5" x14ac:dyDescent="0.35"/>
    <row r="966" customFormat="1" ht="14.5" x14ac:dyDescent="0.35"/>
    <row r="967" customFormat="1" ht="14.5" x14ac:dyDescent="0.35"/>
    <row r="968" customFormat="1" ht="14.5" x14ac:dyDescent="0.35"/>
    <row r="969" customFormat="1" ht="14.5" x14ac:dyDescent="0.35"/>
    <row r="970" customFormat="1" ht="14.5" x14ac:dyDescent="0.35"/>
    <row r="971" customFormat="1" ht="14.5" x14ac:dyDescent="0.35"/>
    <row r="972" customFormat="1" ht="14.5" x14ac:dyDescent="0.35"/>
    <row r="973" customFormat="1" ht="14.5" x14ac:dyDescent="0.35"/>
    <row r="974" customFormat="1" ht="14.5" x14ac:dyDescent="0.35"/>
    <row r="975" customFormat="1" ht="14.5" x14ac:dyDescent="0.35"/>
    <row r="976" customFormat="1" ht="14.5" x14ac:dyDescent="0.35"/>
    <row r="977" customFormat="1" ht="14.5" x14ac:dyDescent="0.35"/>
    <row r="978" customFormat="1" ht="14.5" x14ac:dyDescent="0.35"/>
    <row r="979" customFormat="1" ht="14.5" x14ac:dyDescent="0.35"/>
    <row r="980" customFormat="1" ht="14.5" x14ac:dyDescent="0.35"/>
    <row r="981" customFormat="1" ht="14.5" x14ac:dyDescent="0.35"/>
    <row r="982" customFormat="1" ht="14.5" x14ac:dyDescent="0.35"/>
    <row r="983" customFormat="1" ht="14.5" x14ac:dyDescent="0.35"/>
    <row r="984" customFormat="1" ht="14.5" x14ac:dyDescent="0.35"/>
    <row r="985" customFormat="1" ht="14.5" x14ac:dyDescent="0.35"/>
    <row r="986" customFormat="1" ht="14.5" x14ac:dyDescent="0.35"/>
    <row r="987" customFormat="1" ht="14.5" x14ac:dyDescent="0.35"/>
    <row r="988" customFormat="1" ht="14.5" x14ac:dyDescent="0.35"/>
    <row r="989" customFormat="1" ht="14.5" x14ac:dyDescent="0.35"/>
    <row r="990" customFormat="1" ht="14.5" x14ac:dyDescent="0.35"/>
    <row r="991" customFormat="1" ht="14.5" x14ac:dyDescent="0.35"/>
    <row r="992" customFormat="1" ht="14.5" x14ac:dyDescent="0.35"/>
    <row r="993" customFormat="1" ht="14.5" x14ac:dyDescent="0.35"/>
    <row r="994" customFormat="1" ht="14.5" x14ac:dyDescent="0.35"/>
    <row r="995" customFormat="1" ht="14.5" x14ac:dyDescent="0.35"/>
    <row r="996" customFormat="1" ht="14.5" x14ac:dyDescent="0.35"/>
    <row r="997" customFormat="1" ht="14.5" x14ac:dyDescent="0.35"/>
    <row r="998" customFormat="1" ht="14.5" x14ac:dyDescent="0.35"/>
    <row r="999" customFormat="1" ht="14.5" x14ac:dyDescent="0.35"/>
    <row r="1000" customFormat="1" ht="14.5" x14ac:dyDescent="0.35"/>
    <row r="1001" customFormat="1" ht="14.5" x14ac:dyDescent="0.35"/>
    <row r="1002" customFormat="1" ht="14.5" x14ac:dyDescent="0.35"/>
    <row r="1003" customFormat="1" ht="14.5" x14ac:dyDescent="0.35"/>
    <row r="1004" customFormat="1" ht="14.5" x14ac:dyDescent="0.35"/>
    <row r="1005" customFormat="1" ht="14.5" x14ac:dyDescent="0.35"/>
    <row r="1006" customFormat="1" ht="14.5" x14ac:dyDescent="0.35"/>
    <row r="1007" customFormat="1" ht="14.5" x14ac:dyDescent="0.35"/>
    <row r="1008" customFormat="1" ht="14.5" x14ac:dyDescent="0.35"/>
    <row r="1009" customFormat="1" ht="14.5" x14ac:dyDescent="0.35"/>
    <row r="1010" customFormat="1" ht="14.5" x14ac:dyDescent="0.35"/>
    <row r="1011" customFormat="1" ht="14.5" x14ac:dyDescent="0.35"/>
    <row r="1012" customFormat="1" ht="14.5" x14ac:dyDescent="0.35"/>
    <row r="1013" customFormat="1" ht="14.5" x14ac:dyDescent="0.35"/>
    <row r="1014" customFormat="1" ht="14.5" x14ac:dyDescent="0.35"/>
    <row r="1015" customFormat="1" ht="14.5" x14ac:dyDescent="0.35"/>
    <row r="1016" customFormat="1" ht="14.5" x14ac:dyDescent="0.35"/>
    <row r="1017" customFormat="1" ht="14.5" x14ac:dyDescent="0.35"/>
    <row r="1018" customFormat="1" ht="14.5" x14ac:dyDescent="0.35"/>
    <row r="1019" customFormat="1" ht="14.5" x14ac:dyDescent="0.35"/>
    <row r="1020" customFormat="1" ht="14.5" x14ac:dyDescent="0.35"/>
    <row r="1021" customFormat="1" ht="14.5" x14ac:dyDescent="0.35"/>
    <row r="1022" customFormat="1" ht="14.5" x14ac:dyDescent="0.35"/>
    <row r="1023" customFormat="1" ht="14.5" x14ac:dyDescent="0.35"/>
    <row r="1024" customFormat="1" ht="14.5" x14ac:dyDescent="0.35"/>
    <row r="1025" customFormat="1" ht="14.5" x14ac:dyDescent="0.35"/>
    <row r="1026" customFormat="1" ht="14.5" x14ac:dyDescent="0.35"/>
    <row r="1027" customFormat="1" ht="14.5" x14ac:dyDescent="0.35"/>
    <row r="1028" customFormat="1" ht="14.5" x14ac:dyDescent="0.35"/>
    <row r="1029" customFormat="1" ht="14.5" x14ac:dyDescent="0.35"/>
    <row r="1030" customFormat="1" ht="14.5" x14ac:dyDescent="0.35"/>
    <row r="1031" customFormat="1" ht="14.5" x14ac:dyDescent="0.35"/>
    <row r="1032" customFormat="1" ht="14.5" x14ac:dyDescent="0.35"/>
    <row r="1033" customFormat="1" ht="14.5" x14ac:dyDescent="0.35"/>
    <row r="1034" customFormat="1" ht="14.5" x14ac:dyDescent="0.35"/>
    <row r="1035" customFormat="1" ht="14.5" x14ac:dyDescent="0.35"/>
    <row r="1036" customFormat="1" ht="14.5" x14ac:dyDescent="0.35"/>
    <row r="1037" customFormat="1" ht="14.5" x14ac:dyDescent="0.35"/>
    <row r="1038" customFormat="1" ht="14.5" x14ac:dyDescent="0.35"/>
    <row r="1039" customFormat="1" ht="14.5" x14ac:dyDescent="0.35"/>
    <row r="1040" customFormat="1" ht="14.5" x14ac:dyDescent="0.35"/>
    <row r="1041" customFormat="1" ht="14.5" x14ac:dyDescent="0.35"/>
    <row r="1042" customFormat="1" ht="14.5" x14ac:dyDescent="0.35"/>
    <row r="1043" customFormat="1" ht="14.5" x14ac:dyDescent="0.35"/>
    <row r="1044" customFormat="1" ht="14.5" x14ac:dyDescent="0.35"/>
    <row r="1045" customFormat="1" ht="14.5" x14ac:dyDescent="0.35"/>
    <row r="1046" customFormat="1" ht="14.5" x14ac:dyDescent="0.35"/>
    <row r="1047" customFormat="1" ht="14.5" x14ac:dyDescent="0.35"/>
    <row r="1048" customFormat="1" ht="14.5" x14ac:dyDescent="0.35"/>
    <row r="1049" customFormat="1" ht="14.5" x14ac:dyDescent="0.35"/>
    <row r="1050" customFormat="1" ht="14.5" x14ac:dyDescent="0.35"/>
    <row r="1051" customFormat="1" ht="14.5" x14ac:dyDescent="0.35"/>
    <row r="1052" customFormat="1" ht="14.5" x14ac:dyDescent="0.35"/>
    <row r="1053" customFormat="1" ht="14.5" x14ac:dyDescent="0.35"/>
    <row r="1054" customFormat="1" ht="14.5" x14ac:dyDescent="0.35"/>
    <row r="1055" customFormat="1" ht="14.5" x14ac:dyDescent="0.35"/>
    <row r="1056" customFormat="1" ht="14.5" x14ac:dyDescent="0.35"/>
    <row r="1057" customFormat="1" ht="14.5" x14ac:dyDescent="0.35"/>
    <row r="1058" customFormat="1" ht="14.5" x14ac:dyDescent="0.35"/>
    <row r="1059" customFormat="1" ht="14.5" x14ac:dyDescent="0.35"/>
    <row r="1060" customFormat="1" ht="14.5" x14ac:dyDescent="0.35"/>
    <row r="1061" customFormat="1" ht="14.5" x14ac:dyDescent="0.35"/>
    <row r="1062" customFormat="1" ht="14.5" x14ac:dyDescent="0.35"/>
    <row r="1063" customFormat="1" ht="14.5" x14ac:dyDescent="0.35"/>
    <row r="1064" customFormat="1" ht="14.5" x14ac:dyDescent="0.35"/>
    <row r="1065" customFormat="1" ht="14.5" x14ac:dyDescent="0.35"/>
    <row r="1066" customFormat="1" ht="14.5" x14ac:dyDescent="0.35"/>
    <row r="1067" customFormat="1" ht="14.5" x14ac:dyDescent="0.35"/>
    <row r="1068" customFormat="1" ht="14.5" x14ac:dyDescent="0.35"/>
    <row r="1069" customFormat="1" ht="14.5" x14ac:dyDescent="0.35"/>
    <row r="1070" customFormat="1" ht="14.5" x14ac:dyDescent="0.35"/>
    <row r="1071" customFormat="1" ht="14.5" x14ac:dyDescent="0.35"/>
    <row r="1072" customFormat="1" ht="14.5" x14ac:dyDescent="0.35"/>
    <row r="1073" customFormat="1" ht="14.5" x14ac:dyDescent="0.35"/>
    <row r="1074" customFormat="1" ht="14.5" x14ac:dyDescent="0.35"/>
    <row r="1075" customFormat="1" ht="14.5" x14ac:dyDescent="0.35"/>
    <row r="1076" customFormat="1" ht="14.5" x14ac:dyDescent="0.35"/>
    <row r="1077" customFormat="1" ht="14.5" x14ac:dyDescent="0.35"/>
    <row r="1078" customFormat="1" ht="14.5" x14ac:dyDescent="0.35"/>
    <row r="1079" customFormat="1" ht="14.5" x14ac:dyDescent="0.35"/>
    <row r="1080" customFormat="1" ht="14.5" x14ac:dyDescent="0.35"/>
    <row r="1081" customFormat="1" ht="14.5" x14ac:dyDescent="0.35"/>
    <row r="1082" customFormat="1" ht="14.5" x14ac:dyDescent="0.35"/>
    <row r="1083" customFormat="1" ht="14.5" x14ac:dyDescent="0.35"/>
    <row r="1084" customFormat="1" ht="14.5" x14ac:dyDescent="0.35"/>
    <row r="1085" customFormat="1" ht="14.5" x14ac:dyDescent="0.35"/>
    <row r="1086" customFormat="1" ht="14.5" x14ac:dyDescent="0.35"/>
    <row r="1087" customFormat="1" ht="14.5" x14ac:dyDescent="0.35"/>
    <row r="1088" customFormat="1" ht="14.5" x14ac:dyDescent="0.35"/>
    <row r="1089" customFormat="1" ht="14.5" x14ac:dyDescent="0.35"/>
    <row r="1090" customFormat="1" ht="14.5" x14ac:dyDescent="0.35"/>
    <row r="1091" customFormat="1" ht="14.5" x14ac:dyDescent="0.35"/>
    <row r="1092" customFormat="1" ht="14.5" x14ac:dyDescent="0.35"/>
    <row r="1093" customFormat="1" ht="14.5" x14ac:dyDescent="0.35"/>
    <row r="1094" customFormat="1" ht="14.5" x14ac:dyDescent="0.35"/>
    <row r="1095" customFormat="1" ht="14.5" x14ac:dyDescent="0.35"/>
    <row r="1096" customFormat="1" ht="14.5" x14ac:dyDescent="0.35"/>
    <row r="1097" customFormat="1" ht="14.5" x14ac:dyDescent="0.35"/>
    <row r="1098" customFormat="1" ht="14.5" x14ac:dyDescent="0.35"/>
    <row r="1099" customFormat="1" ht="14.5" x14ac:dyDescent="0.35"/>
    <row r="1100" customFormat="1" ht="14.5" x14ac:dyDescent="0.35"/>
    <row r="1101" customFormat="1" ht="14.5" x14ac:dyDescent="0.35"/>
    <row r="1102" customFormat="1" ht="14.5" x14ac:dyDescent="0.35"/>
    <row r="1103" customFormat="1" ht="14.5" x14ac:dyDescent="0.35"/>
    <row r="1104" customFormat="1" ht="14.5" x14ac:dyDescent="0.35"/>
    <row r="1105" customFormat="1" ht="14.5" x14ac:dyDescent="0.35"/>
    <row r="1106" customFormat="1" ht="14.5" x14ac:dyDescent="0.35"/>
    <row r="1107" customFormat="1" ht="14.5" x14ac:dyDescent="0.35"/>
    <row r="1108" customFormat="1" ht="14.5" x14ac:dyDescent="0.35"/>
    <row r="1109" customFormat="1" ht="14.5" x14ac:dyDescent="0.35"/>
    <row r="1110" customFormat="1" ht="14.5" x14ac:dyDescent="0.35"/>
    <row r="1111" customFormat="1" ht="14.5" x14ac:dyDescent="0.35"/>
    <row r="1112" customFormat="1" ht="14.5" x14ac:dyDescent="0.35"/>
    <row r="1113" customFormat="1" ht="14.5" x14ac:dyDescent="0.35"/>
    <row r="1114" customFormat="1" ht="14.5" x14ac:dyDescent="0.35"/>
    <row r="1115" customFormat="1" ht="14.5" x14ac:dyDescent="0.35"/>
    <row r="1116" customFormat="1" ht="14.5" x14ac:dyDescent="0.35"/>
    <row r="1117" customFormat="1" ht="14.5" x14ac:dyDescent="0.35"/>
    <row r="1118" customFormat="1" ht="14.5" x14ac:dyDescent="0.35"/>
    <row r="1119" customFormat="1" ht="14.5" x14ac:dyDescent="0.35"/>
    <row r="1120" customFormat="1" ht="14.5" x14ac:dyDescent="0.35"/>
    <row r="1121" customFormat="1" ht="14.5" x14ac:dyDescent="0.35"/>
    <row r="1122" customFormat="1" ht="14.5" x14ac:dyDescent="0.35"/>
    <row r="1123" customFormat="1" ht="14.5" x14ac:dyDescent="0.35"/>
    <row r="1124" customFormat="1" ht="14.5" x14ac:dyDescent="0.35"/>
    <row r="1125" customFormat="1" ht="14.5" x14ac:dyDescent="0.35"/>
    <row r="1126" customFormat="1" ht="14.5" x14ac:dyDescent="0.35"/>
    <row r="1127" customFormat="1" ht="14.5" x14ac:dyDescent="0.35"/>
    <row r="1128" customFormat="1" ht="14.5" x14ac:dyDescent="0.35"/>
    <row r="1129" customFormat="1" ht="14.5" x14ac:dyDescent="0.35"/>
    <row r="1130" customFormat="1" ht="14.5" x14ac:dyDescent="0.35"/>
    <row r="1131" customFormat="1" ht="14.5" x14ac:dyDescent="0.35"/>
    <row r="1132" customFormat="1" ht="14.5" x14ac:dyDescent="0.35"/>
    <row r="1133" customFormat="1" ht="14.5" x14ac:dyDescent="0.35"/>
    <row r="1134" customFormat="1" ht="14.5" x14ac:dyDescent="0.35"/>
    <row r="1135" customFormat="1" ht="14.5" x14ac:dyDescent="0.35"/>
    <row r="1136" customFormat="1" ht="14.5" x14ac:dyDescent="0.35"/>
    <row r="1137" customFormat="1" ht="14.5" x14ac:dyDescent="0.35"/>
    <row r="1138" customFormat="1" ht="14.5" x14ac:dyDescent="0.35"/>
    <row r="1139" customFormat="1" ht="14.5" x14ac:dyDescent="0.35"/>
    <row r="1140" customFormat="1" ht="14.5" x14ac:dyDescent="0.35"/>
    <row r="1141" customFormat="1" ht="14.5" x14ac:dyDescent="0.35"/>
    <row r="1142" customFormat="1" ht="14.5" x14ac:dyDescent="0.35"/>
    <row r="1143" customFormat="1" ht="14.5" x14ac:dyDescent="0.35"/>
    <row r="1144" customFormat="1" ht="14.5" x14ac:dyDescent="0.35"/>
    <row r="1145" customFormat="1" ht="14.5" x14ac:dyDescent="0.35"/>
    <row r="1146" customFormat="1" ht="14.5" x14ac:dyDescent="0.35"/>
    <row r="1147" customFormat="1" ht="14.5" x14ac:dyDescent="0.35"/>
    <row r="1148" customFormat="1" ht="14.5" x14ac:dyDescent="0.35"/>
    <row r="1149" customFormat="1" ht="14.5" x14ac:dyDescent="0.35"/>
    <row r="1150" customFormat="1" ht="14.5" x14ac:dyDescent="0.35"/>
    <row r="1151" customFormat="1" ht="14.5" x14ac:dyDescent="0.35"/>
    <row r="1152" customFormat="1" ht="14.5" x14ac:dyDescent="0.35"/>
    <row r="1153" customFormat="1" ht="14.5" x14ac:dyDescent="0.35"/>
    <row r="1154" customFormat="1" ht="14.5" x14ac:dyDescent="0.35"/>
    <row r="1155" customFormat="1" ht="14.5" x14ac:dyDescent="0.35"/>
    <row r="1156" customFormat="1" ht="14.5" x14ac:dyDescent="0.35"/>
    <row r="1157" customFormat="1" ht="14.5" x14ac:dyDescent="0.35"/>
    <row r="1158" customFormat="1" ht="14.5" x14ac:dyDescent="0.35"/>
    <row r="1159" customFormat="1" ht="14.5" x14ac:dyDescent="0.35"/>
    <row r="1160" customFormat="1" ht="14.5" x14ac:dyDescent="0.35"/>
    <row r="1161" customFormat="1" ht="14.5" x14ac:dyDescent="0.35"/>
    <row r="1162" customFormat="1" ht="14.5" x14ac:dyDescent="0.35"/>
    <row r="1163" customFormat="1" ht="14.5" x14ac:dyDescent="0.35"/>
    <row r="1164" customFormat="1" ht="14.5" x14ac:dyDescent="0.35"/>
    <row r="1165" customFormat="1" ht="14.5" x14ac:dyDescent="0.35"/>
    <row r="1166" customFormat="1" ht="14.5" x14ac:dyDescent="0.35"/>
    <row r="1167" customFormat="1" ht="14.5" x14ac:dyDescent="0.35"/>
    <row r="1168" customFormat="1" ht="14.5" x14ac:dyDescent="0.35"/>
    <row r="1169" customFormat="1" ht="14.5" x14ac:dyDescent="0.35"/>
    <row r="1170" customFormat="1" ht="14.5" x14ac:dyDescent="0.35"/>
    <row r="1171" customFormat="1" ht="14.5" x14ac:dyDescent="0.35"/>
    <row r="1172" customFormat="1" ht="14.5" x14ac:dyDescent="0.35"/>
    <row r="1173" customFormat="1" ht="14.5" x14ac:dyDescent="0.35"/>
    <row r="1174" customFormat="1" ht="14.5" x14ac:dyDescent="0.35"/>
    <row r="1175" customFormat="1" ht="14.5" x14ac:dyDescent="0.35"/>
    <row r="1176" customFormat="1" ht="14.5" x14ac:dyDescent="0.35"/>
    <row r="1177" customFormat="1" ht="14.5" x14ac:dyDescent="0.35"/>
    <row r="1178" customFormat="1" ht="14.5" x14ac:dyDescent="0.35"/>
    <row r="1179" customFormat="1" ht="14.5" x14ac:dyDescent="0.35"/>
    <row r="1180" customFormat="1" ht="14.5" x14ac:dyDescent="0.35"/>
    <row r="1181" customFormat="1" ht="14.5" x14ac:dyDescent="0.35"/>
    <row r="1182" customFormat="1" ht="14.5" x14ac:dyDescent="0.35"/>
    <row r="1183" customFormat="1" ht="14.5" x14ac:dyDescent="0.35"/>
    <row r="1184" customFormat="1" ht="14.5" x14ac:dyDescent="0.35"/>
    <row r="1185" customFormat="1" ht="14.5" x14ac:dyDescent="0.35"/>
    <row r="1186" customFormat="1" ht="14.5" x14ac:dyDescent="0.35"/>
    <row r="1187" customFormat="1" ht="14.5" x14ac:dyDescent="0.35"/>
    <row r="1188" customFormat="1" ht="14.5" x14ac:dyDescent="0.35"/>
    <row r="1189" customFormat="1" ht="14.5" x14ac:dyDescent="0.35"/>
    <row r="1190" customFormat="1" ht="14.5" x14ac:dyDescent="0.35"/>
    <row r="1191" customFormat="1" ht="14.5" x14ac:dyDescent="0.35"/>
    <row r="1192" customFormat="1" ht="14.5" x14ac:dyDescent="0.35"/>
    <row r="1193" customFormat="1" ht="14.5" x14ac:dyDescent="0.35"/>
    <row r="1194" customFormat="1" ht="14.5" x14ac:dyDescent="0.35"/>
    <row r="1195" customFormat="1" ht="14.5" x14ac:dyDescent="0.35"/>
    <row r="1196" customFormat="1" ht="14.5" x14ac:dyDescent="0.35"/>
    <row r="1197" customFormat="1" ht="14.5" x14ac:dyDescent="0.35"/>
    <row r="1198" customFormat="1" ht="14.5" x14ac:dyDescent="0.35"/>
    <row r="1199" customFormat="1" ht="14.5" x14ac:dyDescent="0.35"/>
    <row r="1200" customFormat="1" ht="14.5" x14ac:dyDescent="0.35"/>
    <row r="1201" customFormat="1" ht="14.5" x14ac:dyDescent="0.35"/>
    <row r="1202" customFormat="1" ht="14.5" x14ac:dyDescent="0.35"/>
    <row r="1203" customFormat="1" ht="14.5" x14ac:dyDescent="0.35"/>
    <row r="1204" customFormat="1" ht="14.5" x14ac:dyDescent="0.35"/>
    <row r="1205" customFormat="1" ht="14.5" x14ac:dyDescent="0.35"/>
    <row r="1206" customFormat="1" ht="14.5" x14ac:dyDescent="0.35"/>
    <row r="1207" customFormat="1" ht="14.5" x14ac:dyDescent="0.35"/>
    <row r="1208" customFormat="1" ht="14.5" x14ac:dyDescent="0.35"/>
    <row r="1209" customFormat="1" ht="14.5" x14ac:dyDescent="0.35"/>
    <row r="1210" customFormat="1" ht="14.5" x14ac:dyDescent="0.35"/>
    <row r="1211" customFormat="1" ht="14.5" x14ac:dyDescent="0.35"/>
    <row r="1212" customFormat="1" ht="14.5" x14ac:dyDescent="0.35"/>
    <row r="1213" customFormat="1" ht="14.5" x14ac:dyDescent="0.35"/>
    <row r="1214" customFormat="1" ht="14.5" x14ac:dyDescent="0.35"/>
    <row r="1215" customFormat="1" ht="14.5" x14ac:dyDescent="0.35"/>
    <row r="1216" customFormat="1" ht="14.5" x14ac:dyDescent="0.35"/>
    <row r="1217" customFormat="1" ht="14.5" x14ac:dyDescent="0.35"/>
    <row r="1218" customFormat="1" ht="14.5" x14ac:dyDescent="0.35"/>
    <row r="1219" customFormat="1" ht="14.5" x14ac:dyDescent="0.35"/>
    <row r="1220" customFormat="1" ht="14.5" x14ac:dyDescent="0.35"/>
    <row r="1221" customFormat="1" ht="14.5" x14ac:dyDescent="0.35"/>
    <row r="1222" customFormat="1" ht="14.5" x14ac:dyDescent="0.35"/>
    <row r="1223" customFormat="1" ht="14.5" x14ac:dyDescent="0.35"/>
    <row r="1224" customFormat="1" ht="14.5" x14ac:dyDescent="0.35"/>
    <row r="1225" customFormat="1" ht="14.5" x14ac:dyDescent="0.35"/>
    <row r="1226" customFormat="1" ht="14.5" x14ac:dyDescent="0.35"/>
    <row r="1227" customFormat="1" ht="14.5" x14ac:dyDescent="0.35"/>
    <row r="1228" customFormat="1" ht="14.5" x14ac:dyDescent="0.35"/>
    <row r="1229" customFormat="1" ht="14.5" x14ac:dyDescent="0.35"/>
    <row r="1230" customFormat="1" ht="14.5" x14ac:dyDescent="0.35"/>
    <row r="1231" customFormat="1" ht="14.5" x14ac:dyDescent="0.35"/>
    <row r="1232" customFormat="1" ht="14.5" x14ac:dyDescent="0.35"/>
    <row r="1233" customFormat="1" ht="14.5" x14ac:dyDescent="0.35"/>
    <row r="1234" customFormat="1" ht="14.5" x14ac:dyDescent="0.35"/>
    <row r="1235" customFormat="1" ht="14.5" x14ac:dyDescent="0.35"/>
    <row r="1236" customFormat="1" ht="14.5" x14ac:dyDescent="0.35"/>
    <row r="1237" customFormat="1" ht="14.5" x14ac:dyDescent="0.35"/>
    <row r="1238" customFormat="1" ht="14.5" x14ac:dyDescent="0.35"/>
    <row r="1239" customFormat="1" ht="14.5" x14ac:dyDescent="0.35"/>
    <row r="1240" customFormat="1" ht="14.5" x14ac:dyDescent="0.35"/>
    <row r="1241" customFormat="1" ht="14.5" x14ac:dyDescent="0.35"/>
    <row r="1242" customFormat="1" ht="14.5" x14ac:dyDescent="0.35"/>
    <row r="1243" customFormat="1" ht="14.5" x14ac:dyDescent="0.35"/>
    <row r="1244" customFormat="1" ht="14.5" x14ac:dyDescent="0.35"/>
    <row r="1245" customFormat="1" ht="14.5" x14ac:dyDescent="0.35"/>
    <row r="1246" customFormat="1" ht="14.5" x14ac:dyDescent="0.35"/>
    <row r="1247" customFormat="1" ht="14.5" x14ac:dyDescent="0.35"/>
    <row r="1248" customFormat="1" ht="14.5" x14ac:dyDescent="0.35"/>
    <row r="1249" customFormat="1" ht="14.5" x14ac:dyDescent="0.35"/>
    <row r="1250" customFormat="1" ht="14.5" x14ac:dyDescent="0.35"/>
    <row r="1251" customFormat="1" ht="14.5" x14ac:dyDescent="0.35"/>
    <row r="1252" customFormat="1" ht="14.5" x14ac:dyDescent="0.35"/>
    <row r="1253" customFormat="1" ht="14.5" x14ac:dyDescent="0.35"/>
    <row r="1254" customFormat="1" ht="14.5" x14ac:dyDescent="0.35"/>
    <row r="1255" customFormat="1" ht="14.5" x14ac:dyDescent="0.35"/>
    <row r="1256" customFormat="1" ht="14.5" x14ac:dyDescent="0.35"/>
    <row r="1257" customFormat="1" ht="14.5" x14ac:dyDescent="0.35"/>
    <row r="1258" customFormat="1" ht="14.5" x14ac:dyDescent="0.35"/>
    <row r="1259" customFormat="1" ht="14.5" x14ac:dyDescent="0.35"/>
    <row r="1260" customFormat="1" ht="14.5" x14ac:dyDescent="0.35"/>
    <row r="1261" customFormat="1" ht="14.5" x14ac:dyDescent="0.35"/>
    <row r="1262" customFormat="1" ht="14.5" x14ac:dyDescent="0.35"/>
    <row r="1263" customFormat="1" ht="14.5" x14ac:dyDescent="0.35"/>
    <row r="1264" customFormat="1" ht="14.5" x14ac:dyDescent="0.35"/>
    <row r="1265" customFormat="1" ht="14.5" x14ac:dyDescent="0.35"/>
    <row r="1266" customFormat="1" ht="14.5" x14ac:dyDescent="0.35"/>
    <row r="1267" customFormat="1" ht="14.5" x14ac:dyDescent="0.35"/>
    <row r="1268" customFormat="1" ht="14.5" x14ac:dyDescent="0.35"/>
    <row r="1269" customFormat="1" ht="14.5" x14ac:dyDescent="0.35"/>
    <row r="1270" customFormat="1" ht="14.5" x14ac:dyDescent="0.35"/>
    <row r="1271" customFormat="1" ht="14.5" x14ac:dyDescent="0.35"/>
    <row r="1272" customFormat="1" ht="14.5" x14ac:dyDescent="0.35"/>
    <row r="1273" customFormat="1" ht="14.5" x14ac:dyDescent="0.35"/>
    <row r="1274" customFormat="1" ht="14.5" x14ac:dyDescent="0.35"/>
    <row r="1275" customFormat="1" ht="14.5" x14ac:dyDescent="0.35"/>
    <row r="1276" customFormat="1" ht="14.5" x14ac:dyDescent="0.35"/>
    <row r="1277" customFormat="1" ht="14.5" x14ac:dyDescent="0.35"/>
    <row r="1278" customFormat="1" ht="14.5" x14ac:dyDescent="0.35"/>
    <row r="1279" customFormat="1" ht="14.5" x14ac:dyDescent="0.35"/>
    <row r="1280" customFormat="1" ht="14.5" x14ac:dyDescent="0.35"/>
    <row r="1281" customFormat="1" ht="14.5" x14ac:dyDescent="0.35"/>
    <row r="1282" customFormat="1" ht="14.5" x14ac:dyDescent="0.35"/>
    <row r="1283" customFormat="1" ht="14.5" x14ac:dyDescent="0.35"/>
    <row r="1284" customFormat="1" ht="14.5" x14ac:dyDescent="0.35"/>
    <row r="1285" customFormat="1" ht="14.5" x14ac:dyDescent="0.35"/>
    <row r="1286" customFormat="1" ht="14.5" x14ac:dyDescent="0.35"/>
    <row r="1287" customFormat="1" ht="14.5" x14ac:dyDescent="0.35"/>
    <row r="1288" customFormat="1" ht="14.5" x14ac:dyDescent="0.35"/>
    <row r="1289" customFormat="1" ht="14.5" x14ac:dyDescent="0.35"/>
    <row r="1290" customFormat="1" ht="14.5" x14ac:dyDescent="0.35"/>
    <row r="1291" customFormat="1" ht="14.5" x14ac:dyDescent="0.35"/>
    <row r="1292" customFormat="1" ht="14.5" x14ac:dyDescent="0.35"/>
    <row r="1293" customFormat="1" ht="14.5" x14ac:dyDescent="0.35"/>
    <row r="1294" customFormat="1" ht="14.5" x14ac:dyDescent="0.35"/>
    <row r="1295" customFormat="1" ht="14.5" x14ac:dyDescent="0.35"/>
    <row r="1296" customFormat="1" ht="14.5" x14ac:dyDescent="0.35"/>
    <row r="1297" customFormat="1" ht="14.5" x14ac:dyDescent="0.35"/>
    <row r="1298" customFormat="1" ht="14.5" x14ac:dyDescent="0.35"/>
    <row r="1299" customFormat="1" ht="14.5" x14ac:dyDescent="0.35"/>
    <row r="1300" customFormat="1" ht="14.5" x14ac:dyDescent="0.35"/>
    <row r="1301" customFormat="1" ht="14.5" x14ac:dyDescent="0.35"/>
    <row r="1302" customFormat="1" ht="14.5" x14ac:dyDescent="0.35"/>
    <row r="1303" customFormat="1" ht="14.5" x14ac:dyDescent="0.35"/>
    <row r="1304" customFormat="1" ht="14.5" x14ac:dyDescent="0.35"/>
    <row r="1305" customFormat="1" ht="14.5" x14ac:dyDescent="0.35"/>
    <row r="1306" customFormat="1" ht="14.5" x14ac:dyDescent="0.35"/>
    <row r="1307" customFormat="1" ht="14.5" x14ac:dyDescent="0.35"/>
    <row r="1308" customFormat="1" ht="14.5" x14ac:dyDescent="0.35"/>
    <row r="1309" customFormat="1" ht="14.5" x14ac:dyDescent="0.35"/>
    <row r="1310" customFormat="1" ht="14.5" x14ac:dyDescent="0.35"/>
    <row r="1311" customFormat="1" ht="14.5" x14ac:dyDescent="0.35"/>
    <row r="1312" customFormat="1" ht="14.5" x14ac:dyDescent="0.35"/>
    <row r="1313" customFormat="1" ht="14.5" x14ac:dyDescent="0.35"/>
    <row r="1314" customFormat="1" ht="14.5" x14ac:dyDescent="0.35"/>
    <row r="1315" customFormat="1" ht="14.5" x14ac:dyDescent="0.35"/>
    <row r="1316" customFormat="1" ht="14.5" x14ac:dyDescent="0.35"/>
    <row r="1317" customFormat="1" ht="14.5" x14ac:dyDescent="0.35"/>
    <row r="1318" customFormat="1" ht="14.5" x14ac:dyDescent="0.35"/>
    <row r="1319" customFormat="1" ht="14.5" x14ac:dyDescent="0.35"/>
    <row r="1320" customFormat="1" ht="14.5" x14ac:dyDescent="0.35"/>
    <row r="1321" customFormat="1" ht="14.5" x14ac:dyDescent="0.35"/>
    <row r="1322" customFormat="1" ht="14.5" x14ac:dyDescent="0.35"/>
    <row r="1323" customFormat="1" ht="14.5" x14ac:dyDescent="0.35"/>
    <row r="1324" customFormat="1" ht="14.5" x14ac:dyDescent="0.35"/>
    <row r="1325" customFormat="1" ht="14.5" x14ac:dyDescent="0.35"/>
    <row r="1326" customFormat="1" ht="14.5" x14ac:dyDescent="0.35"/>
    <row r="1327" customFormat="1" ht="14.5" x14ac:dyDescent="0.35"/>
    <row r="1328" customFormat="1" ht="14.5" x14ac:dyDescent="0.35"/>
    <row r="1329" customFormat="1" ht="14.5" x14ac:dyDescent="0.35"/>
    <row r="1330" customFormat="1" ht="14.5" x14ac:dyDescent="0.35"/>
    <row r="1331" customFormat="1" ht="14.5" x14ac:dyDescent="0.35"/>
    <row r="1332" customFormat="1" ht="14.5" x14ac:dyDescent="0.35"/>
    <row r="1333" customFormat="1" ht="14.5" x14ac:dyDescent="0.35"/>
    <row r="1334" customFormat="1" ht="14.5" x14ac:dyDescent="0.35"/>
    <row r="1335" customFormat="1" ht="14.5" x14ac:dyDescent="0.35"/>
    <row r="1336" customFormat="1" ht="14.5" x14ac:dyDescent="0.35"/>
    <row r="1337" customFormat="1" ht="14.5" x14ac:dyDescent="0.35"/>
    <row r="1338" customFormat="1" ht="14.5" x14ac:dyDescent="0.35"/>
    <row r="1339" customFormat="1" ht="14.5" x14ac:dyDescent="0.35"/>
    <row r="1340" customFormat="1" ht="14.5" x14ac:dyDescent="0.35"/>
    <row r="1341" customFormat="1" ht="14.5" x14ac:dyDescent="0.35"/>
    <row r="1342" customFormat="1" ht="14.5" x14ac:dyDescent="0.35"/>
    <row r="1343" customFormat="1" ht="14.5" x14ac:dyDescent="0.35"/>
    <row r="1344" customFormat="1" ht="14.5" x14ac:dyDescent="0.35"/>
    <row r="1345" customFormat="1" ht="14.5" x14ac:dyDescent="0.35"/>
    <row r="1346" customFormat="1" ht="14.5" x14ac:dyDescent="0.35"/>
    <row r="1347" customFormat="1" ht="14.5" x14ac:dyDescent="0.35"/>
    <row r="1348" customFormat="1" ht="14.5" x14ac:dyDescent="0.35"/>
    <row r="1349" customFormat="1" ht="14.5" x14ac:dyDescent="0.35"/>
    <row r="1350" customFormat="1" ht="14.5" x14ac:dyDescent="0.35"/>
    <row r="1351" customFormat="1" ht="14.5" x14ac:dyDescent="0.35"/>
    <row r="1352" customFormat="1" ht="14.5" x14ac:dyDescent="0.35"/>
    <row r="1353" customFormat="1" ht="14.5" x14ac:dyDescent="0.35"/>
    <row r="1354" customFormat="1" ht="14.5" x14ac:dyDescent="0.35"/>
    <row r="1355" customFormat="1" ht="14.5" x14ac:dyDescent="0.35"/>
    <row r="1356" customFormat="1" ht="14.5" x14ac:dyDescent="0.35"/>
    <row r="1357" customFormat="1" ht="14.5" x14ac:dyDescent="0.35"/>
    <row r="1358" customFormat="1" ht="14.5" x14ac:dyDescent="0.35"/>
    <row r="1359" customFormat="1" ht="14.5" x14ac:dyDescent="0.35"/>
    <row r="1360" customFormat="1" ht="14.5" x14ac:dyDescent="0.35"/>
    <row r="1361" customFormat="1" ht="14.5" x14ac:dyDescent="0.35"/>
    <row r="1362" customFormat="1" ht="14.5" x14ac:dyDescent="0.35"/>
    <row r="1363" customFormat="1" ht="14.5" x14ac:dyDescent="0.35"/>
    <row r="1364" customFormat="1" ht="14.5" x14ac:dyDescent="0.35"/>
    <row r="1365" customFormat="1" ht="14.5" x14ac:dyDescent="0.35"/>
    <row r="1366" customFormat="1" ht="14.5" x14ac:dyDescent="0.35"/>
    <row r="1367" customFormat="1" ht="14.5" x14ac:dyDescent="0.35"/>
    <row r="1368" customFormat="1" ht="14.5" x14ac:dyDescent="0.35"/>
    <row r="1369" customFormat="1" ht="14.5" x14ac:dyDescent="0.35"/>
    <row r="1370" customFormat="1" ht="14.5" x14ac:dyDescent="0.35"/>
    <row r="1371" customFormat="1" ht="14.5" x14ac:dyDescent="0.35"/>
    <row r="1372" customFormat="1" ht="14.5" x14ac:dyDescent="0.35"/>
    <row r="1373" customFormat="1" ht="14.5" x14ac:dyDescent="0.35"/>
    <row r="1374" customFormat="1" ht="14.5" x14ac:dyDescent="0.35"/>
    <row r="1375" customFormat="1" ht="14.5" x14ac:dyDescent="0.35"/>
    <row r="1376" customFormat="1" ht="14.5" x14ac:dyDescent="0.35"/>
    <row r="1377" customFormat="1" ht="14.5" x14ac:dyDescent="0.35"/>
    <row r="1378" customFormat="1" ht="14.5" x14ac:dyDescent="0.35"/>
    <row r="1379" customFormat="1" ht="14.5" x14ac:dyDescent="0.35"/>
    <row r="1380" customFormat="1" ht="14.5" x14ac:dyDescent="0.35"/>
    <row r="1381" customFormat="1" ht="14.5" x14ac:dyDescent="0.35"/>
    <row r="1382" customFormat="1" ht="14.5" x14ac:dyDescent="0.35"/>
    <row r="1383" customFormat="1" ht="14.5" x14ac:dyDescent="0.35"/>
    <row r="1384" customFormat="1" ht="14.5" x14ac:dyDescent="0.35"/>
    <row r="1385" customFormat="1" ht="14.5" x14ac:dyDescent="0.35"/>
    <row r="1386" customFormat="1" ht="14.5" x14ac:dyDescent="0.35"/>
    <row r="1387" customFormat="1" ht="14.5" x14ac:dyDescent="0.35"/>
    <row r="1388" customFormat="1" ht="14.5" x14ac:dyDescent="0.35"/>
    <row r="1389" customFormat="1" ht="14.5" x14ac:dyDescent="0.35"/>
    <row r="1390" customFormat="1" ht="14.5" x14ac:dyDescent="0.35"/>
    <row r="1391" customFormat="1" ht="14.5" x14ac:dyDescent="0.35"/>
    <row r="1392" customFormat="1" ht="14.5" x14ac:dyDescent="0.35"/>
    <row r="1393" customFormat="1" ht="14.5" x14ac:dyDescent="0.35"/>
    <row r="1394" customFormat="1" ht="14.5" x14ac:dyDescent="0.35"/>
    <row r="1395" customFormat="1" ht="14.5" x14ac:dyDescent="0.35"/>
    <row r="1396" customFormat="1" ht="14.5" x14ac:dyDescent="0.35"/>
    <row r="1397" customFormat="1" ht="14.5" x14ac:dyDescent="0.35"/>
    <row r="1398" customFormat="1" ht="14.5" x14ac:dyDescent="0.35"/>
    <row r="1399" customFormat="1" ht="14.5" x14ac:dyDescent="0.35"/>
    <row r="1400" customFormat="1" ht="14.5" x14ac:dyDescent="0.35"/>
    <row r="1401" customFormat="1" ht="14.5" x14ac:dyDescent="0.35"/>
    <row r="1402" customFormat="1" ht="14.5" x14ac:dyDescent="0.35"/>
    <row r="1403" customFormat="1" ht="14.5" x14ac:dyDescent="0.35"/>
    <row r="1404" customFormat="1" ht="14.5" x14ac:dyDescent="0.35"/>
    <row r="1405" customFormat="1" ht="14.5" x14ac:dyDescent="0.35"/>
    <row r="1406" customFormat="1" ht="14.5" x14ac:dyDescent="0.35"/>
    <row r="1407" customFormat="1" ht="14.5" x14ac:dyDescent="0.35"/>
    <row r="1408" customFormat="1" ht="14.5" x14ac:dyDescent="0.35"/>
    <row r="1409" customFormat="1" ht="14.5" x14ac:dyDescent="0.35"/>
    <row r="1410" customFormat="1" ht="14.5" x14ac:dyDescent="0.35"/>
    <row r="1411" customFormat="1" ht="14.5" x14ac:dyDescent="0.35"/>
    <row r="1412" customFormat="1" ht="14.5" x14ac:dyDescent="0.35"/>
    <row r="1413" customFormat="1" ht="14.5" x14ac:dyDescent="0.35"/>
    <row r="1414" customFormat="1" ht="14.5" x14ac:dyDescent="0.35"/>
    <row r="1415" customFormat="1" ht="14.5" x14ac:dyDescent="0.35"/>
    <row r="1416" customFormat="1" ht="14.5" x14ac:dyDescent="0.35"/>
    <row r="1417" customFormat="1" ht="14.5" x14ac:dyDescent="0.35"/>
    <row r="1418" customFormat="1" ht="14.5" x14ac:dyDescent="0.35"/>
    <row r="1419" customFormat="1" ht="14.5" x14ac:dyDescent="0.35"/>
    <row r="1420" customFormat="1" ht="14.5" x14ac:dyDescent="0.35"/>
    <row r="1421" customFormat="1" ht="14.5" x14ac:dyDescent="0.35"/>
    <row r="1422" customFormat="1" ht="14.5" x14ac:dyDescent="0.35"/>
    <row r="1423" customFormat="1" ht="14.5" x14ac:dyDescent="0.35"/>
    <row r="1424" customFormat="1" ht="14.5" x14ac:dyDescent="0.35"/>
    <row r="1425" customFormat="1" ht="14.5" x14ac:dyDescent="0.35"/>
    <row r="1426" customFormat="1" ht="14.5" x14ac:dyDescent="0.35"/>
    <row r="1427" customFormat="1" ht="14.5" x14ac:dyDescent="0.35"/>
    <row r="1428" customFormat="1" ht="14.5" x14ac:dyDescent="0.35"/>
    <row r="1429" customFormat="1" ht="14.5" x14ac:dyDescent="0.35"/>
    <row r="1430" customFormat="1" ht="14.5" x14ac:dyDescent="0.35"/>
    <row r="1431" customFormat="1" ht="14.5" x14ac:dyDescent="0.35"/>
    <row r="1432" customFormat="1" ht="14.5" x14ac:dyDescent="0.35"/>
    <row r="1433" customFormat="1" ht="14.5" x14ac:dyDescent="0.35"/>
    <row r="1434" customFormat="1" ht="14.5" x14ac:dyDescent="0.35"/>
    <row r="1435" customFormat="1" ht="14.5" x14ac:dyDescent="0.35"/>
    <row r="1436" customFormat="1" ht="14.5" x14ac:dyDescent="0.35"/>
    <row r="1437" customFormat="1" ht="14.5" x14ac:dyDescent="0.35"/>
    <row r="1438" customFormat="1" ht="14.5" x14ac:dyDescent="0.35"/>
    <row r="1439" customFormat="1" ht="14.5" x14ac:dyDescent="0.35"/>
    <row r="1440" customFormat="1" ht="14.5" x14ac:dyDescent="0.35"/>
    <row r="1441" customFormat="1" ht="14.5" x14ac:dyDescent="0.35"/>
    <row r="1442" customFormat="1" ht="14.5" x14ac:dyDescent="0.35"/>
    <row r="1443" customFormat="1" ht="14.5" x14ac:dyDescent="0.35"/>
    <row r="1444" customFormat="1" ht="14.5" x14ac:dyDescent="0.35"/>
    <row r="1445" customFormat="1" ht="14.5" x14ac:dyDescent="0.35"/>
    <row r="1446" customFormat="1" ht="14.5" x14ac:dyDescent="0.35"/>
    <row r="1447" customFormat="1" ht="14.5" x14ac:dyDescent="0.35"/>
    <row r="1448" customFormat="1" ht="14.5" x14ac:dyDescent="0.35"/>
    <row r="1449" customFormat="1" ht="14.5" x14ac:dyDescent="0.35"/>
    <row r="1450" customFormat="1" ht="14.5" x14ac:dyDescent="0.35"/>
    <row r="1451" customFormat="1" ht="14.5" x14ac:dyDescent="0.35"/>
    <row r="1452" customFormat="1" ht="14.5" x14ac:dyDescent="0.35"/>
    <row r="1453" customFormat="1" ht="14.5" x14ac:dyDescent="0.35"/>
    <row r="1454" customFormat="1" ht="14.5" x14ac:dyDescent="0.35"/>
    <row r="1455" customFormat="1" ht="14.5" x14ac:dyDescent="0.35"/>
    <row r="1456" customFormat="1" ht="14.5" x14ac:dyDescent="0.35"/>
    <row r="1457" customFormat="1" ht="14.5" x14ac:dyDescent="0.35"/>
    <row r="1458" customFormat="1" ht="14.5" x14ac:dyDescent="0.35"/>
    <row r="1459" customFormat="1" ht="14.5" x14ac:dyDescent="0.35"/>
    <row r="1460" customFormat="1" ht="14.5" x14ac:dyDescent="0.35"/>
    <row r="1461" customFormat="1" ht="14.5" x14ac:dyDescent="0.35"/>
    <row r="1462" customFormat="1" ht="14.5" x14ac:dyDescent="0.35"/>
    <row r="1463" customFormat="1" ht="14.5" x14ac:dyDescent="0.35"/>
    <row r="1464" customFormat="1" ht="14.5" x14ac:dyDescent="0.35"/>
    <row r="1465" customFormat="1" ht="14.5" x14ac:dyDescent="0.35"/>
    <row r="1466" customFormat="1" ht="14.5" x14ac:dyDescent="0.35"/>
    <row r="1467" customFormat="1" ht="14.5" x14ac:dyDescent="0.35"/>
    <row r="1468" customFormat="1" ht="14.5" x14ac:dyDescent="0.35"/>
    <row r="1469" customFormat="1" ht="14.5" x14ac:dyDescent="0.35"/>
    <row r="1470" customFormat="1" ht="14.5" x14ac:dyDescent="0.35"/>
    <row r="1471" customFormat="1" ht="14.5" x14ac:dyDescent="0.35"/>
    <row r="1472" customFormat="1" ht="14.5" x14ac:dyDescent="0.35"/>
    <row r="1473" customFormat="1" ht="14.5" x14ac:dyDescent="0.35"/>
    <row r="1474" customFormat="1" ht="14.5" x14ac:dyDescent="0.35"/>
    <row r="1475" customFormat="1" ht="14.5" x14ac:dyDescent="0.35"/>
    <row r="1476" customFormat="1" ht="14.5" x14ac:dyDescent="0.35"/>
    <row r="1477" customFormat="1" ht="14.5" x14ac:dyDescent="0.35"/>
    <row r="1478" customFormat="1" ht="14.5" x14ac:dyDescent="0.35"/>
    <row r="1479" customFormat="1" ht="14.5" x14ac:dyDescent="0.35"/>
    <row r="1480" customFormat="1" ht="14.5" x14ac:dyDescent="0.35"/>
    <row r="1481" customFormat="1" ht="14.5" x14ac:dyDescent="0.35"/>
    <row r="1482" customFormat="1" ht="14.5" x14ac:dyDescent="0.35"/>
    <row r="1483" customFormat="1" ht="14.5" x14ac:dyDescent="0.35"/>
    <row r="1484" customFormat="1" ht="14.5" x14ac:dyDescent="0.35"/>
    <row r="1485" customFormat="1" ht="14.5" x14ac:dyDescent="0.35"/>
    <row r="1486" customFormat="1" ht="14.5" x14ac:dyDescent="0.35"/>
    <row r="1487" customFormat="1" ht="14.5" x14ac:dyDescent="0.35"/>
    <row r="1488" customFormat="1" ht="14.5" x14ac:dyDescent="0.35"/>
    <row r="1489" customFormat="1" ht="14.5" x14ac:dyDescent="0.35"/>
    <row r="1490" customFormat="1" ht="14.5" x14ac:dyDescent="0.35"/>
    <row r="1491" customFormat="1" ht="14.5" x14ac:dyDescent="0.35"/>
    <row r="1492" customFormat="1" ht="14.5" x14ac:dyDescent="0.35"/>
    <row r="1493" customFormat="1" ht="14.5" x14ac:dyDescent="0.35"/>
    <row r="1494" customFormat="1" ht="14.5" x14ac:dyDescent="0.35"/>
    <row r="1495" customFormat="1" ht="14.5" x14ac:dyDescent="0.35"/>
    <row r="1496" customFormat="1" ht="14.5" x14ac:dyDescent="0.35"/>
    <row r="1497" customFormat="1" ht="14.5" x14ac:dyDescent="0.35"/>
    <row r="1498" customFormat="1" ht="14.5" x14ac:dyDescent="0.35"/>
    <row r="1499" customFormat="1" ht="14.5" x14ac:dyDescent="0.35"/>
    <row r="1500" customFormat="1" ht="14.5" x14ac:dyDescent="0.35"/>
    <row r="1501" customFormat="1" ht="14.5" x14ac:dyDescent="0.35"/>
    <row r="1502" customFormat="1" ht="14.5" x14ac:dyDescent="0.35"/>
    <row r="1503" customFormat="1" ht="14.5" x14ac:dyDescent="0.35"/>
    <row r="1504" customFormat="1" ht="14.5" x14ac:dyDescent="0.35"/>
    <row r="1505" customFormat="1" ht="14.5" x14ac:dyDescent="0.35"/>
    <row r="1506" customFormat="1" ht="14.5" x14ac:dyDescent="0.35"/>
    <row r="1507" customFormat="1" ht="14.5" x14ac:dyDescent="0.35"/>
    <row r="1508" customFormat="1" ht="14.5" x14ac:dyDescent="0.35"/>
    <row r="1509" customFormat="1" ht="14.5" x14ac:dyDescent="0.35"/>
    <row r="1510" customFormat="1" ht="14.5" x14ac:dyDescent="0.35"/>
    <row r="1511" customFormat="1" ht="14.5" x14ac:dyDescent="0.35"/>
    <row r="1512" customFormat="1" ht="14.5" x14ac:dyDescent="0.35"/>
    <row r="1513" customFormat="1" ht="14.5" x14ac:dyDescent="0.35"/>
    <row r="1514" customFormat="1" ht="14.5" x14ac:dyDescent="0.35"/>
    <row r="1515" customFormat="1" ht="14.5" x14ac:dyDescent="0.35"/>
    <row r="1516" customFormat="1" ht="14.5" x14ac:dyDescent="0.35"/>
    <row r="1517" customFormat="1" ht="14.5" x14ac:dyDescent="0.35"/>
    <row r="1518" customFormat="1" ht="14.5" x14ac:dyDescent="0.35"/>
    <row r="1519" customFormat="1" ht="14.5" x14ac:dyDescent="0.35"/>
    <row r="1520" customFormat="1" ht="14.5" x14ac:dyDescent="0.35"/>
    <row r="1521" customFormat="1" ht="14.5" x14ac:dyDescent="0.35"/>
    <row r="1522" customFormat="1" ht="14.5" x14ac:dyDescent="0.35"/>
    <row r="1523" customFormat="1" ht="14.5" x14ac:dyDescent="0.35"/>
    <row r="1524" customFormat="1" ht="14.5" x14ac:dyDescent="0.35"/>
    <row r="1525" customFormat="1" ht="14.5" x14ac:dyDescent="0.35"/>
    <row r="1526" customFormat="1" ht="14.5" x14ac:dyDescent="0.35"/>
    <row r="1527" customFormat="1" ht="14.5" x14ac:dyDescent="0.35"/>
    <row r="1528" customFormat="1" ht="14.5" x14ac:dyDescent="0.35"/>
    <row r="1529" customFormat="1" ht="14.5" x14ac:dyDescent="0.35"/>
    <row r="1530" customFormat="1" ht="14.5" x14ac:dyDescent="0.35"/>
    <row r="1531" customFormat="1" ht="14.5" x14ac:dyDescent="0.35"/>
    <row r="1532" customFormat="1" ht="14.5" x14ac:dyDescent="0.35"/>
    <row r="1533" customFormat="1" ht="14.5" x14ac:dyDescent="0.35"/>
    <row r="1534" customFormat="1" ht="14.5" x14ac:dyDescent="0.35"/>
    <row r="1535" customFormat="1" ht="14.5" x14ac:dyDescent="0.35"/>
    <row r="1536" customFormat="1" ht="14.5" x14ac:dyDescent="0.35"/>
    <row r="1537" customFormat="1" ht="14.5" x14ac:dyDescent="0.35"/>
    <row r="1538" customFormat="1" ht="14.5" x14ac:dyDescent="0.35"/>
    <row r="1539" customFormat="1" ht="14.5" x14ac:dyDescent="0.35"/>
    <row r="1540" customFormat="1" ht="14.5" x14ac:dyDescent="0.35"/>
    <row r="1541" customFormat="1" ht="14.5" x14ac:dyDescent="0.35"/>
    <row r="1542" customFormat="1" ht="14.5" x14ac:dyDescent="0.35"/>
    <row r="1543" customFormat="1" ht="14.5" x14ac:dyDescent="0.35"/>
    <row r="1544" customFormat="1" ht="14.5" x14ac:dyDescent="0.35"/>
    <row r="1545" customFormat="1" ht="14.5" x14ac:dyDescent="0.35"/>
    <row r="1546" customFormat="1" ht="14.5" x14ac:dyDescent="0.35"/>
    <row r="1547" customFormat="1" ht="14.5" x14ac:dyDescent="0.35"/>
    <row r="1548" customFormat="1" ht="14.5" x14ac:dyDescent="0.35"/>
    <row r="1549" customFormat="1" ht="14.5" x14ac:dyDescent="0.35"/>
    <row r="1550" customFormat="1" ht="14.5" x14ac:dyDescent="0.35"/>
    <row r="1551" customFormat="1" ht="14.5" x14ac:dyDescent="0.35"/>
    <row r="1552" customFormat="1" ht="14.5" x14ac:dyDescent="0.35"/>
    <row r="1553" customFormat="1" ht="14.5" x14ac:dyDescent="0.35"/>
    <row r="1554" customFormat="1" ht="14.5" x14ac:dyDescent="0.35"/>
    <row r="1555" customFormat="1" ht="14.5" x14ac:dyDescent="0.35"/>
    <row r="1556" customFormat="1" ht="14.5" x14ac:dyDescent="0.35"/>
    <row r="1557" customFormat="1" ht="14.5" x14ac:dyDescent="0.35"/>
    <row r="1558" customFormat="1" ht="14.5" x14ac:dyDescent="0.35"/>
    <row r="1559" customFormat="1" ht="14.5" x14ac:dyDescent="0.35"/>
    <row r="1560" customFormat="1" ht="14.5" x14ac:dyDescent="0.35"/>
    <row r="1561" customFormat="1" ht="14.5" x14ac:dyDescent="0.35"/>
    <row r="1562" customFormat="1" ht="14.5" x14ac:dyDescent="0.35"/>
    <row r="1563" customFormat="1" ht="14.5" x14ac:dyDescent="0.35"/>
    <row r="1564" customFormat="1" ht="14.5" x14ac:dyDescent="0.35"/>
    <row r="1565" customFormat="1" ht="14.5" x14ac:dyDescent="0.35"/>
    <row r="1566" customFormat="1" ht="14.5" x14ac:dyDescent="0.35"/>
    <row r="1567" customFormat="1" ht="14.5" x14ac:dyDescent="0.35"/>
    <row r="1568" customFormat="1" ht="14.5" x14ac:dyDescent="0.35"/>
    <row r="1569" customFormat="1" ht="14.5" x14ac:dyDescent="0.35"/>
    <row r="1570" customFormat="1" ht="14.5" x14ac:dyDescent="0.35"/>
    <row r="1571" customFormat="1" ht="14.5" x14ac:dyDescent="0.35"/>
    <row r="1572" customFormat="1" ht="14.5" x14ac:dyDescent="0.35"/>
    <row r="1573" customFormat="1" ht="14.5" x14ac:dyDescent="0.35"/>
    <row r="1574" customFormat="1" ht="14.5" x14ac:dyDescent="0.35"/>
    <row r="1575" customFormat="1" ht="14.5" x14ac:dyDescent="0.35"/>
    <row r="1576" customFormat="1" ht="14.5" x14ac:dyDescent="0.35"/>
    <row r="1577" customFormat="1" ht="14.5" x14ac:dyDescent="0.35"/>
    <row r="1578" customFormat="1" ht="14.5" x14ac:dyDescent="0.35"/>
    <row r="1579" customFormat="1" ht="14.5" x14ac:dyDescent="0.35"/>
    <row r="1580" customFormat="1" ht="14.5" x14ac:dyDescent="0.35"/>
    <row r="1581" customFormat="1" ht="14.5" x14ac:dyDescent="0.35"/>
    <row r="1582" customFormat="1" ht="14.5" x14ac:dyDescent="0.35"/>
    <row r="1583" customFormat="1" ht="14.5" x14ac:dyDescent="0.35"/>
    <row r="1584" customFormat="1" ht="14.5" x14ac:dyDescent="0.35"/>
    <row r="1585" customFormat="1" ht="14.5" x14ac:dyDescent="0.35"/>
    <row r="1586" customFormat="1" ht="14.5" x14ac:dyDescent="0.35"/>
    <row r="1587" customFormat="1" ht="14.5" x14ac:dyDescent="0.35"/>
    <row r="1588" customFormat="1" ht="14.5" x14ac:dyDescent="0.35"/>
    <row r="1589" customFormat="1" ht="14.5" x14ac:dyDescent="0.35"/>
    <row r="1590" customFormat="1" ht="14.5" x14ac:dyDescent="0.35"/>
    <row r="1591" customFormat="1" ht="14.5" x14ac:dyDescent="0.35"/>
    <row r="1592" customFormat="1" ht="14.5" x14ac:dyDescent="0.35"/>
    <row r="1593" customFormat="1" ht="14.5" x14ac:dyDescent="0.35"/>
    <row r="1594" customFormat="1" ht="14.5" x14ac:dyDescent="0.35"/>
    <row r="1595" customFormat="1" ht="14.5" x14ac:dyDescent="0.35"/>
    <row r="1596" customFormat="1" ht="14.5" x14ac:dyDescent="0.35"/>
    <row r="1597" customFormat="1" ht="14.5" x14ac:dyDescent="0.35"/>
    <row r="1598" customFormat="1" ht="14.5" x14ac:dyDescent="0.35"/>
    <row r="1599" customFormat="1" ht="14.5" x14ac:dyDescent="0.35"/>
    <row r="1600" customFormat="1" ht="14.5" x14ac:dyDescent="0.35"/>
    <row r="1601" customFormat="1" ht="14.5" x14ac:dyDescent="0.35"/>
    <row r="1602" customFormat="1" ht="14.5" x14ac:dyDescent="0.35"/>
    <row r="1603" customFormat="1" ht="14.5" x14ac:dyDescent="0.35"/>
    <row r="1604" customFormat="1" ht="14.5" x14ac:dyDescent="0.35"/>
    <row r="1605" customFormat="1" ht="14.5" x14ac:dyDescent="0.35"/>
    <row r="1606" customFormat="1" ht="14.5" x14ac:dyDescent="0.35"/>
    <row r="1607" customFormat="1" ht="14.5" x14ac:dyDescent="0.35"/>
    <row r="1608" customFormat="1" ht="14.5" x14ac:dyDescent="0.35"/>
    <row r="1609" customFormat="1" ht="14.5" x14ac:dyDescent="0.35"/>
    <row r="1610" customFormat="1" ht="14.5" x14ac:dyDescent="0.35"/>
    <row r="1611" customFormat="1" ht="14.5" x14ac:dyDescent="0.35"/>
    <row r="1612" customFormat="1" ht="14.5" x14ac:dyDescent="0.35"/>
    <row r="1613" customFormat="1" ht="14.5" x14ac:dyDescent="0.35"/>
    <row r="1614" customFormat="1" ht="14.5" x14ac:dyDescent="0.35"/>
    <row r="1615" customFormat="1" ht="14.5" x14ac:dyDescent="0.35"/>
    <row r="1616" customFormat="1" ht="14.5" x14ac:dyDescent="0.35"/>
    <row r="1617" customFormat="1" ht="14.5" x14ac:dyDescent="0.35"/>
    <row r="1618" customFormat="1" ht="14.5" x14ac:dyDescent="0.35"/>
    <row r="1619" customFormat="1" ht="14.5" x14ac:dyDescent="0.35"/>
    <row r="1620" customFormat="1" ht="14.5" x14ac:dyDescent="0.35"/>
    <row r="1621" customFormat="1" ht="14.5" x14ac:dyDescent="0.35"/>
    <row r="1622" customFormat="1" ht="14.5" x14ac:dyDescent="0.35"/>
    <row r="1623" customFormat="1" ht="14.5" x14ac:dyDescent="0.35"/>
    <row r="1624" customFormat="1" ht="14.5" x14ac:dyDescent="0.35"/>
    <row r="1625" customFormat="1" ht="14.5" x14ac:dyDescent="0.35"/>
    <row r="1626" customFormat="1" ht="14.5" x14ac:dyDescent="0.35"/>
    <row r="1627" customFormat="1" ht="14.5" x14ac:dyDescent="0.35"/>
    <row r="1628" customFormat="1" ht="14.5" x14ac:dyDescent="0.35"/>
    <row r="1629" customFormat="1" ht="14.5" x14ac:dyDescent="0.35"/>
    <row r="1630" customFormat="1" ht="14.5" x14ac:dyDescent="0.35"/>
    <row r="1631" customFormat="1" ht="14.5" x14ac:dyDescent="0.35"/>
    <row r="1632" customFormat="1" ht="14.5" x14ac:dyDescent="0.35"/>
    <row r="1633" customFormat="1" ht="14.5" x14ac:dyDescent="0.35"/>
    <row r="1634" customFormat="1" ht="14.5" x14ac:dyDescent="0.35"/>
    <row r="1635" customFormat="1" ht="14.5" x14ac:dyDescent="0.35"/>
    <row r="1636" customFormat="1" ht="14.5" x14ac:dyDescent="0.35"/>
    <row r="1637" customFormat="1" ht="14.5" x14ac:dyDescent="0.35"/>
    <row r="1638" customFormat="1" ht="14.5" x14ac:dyDescent="0.35"/>
    <row r="1639" customFormat="1" ht="14.5" x14ac:dyDescent="0.35"/>
    <row r="1640" customFormat="1" ht="14.5" x14ac:dyDescent="0.35"/>
    <row r="1641" customFormat="1" ht="14.5" x14ac:dyDescent="0.35"/>
    <row r="1642" customFormat="1" ht="14.5" x14ac:dyDescent="0.35"/>
    <row r="1643" customFormat="1" ht="14.5" x14ac:dyDescent="0.35"/>
    <row r="1644" customFormat="1" ht="14.5" x14ac:dyDescent="0.35"/>
    <row r="1645" customFormat="1" ht="14.5" x14ac:dyDescent="0.35"/>
    <row r="1646" customFormat="1" ht="14.5" x14ac:dyDescent="0.35"/>
    <row r="1647" customFormat="1" ht="14.5" x14ac:dyDescent="0.35"/>
    <row r="1648" customFormat="1" ht="14.5" x14ac:dyDescent="0.35"/>
    <row r="1649" customFormat="1" ht="14.5" x14ac:dyDescent="0.35"/>
    <row r="1650" customFormat="1" ht="14.5" x14ac:dyDescent="0.35"/>
    <row r="1651" customFormat="1" ht="14.5" x14ac:dyDescent="0.35"/>
    <row r="1652" customFormat="1" ht="14.5" x14ac:dyDescent="0.35"/>
    <row r="1653" customFormat="1" ht="14.5" x14ac:dyDescent="0.35"/>
    <row r="1654" customFormat="1" ht="14.5" x14ac:dyDescent="0.35"/>
    <row r="1655" customFormat="1" ht="14.5" x14ac:dyDescent="0.35"/>
    <row r="1656" customFormat="1" ht="14.5" x14ac:dyDescent="0.35"/>
    <row r="1657" customFormat="1" ht="14.5" x14ac:dyDescent="0.35"/>
    <row r="1658" customFormat="1" ht="14.5" x14ac:dyDescent="0.35"/>
    <row r="1659" customFormat="1" ht="14.5" x14ac:dyDescent="0.35"/>
    <row r="1660" customFormat="1" ht="14.5" x14ac:dyDescent="0.35"/>
    <row r="1661" customFormat="1" ht="14.5" x14ac:dyDescent="0.35"/>
    <row r="1662" customFormat="1" ht="14.5" x14ac:dyDescent="0.35"/>
    <row r="1663" customFormat="1" ht="14.5" x14ac:dyDescent="0.35"/>
    <row r="1664" customFormat="1" ht="14.5" x14ac:dyDescent="0.35"/>
    <row r="1665" customFormat="1" ht="14.5" x14ac:dyDescent="0.35"/>
    <row r="1666" customFormat="1" ht="14.5" x14ac:dyDescent="0.35"/>
    <row r="1667" customFormat="1" ht="14.5" x14ac:dyDescent="0.35"/>
    <row r="1668" customFormat="1" ht="14.5" x14ac:dyDescent="0.35"/>
    <row r="1669" customFormat="1" ht="14.5" x14ac:dyDescent="0.35"/>
    <row r="1670" customFormat="1" ht="14.5" x14ac:dyDescent="0.35"/>
    <row r="1671" customFormat="1" ht="14.5" x14ac:dyDescent="0.35"/>
    <row r="1672" customFormat="1" ht="14.5" x14ac:dyDescent="0.35"/>
    <row r="1673" customFormat="1" ht="14.5" x14ac:dyDescent="0.35"/>
    <row r="1674" customFormat="1" ht="14.5" x14ac:dyDescent="0.35"/>
    <row r="1675" customFormat="1" ht="14.5" x14ac:dyDescent="0.35"/>
    <row r="1676" customFormat="1" ht="14.5" x14ac:dyDescent="0.35"/>
    <row r="1677" customFormat="1" ht="14.5" x14ac:dyDescent="0.35"/>
    <row r="1678" customFormat="1" ht="14.5" x14ac:dyDescent="0.35"/>
    <row r="1679" customFormat="1" ht="14.5" x14ac:dyDescent="0.35"/>
    <row r="1680" customFormat="1" ht="14.5" x14ac:dyDescent="0.35"/>
    <row r="1681" customFormat="1" ht="14.5" x14ac:dyDescent="0.35"/>
    <row r="1682" customFormat="1" ht="14.5" x14ac:dyDescent="0.35"/>
    <row r="1683" customFormat="1" ht="14.5" x14ac:dyDescent="0.35"/>
    <row r="1684" customFormat="1" ht="14.5" x14ac:dyDescent="0.35"/>
    <row r="1685" customFormat="1" ht="14.5" x14ac:dyDescent="0.35"/>
    <row r="1686" customFormat="1" ht="14.5" x14ac:dyDescent="0.35"/>
    <row r="1687" customFormat="1" ht="14.5" x14ac:dyDescent="0.35"/>
    <row r="1688" customFormat="1" ht="14.5" x14ac:dyDescent="0.35"/>
    <row r="1689" customFormat="1" ht="14.5" x14ac:dyDescent="0.35"/>
    <row r="1690" customFormat="1" ht="14.5" x14ac:dyDescent="0.35"/>
    <row r="1691" customFormat="1" ht="14.5" x14ac:dyDescent="0.35"/>
    <row r="1692" customFormat="1" ht="14.5" x14ac:dyDescent="0.35"/>
    <row r="1693" customFormat="1" ht="14.5" x14ac:dyDescent="0.35"/>
    <row r="1694" customFormat="1" ht="14.5" x14ac:dyDescent="0.35"/>
    <row r="1695" customFormat="1" ht="14.5" x14ac:dyDescent="0.35"/>
    <row r="1696" customFormat="1" ht="14.5" x14ac:dyDescent="0.35"/>
    <row r="1697" customFormat="1" ht="14.5" x14ac:dyDescent="0.35"/>
    <row r="1698" customFormat="1" ht="14.5" x14ac:dyDescent="0.35"/>
    <row r="1699" customFormat="1" ht="14.5" x14ac:dyDescent="0.35"/>
    <row r="1700" customFormat="1" ht="14.5" x14ac:dyDescent="0.35"/>
    <row r="1701" customFormat="1" ht="14.5" x14ac:dyDescent="0.35"/>
    <row r="1702" customFormat="1" ht="14.5" x14ac:dyDescent="0.35"/>
    <row r="1703" customFormat="1" ht="14.5" x14ac:dyDescent="0.35"/>
    <row r="1704" customFormat="1" ht="14.5" x14ac:dyDescent="0.35"/>
    <row r="1705" customFormat="1" ht="14.5" x14ac:dyDescent="0.35"/>
    <row r="1706" customFormat="1" ht="14.5" x14ac:dyDescent="0.35"/>
    <row r="1707" customFormat="1" ht="14.5" x14ac:dyDescent="0.35"/>
    <row r="1708" customFormat="1" ht="14.5" x14ac:dyDescent="0.35"/>
    <row r="1709" customFormat="1" ht="14.5" x14ac:dyDescent="0.35"/>
    <row r="1710" customFormat="1" ht="14.5" x14ac:dyDescent="0.35"/>
    <row r="1711" customFormat="1" ht="14.5" x14ac:dyDescent="0.35"/>
    <row r="1712" customFormat="1" ht="14.5" x14ac:dyDescent="0.35"/>
    <row r="1713" customFormat="1" ht="14.5" x14ac:dyDescent="0.35"/>
    <row r="1714" customFormat="1" ht="14.5" x14ac:dyDescent="0.35"/>
    <row r="1715" customFormat="1" ht="14.5" x14ac:dyDescent="0.35"/>
    <row r="1716" customFormat="1" ht="14.5" x14ac:dyDescent="0.35"/>
    <row r="1717" customFormat="1" ht="14.5" x14ac:dyDescent="0.35"/>
  </sheetData>
  <sheetProtection algorithmName="SHA-512" hashValue="2zKnm4iREZxjABoIrJGmQXiVlde+yPMuGzk55A1fbeWEqkXOtUpQ7Mo5tAPmgDeK6g3i4Se/Vv+hAfEAt3N5Cg==" saltValue="KSh1r4jHH6zIHt4adHcfzg==" spinCount="100000" sheet="1" objects="1" scenarios="1"/>
  <mergeCells count="29">
    <mergeCell ref="K84:L84"/>
    <mergeCell ref="G50:I70"/>
    <mergeCell ref="G46:I48"/>
    <mergeCell ref="G44:I44"/>
    <mergeCell ref="K2:L2"/>
    <mergeCell ref="G84:I84"/>
    <mergeCell ref="G4:I4"/>
    <mergeCell ref="A80:C83"/>
    <mergeCell ref="A84:C84"/>
    <mergeCell ref="A3:C75"/>
    <mergeCell ref="A2:C2"/>
    <mergeCell ref="K1:L1"/>
    <mergeCell ref="K4:K75"/>
    <mergeCell ref="L4:L75"/>
    <mergeCell ref="G20:I22"/>
    <mergeCell ref="G24:I24"/>
    <mergeCell ref="G18:I18"/>
    <mergeCell ref="G33:I42"/>
    <mergeCell ref="G31:I31"/>
    <mergeCell ref="G27:I27"/>
    <mergeCell ref="G1:I1"/>
    <mergeCell ref="G6:I6"/>
    <mergeCell ref="G16:I16"/>
    <mergeCell ref="A1:C1"/>
    <mergeCell ref="G72:I75"/>
    <mergeCell ref="G11:I11"/>
    <mergeCell ref="G13:I13"/>
    <mergeCell ref="A78:C78"/>
    <mergeCell ref="G2:I2"/>
  </mergeCells>
  <pageMargins left="0.70866141732283472" right="0.70866141732283472" top="0.74803149606299213" bottom="0.74803149606299213" header="0.31496062992125984" footer="0.31496062992125984"/>
  <pageSetup paperSize="8" scale="4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FFFF00"/>
    <pageSetUpPr fitToPage="1"/>
  </sheetPr>
  <dimension ref="A1:CJ1702"/>
  <sheetViews>
    <sheetView zoomScale="40" zoomScaleNormal="40" workbookViewId="0">
      <pane xSplit="5" ySplit="4" topLeftCell="F53" activePane="bottomRight" state="frozen"/>
      <selection activeCell="G4" sqref="G4:I75"/>
      <selection pane="topRight" activeCell="G4" sqref="G4:I75"/>
      <selection pane="bottomLeft" activeCell="G4" sqref="G4:I75"/>
      <selection pane="bottomRight" activeCell="AH51" sqref="AH51:AH75"/>
    </sheetView>
  </sheetViews>
  <sheetFormatPr defaultRowHeight="21" x14ac:dyDescent="0.5"/>
  <cols>
    <col min="3" max="3" width="20" customWidth="1"/>
    <col min="4" max="4" width="5.54296875" style="2" customWidth="1"/>
    <col min="5" max="5" width="22.453125" style="4" customWidth="1"/>
    <col min="6" max="6" width="5.54296875" style="2" customWidth="1"/>
    <col min="7" max="7" width="13.7265625" customWidth="1"/>
    <col min="8" max="9" width="13.81640625" customWidth="1"/>
    <col min="10" max="10" width="15.81640625" customWidth="1"/>
    <col min="11" max="11" width="14.54296875" customWidth="1"/>
    <col min="12" max="12" width="13.81640625" customWidth="1"/>
    <col min="13" max="13" width="5.54296875" style="2" customWidth="1"/>
    <col min="14" max="15" width="13.81640625" style="4" customWidth="1"/>
    <col min="16" max="16" width="5.54296875" style="2" customWidth="1"/>
    <col min="17" max="18" width="13.81640625" customWidth="1"/>
    <col min="19" max="19" width="14" customWidth="1"/>
    <col min="20" max="20" width="5.54296875" style="2" customWidth="1"/>
    <col min="21" max="23" width="13.81640625" customWidth="1"/>
    <col min="24" max="24" width="13.7265625" customWidth="1"/>
    <col min="25" max="25" width="13.81640625" customWidth="1"/>
    <col min="26" max="26" width="5.54296875" style="2" customWidth="1"/>
    <col min="27" max="27" width="15.453125" customWidth="1"/>
    <col min="28" max="35" width="13.81640625" customWidth="1"/>
    <col min="36" max="36" width="5.54296875" style="2" customWidth="1"/>
    <col min="37" max="37" width="14" customWidth="1"/>
    <col min="38" max="40" width="13.81640625" customWidth="1"/>
    <col min="41" max="41" width="5.453125" customWidth="1"/>
    <col min="42" max="42" width="21.1796875" customWidth="1"/>
    <col min="43" max="45" width="9.1796875" hidden="1" customWidth="1"/>
    <col min="46" max="46" width="10.81640625" hidden="1" customWidth="1"/>
    <col min="47" max="50" width="18" hidden="1" customWidth="1"/>
    <col min="51" max="62" width="10.81640625" hidden="1" customWidth="1"/>
    <col min="63" max="63" width="9.1796875" hidden="1" customWidth="1"/>
    <col min="64" max="65" width="9.1796875" style="3" hidden="1" customWidth="1"/>
    <col min="66" max="67" width="9.1796875" hidden="1" customWidth="1"/>
    <col min="68" max="74" width="14.26953125" hidden="1" customWidth="1"/>
    <col min="75" max="80" width="9.1796875" hidden="1" customWidth="1"/>
    <col min="81" max="82" width="9.1796875" customWidth="1"/>
  </cols>
  <sheetData>
    <row r="1" spans="1:80" ht="75" customHeight="1" thickBot="1" x14ac:dyDescent="0.55000000000000004">
      <c r="A1" s="631" t="s">
        <v>495</v>
      </c>
      <c r="B1" s="632"/>
      <c r="C1" s="632"/>
      <c r="D1" s="632"/>
      <c r="E1" s="633"/>
    </row>
    <row r="2" spans="1:80" ht="58.5" customHeight="1" thickBot="1" x14ac:dyDescent="0.4">
      <c r="A2" s="737"/>
      <c r="B2" s="746"/>
      <c r="C2" s="738"/>
      <c r="D2" s="9"/>
      <c r="E2" s="10" t="s">
        <v>373</v>
      </c>
      <c r="F2" s="9"/>
      <c r="G2" s="737" t="s">
        <v>374</v>
      </c>
      <c r="H2" s="746"/>
      <c r="I2" s="746"/>
      <c r="J2" s="746"/>
      <c r="K2" s="746"/>
      <c r="L2" s="738"/>
      <c r="M2" s="9"/>
      <c r="N2" s="737" t="s">
        <v>375</v>
      </c>
      <c r="O2" s="738"/>
      <c r="P2" s="9"/>
      <c r="Q2" s="737" t="s">
        <v>376</v>
      </c>
      <c r="R2" s="746"/>
      <c r="S2" s="738"/>
      <c r="T2" s="9"/>
      <c r="U2" s="737" t="s">
        <v>377</v>
      </c>
      <c r="V2" s="746"/>
      <c r="W2" s="746"/>
      <c r="X2" s="746"/>
      <c r="Y2" s="738"/>
      <c r="Z2" s="9"/>
      <c r="AA2" s="777" t="s">
        <v>378</v>
      </c>
      <c r="AB2" s="778"/>
      <c r="AC2" s="778"/>
      <c r="AD2" s="778"/>
      <c r="AE2" s="778"/>
      <c r="AF2" s="778"/>
      <c r="AG2" s="778"/>
      <c r="AH2" s="778"/>
      <c r="AI2" s="779"/>
      <c r="AJ2" s="11"/>
      <c r="AK2" s="737" t="s">
        <v>379</v>
      </c>
      <c r="AL2" s="746"/>
      <c r="AM2" s="746"/>
      <c r="AN2" s="738"/>
      <c r="AO2" s="13"/>
      <c r="AP2" s="469" t="s">
        <v>459</v>
      </c>
    </row>
    <row r="3" spans="1:80" ht="45.75" customHeight="1" thickBot="1" x14ac:dyDescent="0.55000000000000004">
      <c r="A3" s="753" t="s">
        <v>437</v>
      </c>
      <c r="B3" s="754"/>
      <c r="C3" s="755"/>
      <c r="D3" s="13" t="s">
        <v>3</v>
      </c>
      <c r="E3" s="43" t="s">
        <v>11</v>
      </c>
      <c r="F3" s="12"/>
      <c r="G3" s="756" t="s">
        <v>11</v>
      </c>
      <c r="H3" s="757"/>
      <c r="I3" s="757"/>
      <c r="J3" s="757"/>
      <c r="K3" s="757"/>
      <c r="L3" s="758"/>
      <c r="M3" s="13" t="s">
        <v>2</v>
      </c>
      <c r="N3" s="756" t="s">
        <v>11</v>
      </c>
      <c r="O3" s="758"/>
      <c r="P3" s="13" t="s">
        <v>2</v>
      </c>
      <c r="Q3" s="756" t="s">
        <v>11</v>
      </c>
      <c r="R3" s="757"/>
      <c r="S3" s="758"/>
      <c r="T3" s="13" t="s">
        <v>2</v>
      </c>
      <c r="U3" s="759" t="s">
        <v>215</v>
      </c>
      <c r="V3" s="760"/>
      <c r="W3" s="757"/>
      <c r="X3" s="757"/>
      <c r="Y3" s="758"/>
      <c r="Z3" s="13" t="s">
        <v>2</v>
      </c>
      <c r="AA3" s="761" t="s">
        <v>11</v>
      </c>
      <c r="AB3" s="762"/>
      <c r="AC3" s="762"/>
      <c r="AD3" s="762"/>
      <c r="AE3" s="762"/>
      <c r="AF3" s="762"/>
      <c r="AG3" s="762"/>
      <c r="AH3" s="762"/>
      <c r="AI3" s="763"/>
      <c r="AJ3" s="13" t="s">
        <v>2</v>
      </c>
      <c r="AK3" s="764" t="s">
        <v>340</v>
      </c>
      <c r="AL3" s="765"/>
      <c r="AM3" s="765"/>
      <c r="AN3" s="766"/>
      <c r="AO3" s="13" t="s">
        <v>2</v>
      </c>
      <c r="AP3" s="43" t="s">
        <v>11</v>
      </c>
      <c r="AQ3" s="393"/>
      <c r="AR3" s="393"/>
      <c r="AS3" s="394"/>
      <c r="AT3" s="393" t="s">
        <v>7</v>
      </c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 t="s">
        <v>462</v>
      </c>
      <c r="BF3" s="393"/>
      <c r="BG3" s="393"/>
      <c r="BH3" s="393" t="s">
        <v>376</v>
      </c>
      <c r="BI3" s="393"/>
      <c r="BJ3" s="393"/>
      <c r="BK3" s="393"/>
      <c r="BL3" s="395"/>
      <c r="BM3" s="395"/>
      <c r="BN3" s="393"/>
      <c r="BO3" s="393"/>
      <c r="BP3" s="393" t="s">
        <v>449</v>
      </c>
      <c r="BQ3" s="393" t="s">
        <v>448</v>
      </c>
      <c r="BR3" s="393" t="s">
        <v>451</v>
      </c>
      <c r="BS3" s="393"/>
      <c r="BT3" s="393" t="s">
        <v>453</v>
      </c>
      <c r="BU3" s="393" t="s">
        <v>455</v>
      </c>
      <c r="BV3" s="393" t="s">
        <v>455</v>
      </c>
      <c r="BW3" s="396" t="s">
        <v>458</v>
      </c>
      <c r="BX3" s="397" t="s">
        <v>480</v>
      </c>
      <c r="BY3" s="397" t="s">
        <v>483</v>
      </c>
      <c r="CA3" s="752" t="s">
        <v>484</v>
      </c>
      <c r="CB3" s="752"/>
    </row>
    <row r="4" spans="1:80" s="6" customFormat="1" ht="73.5" customHeight="1" thickBot="1" x14ac:dyDescent="0.55000000000000004">
      <c r="A4" s="768"/>
      <c r="B4" s="769"/>
      <c r="C4" s="770"/>
      <c r="D4" s="14"/>
      <c r="E4" s="80" t="s">
        <v>6</v>
      </c>
      <c r="F4" s="9"/>
      <c r="G4" s="81" t="s">
        <v>189</v>
      </c>
      <c r="H4" s="82" t="s">
        <v>188</v>
      </c>
      <c r="I4" s="82" t="s">
        <v>187</v>
      </c>
      <c r="J4" s="83" t="s">
        <v>186</v>
      </c>
      <c r="K4" s="83" t="s">
        <v>216</v>
      </c>
      <c r="L4" s="84" t="s">
        <v>217</v>
      </c>
      <c r="M4" s="9"/>
      <c r="N4" s="85" t="s">
        <v>7</v>
      </c>
      <c r="O4" s="86" t="s">
        <v>190</v>
      </c>
      <c r="P4" s="9"/>
      <c r="Q4" s="87" t="s">
        <v>131</v>
      </c>
      <c r="R4" s="88" t="s">
        <v>192</v>
      </c>
      <c r="S4" s="86" t="s">
        <v>193</v>
      </c>
      <c r="T4" s="9"/>
      <c r="U4" s="81" t="s">
        <v>4</v>
      </c>
      <c r="V4" s="83" t="s">
        <v>194</v>
      </c>
      <c r="W4" s="83" t="s">
        <v>220</v>
      </c>
      <c r="X4" s="83" t="s">
        <v>221</v>
      </c>
      <c r="Y4" s="84" t="s">
        <v>197</v>
      </c>
      <c r="Z4" s="11"/>
      <c r="AA4" s="121" t="s">
        <v>5</v>
      </c>
      <c r="AB4" s="122" t="s">
        <v>198</v>
      </c>
      <c r="AC4" s="142" t="s">
        <v>200</v>
      </c>
      <c r="AD4" s="160" t="s">
        <v>345</v>
      </c>
      <c r="AE4" s="161" t="s">
        <v>346</v>
      </c>
      <c r="AF4" s="161" t="s">
        <v>347</v>
      </c>
      <c r="AG4" s="161" t="s">
        <v>348</v>
      </c>
      <c r="AH4" s="161" t="s">
        <v>349</v>
      </c>
      <c r="AI4" s="162" t="s">
        <v>350</v>
      </c>
      <c r="AJ4" s="11"/>
      <c r="AK4" s="87" t="s">
        <v>222</v>
      </c>
      <c r="AL4" s="88" t="s">
        <v>203</v>
      </c>
      <c r="AM4" s="88" t="s">
        <v>341</v>
      </c>
      <c r="AN4" s="252" t="s">
        <v>199</v>
      </c>
      <c r="AO4" s="462"/>
      <c r="AP4" s="471" t="s">
        <v>491</v>
      </c>
      <c r="AQ4" s="393"/>
      <c r="AR4" s="393"/>
      <c r="AS4" s="398" t="s">
        <v>463</v>
      </c>
      <c r="AT4" s="397" t="s">
        <v>464</v>
      </c>
      <c r="AU4" s="397" t="s">
        <v>465</v>
      </c>
      <c r="AV4" s="397" t="s">
        <v>466</v>
      </c>
      <c r="AW4" s="397" t="s">
        <v>467</v>
      </c>
      <c r="AX4" s="397" t="s">
        <v>468</v>
      </c>
      <c r="AY4" s="397" t="s">
        <v>469</v>
      </c>
      <c r="AZ4" s="397" t="s">
        <v>13</v>
      </c>
      <c r="BA4" s="397" t="s">
        <v>470</v>
      </c>
      <c r="BB4" s="397" t="s">
        <v>471</v>
      </c>
      <c r="BC4" s="399" t="s">
        <v>472</v>
      </c>
      <c r="BD4" s="397" t="s">
        <v>473</v>
      </c>
      <c r="BE4" s="397" t="s">
        <v>474</v>
      </c>
      <c r="BF4" s="397" t="s">
        <v>475</v>
      </c>
      <c r="BG4" s="399" t="s">
        <v>476</v>
      </c>
      <c r="BH4" s="397" t="s">
        <v>228</v>
      </c>
      <c r="BI4" s="397" t="s">
        <v>370</v>
      </c>
      <c r="BJ4" s="397" t="s">
        <v>371</v>
      </c>
      <c r="BK4" s="393"/>
      <c r="BL4" s="395" t="s">
        <v>477</v>
      </c>
      <c r="BM4" s="395" t="s">
        <v>196</v>
      </c>
      <c r="BN4" s="397" t="s">
        <v>479</v>
      </c>
      <c r="BO4" s="397" t="s">
        <v>478</v>
      </c>
      <c r="BP4" s="400" t="s">
        <v>444</v>
      </c>
      <c r="BQ4" s="400" t="s">
        <v>447</v>
      </c>
      <c r="BR4" s="400" t="s">
        <v>450</v>
      </c>
      <c r="BS4" s="400"/>
      <c r="BT4" s="400" t="s">
        <v>452</v>
      </c>
      <c r="BU4" s="400" t="s">
        <v>454</v>
      </c>
      <c r="BV4" s="400" t="s">
        <v>456</v>
      </c>
      <c r="BW4" s="303" t="s">
        <v>457</v>
      </c>
      <c r="BX4" s="397" t="s">
        <v>481</v>
      </c>
      <c r="BY4" s="401" t="s">
        <v>482</v>
      </c>
      <c r="CA4" s="410" t="s">
        <v>485</v>
      </c>
      <c r="CB4" s="410" t="s">
        <v>486</v>
      </c>
    </row>
    <row r="5" spans="1:80" s="7" customFormat="1" ht="27.75" customHeight="1" x14ac:dyDescent="0.3">
      <c r="A5" s="771"/>
      <c r="B5" s="772"/>
      <c r="C5" s="773"/>
      <c r="D5" s="14"/>
      <c r="E5" s="20" t="s">
        <v>15</v>
      </c>
      <c r="F5" s="9"/>
      <c r="G5" s="373">
        <f t="shared" ref="G5:G36" si="0">H5-IF(AR5&gt;1900,AX5,AW5)</f>
        <v>9.3070848615999999</v>
      </c>
      <c r="H5" s="292">
        <f>CA5</f>
        <v>9.9313248616000003</v>
      </c>
      <c r="I5" s="292">
        <f>CB5</f>
        <v>10.555564861600001</v>
      </c>
      <c r="J5" s="292">
        <f t="shared" ref="J5:J36" si="1">I5+IF(AR5&gt;1900,AX5,AW5)</f>
        <v>11.179804861600001</v>
      </c>
      <c r="K5" s="292">
        <f t="shared" ref="K5:K36" si="2">G5+AY5</f>
        <v>10.1914248616</v>
      </c>
      <c r="L5" s="290">
        <f t="shared" ref="L5:L36" si="3">G5+AZ5</f>
        <v>15.809584861599999</v>
      </c>
      <c r="M5" s="338"/>
      <c r="N5" s="374">
        <v>0</v>
      </c>
      <c r="O5" s="290">
        <v>0</v>
      </c>
      <c r="P5" s="338"/>
      <c r="Q5" s="373">
        <f>BH5</f>
        <v>3.8719999999999999</v>
      </c>
      <c r="R5" s="292">
        <f>BI5</f>
        <v>6.8432000000000004</v>
      </c>
      <c r="S5" s="290">
        <f>BJ5</f>
        <v>9.2119999999999997</v>
      </c>
      <c r="T5" s="338"/>
      <c r="U5" s="374">
        <v>0</v>
      </c>
      <c r="V5" s="292">
        <f>2*BP5+BQ5+2*BR5+IF(AR5&gt;1300,BW$5,BV$5)</f>
        <v>2.2800000000000002</v>
      </c>
      <c r="W5" s="292">
        <f>BL5+2*BP5+2*BR5+BQ5</f>
        <v>2.2800000000000002</v>
      </c>
      <c r="X5" s="335">
        <f>BM5+2*BP5+2*BR5+BQ5</f>
        <v>2.6799999999999997</v>
      </c>
      <c r="Y5" s="290" t="s">
        <v>0</v>
      </c>
      <c r="Z5" s="411"/>
      <c r="AA5" s="780">
        <v>0</v>
      </c>
      <c r="AB5" s="783">
        <v>0</v>
      </c>
      <c r="AC5" s="698">
        <v>1</v>
      </c>
      <c r="AD5" s="368" t="s">
        <v>0</v>
      </c>
      <c r="AE5" s="294" t="s">
        <v>0</v>
      </c>
      <c r="AF5" s="294" t="s">
        <v>0</v>
      </c>
      <c r="AG5" s="294" t="s">
        <v>0</v>
      </c>
      <c r="AH5" s="294" t="s">
        <v>0</v>
      </c>
      <c r="AI5" s="138" t="s">
        <v>0</v>
      </c>
      <c r="AJ5" s="411"/>
      <c r="AK5" s="373">
        <v>0</v>
      </c>
      <c r="AL5" s="786" t="s">
        <v>368</v>
      </c>
      <c r="AM5" s="385">
        <f>BX5</f>
        <v>0.46438499999999994</v>
      </c>
      <c r="AN5" s="498">
        <f>BY5</f>
        <v>1.6080000000000001</v>
      </c>
      <c r="AO5" s="297"/>
      <c r="AP5" s="470">
        <v>4.0999999999999996</v>
      </c>
      <c r="AQ5" s="321">
        <v>600</v>
      </c>
      <c r="AR5" s="321">
        <v>600</v>
      </c>
      <c r="AS5" s="322">
        <v>2</v>
      </c>
      <c r="AT5" s="298">
        <v>1.4653584000000002</v>
      </c>
      <c r="AU5" s="298">
        <v>0.86399999999999999</v>
      </c>
      <c r="AV5" s="298">
        <v>1.296</v>
      </c>
      <c r="AW5" s="298">
        <v>0.62424000000000002</v>
      </c>
      <c r="AX5" s="298">
        <v>0.93635999999999997</v>
      </c>
      <c r="AY5" s="298">
        <v>0.88434000000000001</v>
      </c>
      <c r="AZ5" s="298">
        <v>6.5024999999999995</v>
      </c>
      <c r="BA5" s="298">
        <v>1.1690304495999999</v>
      </c>
      <c r="BB5" s="323">
        <v>0.08</v>
      </c>
      <c r="BC5" s="323">
        <v>0.1</v>
      </c>
      <c r="BD5" s="298">
        <v>3.7679999999999998</v>
      </c>
      <c r="BE5" s="298">
        <v>2.7246960119999999</v>
      </c>
      <c r="BF5" s="298">
        <v>0.27600000000000002</v>
      </c>
      <c r="BG5" s="323">
        <v>9.8400000000000001E-2</v>
      </c>
      <c r="BH5" s="298">
        <v>3.8719999999999999</v>
      </c>
      <c r="BI5" s="298">
        <v>6.8432000000000004</v>
      </c>
      <c r="BJ5" s="298">
        <v>9.2119999999999997</v>
      </c>
      <c r="BK5" s="321"/>
      <c r="BL5" s="321">
        <v>1</v>
      </c>
      <c r="BM5" s="321">
        <v>1.4</v>
      </c>
      <c r="BN5" s="321"/>
      <c r="BO5" s="298">
        <v>4.0628688496000001</v>
      </c>
      <c r="BP5" s="298">
        <v>0.12</v>
      </c>
      <c r="BQ5" s="298">
        <v>0.5</v>
      </c>
      <c r="BR5" s="298">
        <v>0.27</v>
      </c>
      <c r="BS5" s="298"/>
      <c r="BT5" s="298">
        <v>2.5</v>
      </c>
      <c r="BU5" s="298">
        <v>1</v>
      </c>
      <c r="BV5" s="298">
        <v>1</v>
      </c>
      <c r="BW5" s="298">
        <v>2</v>
      </c>
      <c r="BX5" s="298">
        <f t="shared" ref="BX5:BX68" si="4">((((AQ5-185)/1000)*0.373 +((AR5-185)/1000)*0.373)*0.75)*2</f>
        <v>0.46438499999999994</v>
      </c>
      <c r="BY5" s="391">
        <f t="shared" ref="BY5:BY68" si="5">(AQ5+AR5)*0.67*2/1000</f>
        <v>1.6080000000000001</v>
      </c>
      <c r="CA5" s="298">
        <v>9.9313248616000003</v>
      </c>
      <c r="CB5" s="298">
        <v>10.555564861600001</v>
      </c>
    </row>
    <row r="6" spans="1:80" s="7" customFormat="1" ht="27.75" customHeight="1" x14ac:dyDescent="0.3">
      <c r="A6" s="771"/>
      <c r="B6" s="772"/>
      <c r="C6" s="773"/>
      <c r="D6" s="14"/>
      <c r="E6" s="18" t="s">
        <v>16</v>
      </c>
      <c r="F6" s="9"/>
      <c r="G6" s="347">
        <f t="shared" si="0"/>
        <v>10.633517161599999</v>
      </c>
      <c r="H6" s="293">
        <f t="shared" ref="H6:H69" si="6">CA6</f>
        <v>11.441357161599999</v>
      </c>
      <c r="I6" s="293">
        <f t="shared" ref="I6:I69" si="7">CB6</f>
        <v>12.249197161600001</v>
      </c>
      <c r="J6" s="293">
        <f t="shared" si="1"/>
        <v>13.057037161600002</v>
      </c>
      <c r="K6" s="293">
        <f t="shared" si="2"/>
        <v>11.777957161599998</v>
      </c>
      <c r="L6" s="289">
        <f t="shared" si="3"/>
        <v>19.0485171616</v>
      </c>
      <c r="M6" s="338"/>
      <c r="N6" s="343">
        <v>0</v>
      </c>
      <c r="O6" s="289">
        <v>0</v>
      </c>
      <c r="P6" s="338"/>
      <c r="Q6" s="347">
        <f t="shared" ref="Q6:Q69" si="8">BH6</f>
        <v>4.3519999999999994</v>
      </c>
      <c r="R6" s="293">
        <f t="shared" ref="R6:R69" si="9">BI6</f>
        <v>7.6232000000000015</v>
      </c>
      <c r="S6" s="289">
        <f t="shared" ref="S6:S69" si="10">BJ6</f>
        <v>10.262</v>
      </c>
      <c r="T6" s="338"/>
      <c r="U6" s="343">
        <v>0</v>
      </c>
      <c r="V6" s="293">
        <f t="shared" ref="V6:V45" si="11">2*BP6+BQ6+2*BR6+IF(AR6&gt;1300,BW$5,BV$5)</f>
        <v>2.4750000000000001</v>
      </c>
      <c r="W6" s="293">
        <f t="shared" ref="W6:W49" si="12">BL6+2*BP6+2*BR6+BQ6</f>
        <v>2.4750000000000001</v>
      </c>
      <c r="X6" s="335">
        <f t="shared" ref="X6:X45" si="13">BM6+2*BP6+2*BR6+BQ6</f>
        <v>2.875</v>
      </c>
      <c r="Y6" s="289" t="s">
        <v>0</v>
      </c>
      <c r="Z6" s="411"/>
      <c r="AA6" s="781"/>
      <c r="AB6" s="784"/>
      <c r="AC6" s="699"/>
      <c r="AD6" s="676">
        <v>2.5</v>
      </c>
      <c r="AE6" s="647">
        <v>2.5</v>
      </c>
      <c r="AF6" s="293" t="s">
        <v>0</v>
      </c>
      <c r="AG6" s="293" t="s">
        <v>0</v>
      </c>
      <c r="AH6" s="293" t="s">
        <v>0</v>
      </c>
      <c r="AI6" s="154" t="s">
        <v>0</v>
      </c>
      <c r="AJ6" s="411"/>
      <c r="AK6" s="347">
        <v>0</v>
      </c>
      <c r="AL6" s="787"/>
      <c r="AM6" s="385">
        <f t="shared" ref="AM6:AM69" si="14">BX6</f>
        <v>0.54830999999999996</v>
      </c>
      <c r="AN6" s="498">
        <f t="shared" ref="AN6:AN69" si="15">BY6</f>
        <v>1.8089999999999999</v>
      </c>
      <c r="AO6" s="297"/>
      <c r="AP6" s="463">
        <v>4.5285714285714285</v>
      </c>
      <c r="AQ6" s="321">
        <v>600</v>
      </c>
      <c r="AR6" s="321">
        <v>750</v>
      </c>
      <c r="AS6" s="322">
        <v>2</v>
      </c>
      <c r="AT6" s="298">
        <v>1.8098784000000003</v>
      </c>
      <c r="AU6" s="298">
        <v>1.0799999999999998</v>
      </c>
      <c r="AV6" s="298">
        <v>1.6199999999999999</v>
      </c>
      <c r="AW6" s="298">
        <v>0.80784</v>
      </c>
      <c r="AX6" s="298">
        <v>1.2117600000000002</v>
      </c>
      <c r="AY6" s="298">
        <v>1.1444399999999999</v>
      </c>
      <c r="AZ6" s="298">
        <v>8.4150000000000009</v>
      </c>
      <c r="BA6" s="298">
        <v>1.3315161496000001</v>
      </c>
      <c r="BB6" s="323">
        <v>0.08</v>
      </c>
      <c r="BC6" s="323">
        <v>0.1</v>
      </c>
      <c r="BD6" s="298">
        <v>4.2390000000000008</v>
      </c>
      <c r="BE6" s="298">
        <v>3.0731226119999997</v>
      </c>
      <c r="BF6" s="298">
        <v>0.34500000000000003</v>
      </c>
      <c r="BG6" s="323">
        <v>0.123</v>
      </c>
      <c r="BH6" s="298">
        <v>4.3519999999999994</v>
      </c>
      <c r="BI6" s="298">
        <v>7.6232000000000015</v>
      </c>
      <c r="BJ6" s="298">
        <v>10.262</v>
      </c>
      <c r="BK6" s="321"/>
      <c r="BL6" s="321">
        <v>1</v>
      </c>
      <c r="BM6" s="321">
        <v>1.4</v>
      </c>
      <c r="BN6" s="321"/>
      <c r="BO6" s="298">
        <v>4.9370745496000001</v>
      </c>
      <c r="BP6" s="298">
        <v>0.15000000000000002</v>
      </c>
      <c r="BQ6" s="298">
        <v>0.5</v>
      </c>
      <c r="BR6" s="298">
        <v>0.33750000000000002</v>
      </c>
      <c r="BS6" s="298"/>
      <c r="BT6" s="298"/>
      <c r="BU6" s="298"/>
      <c r="BV6" s="298"/>
      <c r="BW6" s="298"/>
      <c r="BX6" s="298">
        <f t="shared" si="4"/>
        <v>0.54830999999999996</v>
      </c>
      <c r="BY6" s="391">
        <f t="shared" si="5"/>
        <v>1.8089999999999999</v>
      </c>
      <c r="CA6" s="298">
        <v>11.441357161599999</v>
      </c>
      <c r="CB6" s="298">
        <v>12.249197161600001</v>
      </c>
    </row>
    <row r="7" spans="1:80" s="7" customFormat="1" ht="27.75" customHeight="1" x14ac:dyDescent="0.3">
      <c r="A7" s="771"/>
      <c r="B7" s="772"/>
      <c r="C7" s="773"/>
      <c r="D7" s="14"/>
      <c r="E7" s="18" t="s">
        <v>24</v>
      </c>
      <c r="F7" s="9"/>
      <c r="G7" s="347">
        <f t="shared" si="0"/>
        <v>12.0409494616</v>
      </c>
      <c r="H7" s="293">
        <f t="shared" si="6"/>
        <v>13.086389461600001</v>
      </c>
      <c r="I7" s="293">
        <f t="shared" si="7"/>
        <v>14.131829461600001</v>
      </c>
      <c r="J7" s="293">
        <f t="shared" si="1"/>
        <v>15.177269461600002</v>
      </c>
      <c r="K7" s="293">
        <f t="shared" si="2"/>
        <v>13.5219894616</v>
      </c>
      <c r="L7" s="289">
        <f t="shared" si="3"/>
        <v>22.930949461600001</v>
      </c>
      <c r="M7" s="338"/>
      <c r="N7" s="343">
        <v>0</v>
      </c>
      <c r="O7" s="289">
        <v>0</v>
      </c>
      <c r="P7" s="338"/>
      <c r="Q7" s="347">
        <f t="shared" si="8"/>
        <v>4.8320000000000007</v>
      </c>
      <c r="R7" s="293">
        <f t="shared" si="9"/>
        <v>8.4032</v>
      </c>
      <c r="S7" s="289">
        <f t="shared" si="10"/>
        <v>11.312000000000001</v>
      </c>
      <c r="T7" s="338"/>
      <c r="U7" s="347">
        <v>0</v>
      </c>
      <c r="V7" s="293">
        <f t="shared" si="11"/>
        <v>2.4750000000000001</v>
      </c>
      <c r="W7" s="293">
        <f t="shared" si="12"/>
        <v>2.4750000000000001</v>
      </c>
      <c r="X7" s="335">
        <f t="shared" si="13"/>
        <v>2.875</v>
      </c>
      <c r="Y7" s="289" t="s">
        <v>0</v>
      </c>
      <c r="Z7" s="411"/>
      <c r="AA7" s="781"/>
      <c r="AB7" s="784"/>
      <c r="AC7" s="699"/>
      <c r="AD7" s="677"/>
      <c r="AE7" s="649"/>
      <c r="AF7" s="293" t="s">
        <v>0</v>
      </c>
      <c r="AG7" s="293" t="s">
        <v>0</v>
      </c>
      <c r="AH7" s="293" t="s">
        <v>0</v>
      </c>
      <c r="AI7" s="154" t="s">
        <v>0</v>
      </c>
      <c r="AJ7" s="411"/>
      <c r="AK7" s="347">
        <v>0</v>
      </c>
      <c r="AL7" s="787"/>
      <c r="AM7" s="385">
        <f t="shared" si="14"/>
        <v>0.63223499999999999</v>
      </c>
      <c r="AN7" s="498">
        <f t="shared" si="15"/>
        <v>2.0100000000000002</v>
      </c>
      <c r="AO7" s="297"/>
      <c r="AP7" s="463">
        <v>5.02778649921507</v>
      </c>
      <c r="AQ7" s="321">
        <v>750</v>
      </c>
      <c r="AR7" s="321">
        <v>750</v>
      </c>
      <c r="AS7" s="322">
        <v>2</v>
      </c>
      <c r="AT7" s="298">
        <v>2.2353984000000002</v>
      </c>
      <c r="AU7" s="298">
        <v>1.3499999999999999</v>
      </c>
      <c r="AV7" s="298">
        <v>2.0249999999999999</v>
      </c>
      <c r="AW7" s="298">
        <v>1.0454400000000001</v>
      </c>
      <c r="AX7" s="298">
        <v>1.5681600000000002</v>
      </c>
      <c r="AY7" s="298">
        <v>1.4810400000000001</v>
      </c>
      <c r="AZ7" s="298">
        <v>10.89</v>
      </c>
      <c r="BA7" s="298">
        <v>1.4940018495999998</v>
      </c>
      <c r="BB7" s="323">
        <v>0.08</v>
      </c>
      <c r="BC7" s="323">
        <v>0.1</v>
      </c>
      <c r="BD7" s="298">
        <v>4.71</v>
      </c>
      <c r="BE7" s="298">
        <v>3.421549212</v>
      </c>
      <c r="BF7" s="298">
        <v>0.34500000000000003</v>
      </c>
      <c r="BG7" s="323">
        <v>0.123</v>
      </c>
      <c r="BH7" s="298">
        <v>4.8320000000000007</v>
      </c>
      <c r="BI7" s="298">
        <v>8.4032</v>
      </c>
      <c r="BJ7" s="298">
        <v>11.312000000000001</v>
      </c>
      <c r="BK7" s="321"/>
      <c r="BL7" s="321">
        <v>1</v>
      </c>
      <c r="BM7" s="321">
        <v>1.4</v>
      </c>
      <c r="BN7" s="321"/>
      <c r="BO7" s="298">
        <v>6.0002802496000003</v>
      </c>
      <c r="BP7" s="298">
        <v>0.15000000000000002</v>
      </c>
      <c r="BQ7" s="298">
        <v>0.5</v>
      </c>
      <c r="BR7" s="298">
        <v>0.33750000000000002</v>
      </c>
      <c r="BS7" s="298"/>
      <c r="BT7" s="298"/>
      <c r="BU7" s="298"/>
      <c r="BV7" s="298"/>
      <c r="BW7" s="298"/>
      <c r="BX7" s="298">
        <f t="shared" si="4"/>
        <v>0.63223499999999999</v>
      </c>
      <c r="BY7" s="391">
        <f t="shared" si="5"/>
        <v>2.0100000000000002</v>
      </c>
      <c r="CA7" s="298">
        <v>13.086389461600001</v>
      </c>
      <c r="CB7" s="298">
        <v>14.131829461600001</v>
      </c>
    </row>
    <row r="8" spans="1:80" s="7" customFormat="1" ht="27.75" customHeight="1" x14ac:dyDescent="0.3">
      <c r="A8" s="771"/>
      <c r="B8" s="772"/>
      <c r="C8" s="773"/>
      <c r="D8" s="14"/>
      <c r="E8" s="20" t="s">
        <v>17</v>
      </c>
      <c r="F8" s="9"/>
      <c r="G8" s="373">
        <f t="shared" si="0"/>
        <v>11.959949461599997</v>
      </c>
      <c r="H8" s="292">
        <f t="shared" si="6"/>
        <v>12.951389461599998</v>
      </c>
      <c r="I8" s="292">
        <f t="shared" si="7"/>
        <v>13.942829461599999</v>
      </c>
      <c r="J8" s="292">
        <f t="shared" si="1"/>
        <v>14.9342694616</v>
      </c>
      <c r="K8" s="292">
        <f t="shared" si="2"/>
        <v>13.364489461599998</v>
      </c>
      <c r="L8" s="290">
        <f t="shared" si="3"/>
        <v>22.287449461599998</v>
      </c>
      <c r="M8" s="338"/>
      <c r="N8" s="374">
        <v>0</v>
      </c>
      <c r="O8" s="290">
        <v>0</v>
      </c>
      <c r="P8" s="338"/>
      <c r="Q8" s="373">
        <f t="shared" si="8"/>
        <v>4.8320000000000007</v>
      </c>
      <c r="R8" s="292">
        <f t="shared" si="9"/>
        <v>8.4032</v>
      </c>
      <c r="S8" s="290">
        <f t="shared" si="10"/>
        <v>11.312000000000001</v>
      </c>
      <c r="T8" s="338"/>
      <c r="U8" s="374">
        <v>0</v>
      </c>
      <c r="V8" s="292">
        <f t="shared" si="11"/>
        <v>2.67</v>
      </c>
      <c r="W8" s="292">
        <f t="shared" si="12"/>
        <v>2.67</v>
      </c>
      <c r="X8" s="335">
        <f t="shared" si="13"/>
        <v>3.0700000000000003</v>
      </c>
      <c r="Y8" s="290" t="s">
        <v>0</v>
      </c>
      <c r="Z8" s="411"/>
      <c r="AA8" s="781"/>
      <c r="AB8" s="784"/>
      <c r="AC8" s="699"/>
      <c r="AD8" s="677"/>
      <c r="AE8" s="649"/>
      <c r="AF8" s="294" t="s">
        <v>0</v>
      </c>
      <c r="AG8" s="294" t="s">
        <v>0</v>
      </c>
      <c r="AH8" s="294" t="s">
        <v>0</v>
      </c>
      <c r="AI8" s="138" t="s">
        <v>0</v>
      </c>
      <c r="AJ8" s="411"/>
      <c r="AK8" s="373">
        <v>0</v>
      </c>
      <c r="AL8" s="787"/>
      <c r="AM8" s="385">
        <f t="shared" si="14"/>
        <v>0.63223499999999988</v>
      </c>
      <c r="AN8" s="498">
        <f t="shared" si="15"/>
        <v>2.0100000000000002</v>
      </c>
      <c r="AO8" s="297"/>
      <c r="AP8" s="446">
        <v>4.9571428571428573</v>
      </c>
      <c r="AQ8" s="321">
        <v>600</v>
      </c>
      <c r="AR8" s="321">
        <v>900</v>
      </c>
      <c r="AS8" s="322">
        <v>2</v>
      </c>
      <c r="AT8" s="298">
        <v>2.1543983999999998</v>
      </c>
      <c r="AU8" s="298">
        <v>1.296</v>
      </c>
      <c r="AV8" s="298">
        <v>1.9440000000000002</v>
      </c>
      <c r="AW8" s="298">
        <v>0.99143999999999999</v>
      </c>
      <c r="AX8" s="298">
        <v>1.48716</v>
      </c>
      <c r="AY8" s="298">
        <v>1.4045400000000001</v>
      </c>
      <c r="AZ8" s="298">
        <v>10.327500000000001</v>
      </c>
      <c r="BA8" s="298">
        <v>1.4940018495999998</v>
      </c>
      <c r="BB8" s="323">
        <v>0.08</v>
      </c>
      <c r="BC8" s="323">
        <v>0.1</v>
      </c>
      <c r="BD8" s="298">
        <v>4.71</v>
      </c>
      <c r="BE8" s="298">
        <v>3.4215492119999995</v>
      </c>
      <c r="BF8" s="298">
        <v>0.41400000000000003</v>
      </c>
      <c r="BG8" s="323">
        <v>0.14760000000000001</v>
      </c>
      <c r="BH8" s="298">
        <v>4.8320000000000007</v>
      </c>
      <c r="BI8" s="298">
        <v>8.4032</v>
      </c>
      <c r="BJ8" s="298">
        <v>11.312000000000001</v>
      </c>
      <c r="BK8" s="321"/>
      <c r="BL8" s="321">
        <v>1</v>
      </c>
      <c r="BM8" s="321">
        <v>1.4</v>
      </c>
      <c r="BN8" s="321"/>
      <c r="BO8" s="298">
        <v>5.8112802495999993</v>
      </c>
      <c r="BP8" s="298">
        <v>0.18000000000000002</v>
      </c>
      <c r="BQ8" s="298">
        <v>0.5</v>
      </c>
      <c r="BR8" s="298">
        <v>0.40500000000000003</v>
      </c>
      <c r="BS8" s="298"/>
      <c r="BT8" s="298"/>
      <c r="BU8" s="298"/>
      <c r="BV8" s="298"/>
      <c r="BW8" s="298"/>
      <c r="BX8" s="298">
        <f t="shared" si="4"/>
        <v>0.63223499999999988</v>
      </c>
      <c r="BY8" s="391">
        <f t="shared" si="5"/>
        <v>2.0100000000000002</v>
      </c>
      <c r="CA8" s="298">
        <v>12.951389461599998</v>
      </c>
      <c r="CB8" s="298">
        <v>13.942829461599999</v>
      </c>
    </row>
    <row r="9" spans="1:80" s="7" customFormat="1" ht="27.75" customHeight="1" x14ac:dyDescent="0.5">
      <c r="A9" s="771"/>
      <c r="B9" s="772"/>
      <c r="C9" s="773"/>
      <c r="D9" s="14"/>
      <c r="E9" s="20" t="s">
        <v>25</v>
      </c>
      <c r="F9" s="9"/>
      <c r="G9" s="368">
        <f t="shared" si="0"/>
        <v>13.4483817616</v>
      </c>
      <c r="H9" s="294">
        <f t="shared" si="6"/>
        <v>14.7314217616</v>
      </c>
      <c r="I9" s="294">
        <f t="shared" si="7"/>
        <v>16.0144617616</v>
      </c>
      <c r="J9" s="294">
        <f t="shared" si="1"/>
        <v>17.2975017616</v>
      </c>
      <c r="K9" s="294">
        <f t="shared" si="2"/>
        <v>15.266021761600001</v>
      </c>
      <c r="L9" s="413">
        <f t="shared" si="3"/>
        <v>26.813381761600002</v>
      </c>
      <c r="M9" s="338"/>
      <c r="N9" s="375">
        <v>0</v>
      </c>
      <c r="O9" s="295">
        <v>0</v>
      </c>
      <c r="P9" s="338"/>
      <c r="Q9" s="368">
        <f t="shared" si="8"/>
        <v>5.3120000000000012</v>
      </c>
      <c r="R9" s="294">
        <f t="shared" si="9"/>
        <v>9.1832000000000011</v>
      </c>
      <c r="S9" s="290">
        <f t="shared" si="10"/>
        <v>12.362</v>
      </c>
      <c r="T9" s="338"/>
      <c r="U9" s="368">
        <v>0</v>
      </c>
      <c r="V9" s="294">
        <f t="shared" si="11"/>
        <v>2.67</v>
      </c>
      <c r="W9" s="294">
        <f t="shared" si="12"/>
        <v>2.67</v>
      </c>
      <c r="X9" s="335">
        <f t="shared" si="13"/>
        <v>3.0700000000000003</v>
      </c>
      <c r="Y9" s="336">
        <f>BN9+4*BP9+2*BR9+BQ9</f>
        <v>3.5300000000000002</v>
      </c>
      <c r="Z9" s="411"/>
      <c r="AA9" s="781"/>
      <c r="AB9" s="784"/>
      <c r="AC9" s="699"/>
      <c r="AD9" s="677"/>
      <c r="AE9" s="649"/>
      <c r="AF9" s="647">
        <v>5</v>
      </c>
      <c r="AG9" s="647">
        <v>5</v>
      </c>
      <c r="AH9" s="294" t="s">
        <v>0</v>
      </c>
      <c r="AI9" s="138" t="s">
        <v>0</v>
      </c>
      <c r="AJ9" s="411"/>
      <c r="AK9" s="368">
        <v>0</v>
      </c>
      <c r="AL9" s="787"/>
      <c r="AM9" s="385">
        <f t="shared" si="14"/>
        <v>0.71615999999999991</v>
      </c>
      <c r="AN9" s="498">
        <f t="shared" si="15"/>
        <v>2.2109999999999999</v>
      </c>
      <c r="AO9" s="297"/>
      <c r="AP9" s="446">
        <v>5.5270015698587125</v>
      </c>
      <c r="AQ9" s="321">
        <v>750</v>
      </c>
      <c r="AR9" s="321">
        <v>900</v>
      </c>
      <c r="AS9" s="322">
        <v>2</v>
      </c>
      <c r="AT9" s="298">
        <v>2.6609184000000004</v>
      </c>
      <c r="AU9" s="298">
        <v>1.62</v>
      </c>
      <c r="AV9" s="298">
        <v>2.4300000000000002</v>
      </c>
      <c r="AW9" s="298">
        <v>1.2830400000000002</v>
      </c>
      <c r="AX9" s="298">
        <v>1.9245600000000003</v>
      </c>
      <c r="AY9" s="298">
        <v>1.8176400000000001</v>
      </c>
      <c r="AZ9" s="298">
        <v>13.365000000000002</v>
      </c>
      <c r="BA9" s="298">
        <v>1.6564875495999998</v>
      </c>
      <c r="BB9" s="323">
        <v>0.08</v>
      </c>
      <c r="BC9" s="323">
        <v>0.1</v>
      </c>
      <c r="BD9" s="298">
        <v>5.181</v>
      </c>
      <c r="BE9" s="298">
        <v>3.7699758119999998</v>
      </c>
      <c r="BF9" s="298">
        <v>0.41400000000000003</v>
      </c>
      <c r="BG9" s="323">
        <v>0.14760000000000001</v>
      </c>
      <c r="BH9" s="298">
        <v>5.3120000000000012</v>
      </c>
      <c r="BI9" s="298">
        <v>9.1832000000000011</v>
      </c>
      <c r="BJ9" s="298">
        <v>12.362</v>
      </c>
      <c r="BK9" s="321"/>
      <c r="BL9" s="321">
        <v>1</v>
      </c>
      <c r="BM9" s="321">
        <v>1.4</v>
      </c>
      <c r="BN9" s="321">
        <v>1.5</v>
      </c>
      <c r="BO9" s="298">
        <v>7.0634859496000004</v>
      </c>
      <c r="BP9" s="298">
        <v>0.18000000000000002</v>
      </c>
      <c r="BQ9" s="298">
        <v>0.5</v>
      </c>
      <c r="BR9" s="298">
        <v>0.40500000000000003</v>
      </c>
      <c r="BS9" s="298"/>
      <c r="BT9" s="298"/>
      <c r="BU9" s="298"/>
      <c r="BV9" s="298"/>
      <c r="BW9" s="298"/>
      <c r="BX9" s="298">
        <f t="shared" si="4"/>
        <v>0.71615999999999991</v>
      </c>
      <c r="BY9" s="391">
        <f t="shared" si="5"/>
        <v>2.2109999999999999</v>
      </c>
      <c r="CA9" s="300">
        <v>14.7314217616</v>
      </c>
      <c r="CB9" s="300">
        <v>16.0144617616</v>
      </c>
    </row>
    <row r="10" spans="1:80" s="6" customFormat="1" ht="27.75" customHeight="1" x14ac:dyDescent="0.5">
      <c r="A10" s="771"/>
      <c r="B10" s="772"/>
      <c r="C10" s="773"/>
      <c r="D10" s="14"/>
      <c r="E10" s="20" t="s">
        <v>32</v>
      </c>
      <c r="F10" s="9"/>
      <c r="G10" s="373">
        <f t="shared" si="0"/>
        <v>15.026814061600001</v>
      </c>
      <c r="H10" s="292">
        <f t="shared" si="6"/>
        <v>16.601454061600002</v>
      </c>
      <c r="I10" s="292">
        <f t="shared" si="7"/>
        <v>18.176094061599997</v>
      </c>
      <c r="J10" s="292">
        <f t="shared" si="1"/>
        <v>19.750734061599996</v>
      </c>
      <c r="K10" s="292">
        <f t="shared" si="2"/>
        <v>17.2575540616</v>
      </c>
      <c r="L10" s="413">
        <f t="shared" si="3"/>
        <v>31.429314061600003</v>
      </c>
      <c r="M10" s="338"/>
      <c r="N10" s="374">
        <v>0</v>
      </c>
      <c r="O10" s="290">
        <v>0</v>
      </c>
      <c r="P10" s="338"/>
      <c r="Q10" s="373">
        <f t="shared" si="8"/>
        <v>5.7920000000000007</v>
      </c>
      <c r="R10" s="292">
        <f t="shared" si="9"/>
        <v>9.9632000000000005</v>
      </c>
      <c r="S10" s="290">
        <f t="shared" si="10"/>
        <v>13.411999999999999</v>
      </c>
      <c r="T10" s="338"/>
      <c r="U10" s="373">
        <v>0</v>
      </c>
      <c r="V10" s="292">
        <f t="shared" si="11"/>
        <v>2.67</v>
      </c>
      <c r="W10" s="292">
        <f t="shared" si="12"/>
        <v>2.67</v>
      </c>
      <c r="X10" s="335">
        <f t="shared" si="13"/>
        <v>3.0700000000000003</v>
      </c>
      <c r="Y10" s="336">
        <f t="shared" ref="Y10:Y43" si="16">BN10+4*BP10+2*BR10+BQ10</f>
        <v>3.5300000000000002</v>
      </c>
      <c r="Z10" s="411"/>
      <c r="AA10" s="781"/>
      <c r="AB10" s="784"/>
      <c r="AC10" s="699"/>
      <c r="AD10" s="677"/>
      <c r="AE10" s="649"/>
      <c r="AF10" s="648"/>
      <c r="AG10" s="648"/>
      <c r="AH10" s="294" t="s">
        <v>0</v>
      </c>
      <c r="AI10" s="138" t="s">
        <v>0</v>
      </c>
      <c r="AJ10" s="411"/>
      <c r="AK10" s="373">
        <v>0</v>
      </c>
      <c r="AL10" s="787"/>
      <c r="AM10" s="385">
        <f t="shared" si="14"/>
        <v>0.80008499999999994</v>
      </c>
      <c r="AN10" s="498">
        <f t="shared" si="15"/>
        <v>2.4119999999999999</v>
      </c>
      <c r="AO10" s="297"/>
      <c r="AP10" s="446">
        <v>6.0968602825745677</v>
      </c>
      <c r="AQ10" s="324">
        <v>900</v>
      </c>
      <c r="AR10" s="324">
        <v>900</v>
      </c>
      <c r="AS10" s="325">
        <v>3</v>
      </c>
      <c r="AT10" s="300">
        <v>3.1674383999999995</v>
      </c>
      <c r="AU10" s="300">
        <v>1.944</v>
      </c>
      <c r="AV10" s="300">
        <v>2.9160000000000004</v>
      </c>
      <c r="AW10" s="300">
        <v>1.5746400000000003</v>
      </c>
      <c r="AX10" s="300">
        <v>2.3619600000000007</v>
      </c>
      <c r="AY10" s="300">
        <v>2.2307400000000004</v>
      </c>
      <c r="AZ10" s="300">
        <v>16.402500000000003</v>
      </c>
      <c r="BA10" s="300">
        <v>1.8189732496</v>
      </c>
      <c r="BB10" s="326">
        <v>0.12</v>
      </c>
      <c r="BC10" s="326">
        <v>0.15000000000000002</v>
      </c>
      <c r="BD10" s="300">
        <v>5.6520000000000001</v>
      </c>
      <c r="BE10" s="300">
        <v>4.118402412</v>
      </c>
      <c r="BF10" s="300">
        <v>0.41400000000000003</v>
      </c>
      <c r="BG10" s="326">
        <v>0.14760000000000001</v>
      </c>
      <c r="BH10" s="300">
        <v>5.7920000000000007</v>
      </c>
      <c r="BI10" s="300">
        <v>9.9632000000000005</v>
      </c>
      <c r="BJ10" s="300">
        <v>13.411999999999999</v>
      </c>
      <c r="BK10" s="324"/>
      <c r="BL10" s="321">
        <v>1</v>
      </c>
      <c r="BM10" s="321">
        <v>1.4</v>
      </c>
      <c r="BN10" s="324">
        <v>1.5</v>
      </c>
      <c r="BO10" s="300">
        <v>8.4056916495999996</v>
      </c>
      <c r="BP10" s="300">
        <v>0.18000000000000002</v>
      </c>
      <c r="BQ10" s="300">
        <v>0.5</v>
      </c>
      <c r="BR10" s="300">
        <v>0.40500000000000003</v>
      </c>
      <c r="BS10" s="300"/>
      <c r="BT10" s="300"/>
      <c r="BU10" s="300"/>
      <c r="BV10" s="300"/>
      <c r="BW10" s="300"/>
      <c r="BX10" s="298">
        <f t="shared" si="4"/>
        <v>0.80008499999999994</v>
      </c>
      <c r="BY10" s="391">
        <f t="shared" si="5"/>
        <v>2.4119999999999999</v>
      </c>
      <c r="CA10" s="298">
        <v>16.601454061600002</v>
      </c>
      <c r="CB10" s="298">
        <v>18.176094061599997</v>
      </c>
    </row>
    <row r="11" spans="1:80" s="7" customFormat="1" ht="27.75" customHeight="1" x14ac:dyDescent="0.3">
      <c r="A11" s="771"/>
      <c r="B11" s="772"/>
      <c r="C11" s="773"/>
      <c r="D11" s="14"/>
      <c r="E11" s="18" t="s">
        <v>18</v>
      </c>
      <c r="F11" s="9"/>
      <c r="G11" s="347">
        <f t="shared" si="0"/>
        <v>13.376381761600001</v>
      </c>
      <c r="H11" s="293">
        <f t="shared" si="6"/>
        <v>14.5514217616</v>
      </c>
      <c r="I11" s="293">
        <f t="shared" si="7"/>
        <v>15.726461761600001</v>
      </c>
      <c r="J11" s="293">
        <f t="shared" si="1"/>
        <v>16.901501761600002</v>
      </c>
      <c r="K11" s="293">
        <f t="shared" si="2"/>
        <v>15.041021761600001</v>
      </c>
      <c r="L11" s="289">
        <f t="shared" si="3"/>
        <v>25.616381761600003</v>
      </c>
      <c r="M11" s="338"/>
      <c r="N11" s="343">
        <v>0</v>
      </c>
      <c r="O11" s="289">
        <v>0</v>
      </c>
      <c r="P11" s="338"/>
      <c r="Q11" s="347">
        <f t="shared" si="8"/>
        <v>5.3120000000000003</v>
      </c>
      <c r="R11" s="293">
        <f t="shared" si="9"/>
        <v>9.1832000000000011</v>
      </c>
      <c r="S11" s="289">
        <f t="shared" si="10"/>
        <v>12.362</v>
      </c>
      <c r="T11" s="338"/>
      <c r="U11" s="343">
        <v>0</v>
      </c>
      <c r="V11" s="293">
        <f t="shared" si="11"/>
        <v>2.8650000000000002</v>
      </c>
      <c r="W11" s="293">
        <f t="shared" si="12"/>
        <v>2.8650000000000002</v>
      </c>
      <c r="X11" s="335">
        <f t="shared" si="13"/>
        <v>3.2649999999999997</v>
      </c>
      <c r="Y11" s="289">
        <f t="shared" si="16"/>
        <v>3.9850000000000003</v>
      </c>
      <c r="Z11" s="411"/>
      <c r="AA11" s="781"/>
      <c r="AB11" s="784"/>
      <c r="AC11" s="699"/>
      <c r="AD11" s="677"/>
      <c r="AE11" s="649"/>
      <c r="AF11" s="293" t="s">
        <v>0</v>
      </c>
      <c r="AG11" s="293" t="s">
        <v>0</v>
      </c>
      <c r="AH11" s="293" t="s">
        <v>0</v>
      </c>
      <c r="AI11" s="154" t="s">
        <v>0</v>
      </c>
      <c r="AJ11" s="411"/>
      <c r="AK11" s="347">
        <v>0</v>
      </c>
      <c r="AL11" s="787"/>
      <c r="AM11" s="385">
        <f t="shared" si="14"/>
        <v>0.71615999999999991</v>
      </c>
      <c r="AN11" s="498">
        <f t="shared" si="15"/>
        <v>2.2109999999999999</v>
      </c>
      <c r="AO11" s="297"/>
      <c r="AP11" s="463">
        <v>5.3857142857142852</v>
      </c>
      <c r="AQ11" s="321">
        <v>600</v>
      </c>
      <c r="AR11" s="321">
        <v>1050</v>
      </c>
      <c r="AS11" s="322">
        <v>3</v>
      </c>
      <c r="AT11" s="298">
        <v>2.4989184000000004</v>
      </c>
      <c r="AU11" s="298">
        <v>1.512</v>
      </c>
      <c r="AV11" s="298">
        <v>2.2680000000000002</v>
      </c>
      <c r="AW11" s="298">
        <v>1.1750399999999999</v>
      </c>
      <c r="AX11" s="298">
        <v>1.7625599999999999</v>
      </c>
      <c r="AY11" s="298">
        <v>1.6646399999999999</v>
      </c>
      <c r="AZ11" s="298">
        <v>12.24</v>
      </c>
      <c r="BA11" s="298">
        <v>1.6564875495999998</v>
      </c>
      <c r="BB11" s="323">
        <v>0.12</v>
      </c>
      <c r="BC11" s="323">
        <v>0.15000000000000002</v>
      </c>
      <c r="BD11" s="298">
        <v>5.181</v>
      </c>
      <c r="BE11" s="298">
        <v>3.7699758119999998</v>
      </c>
      <c r="BF11" s="298">
        <v>0.48300000000000004</v>
      </c>
      <c r="BG11" s="323">
        <v>0.17220000000000002</v>
      </c>
      <c r="BH11" s="298">
        <v>5.3120000000000003</v>
      </c>
      <c r="BI11" s="298">
        <v>9.1832000000000011</v>
      </c>
      <c r="BJ11" s="298">
        <v>12.362</v>
      </c>
      <c r="BK11" s="321"/>
      <c r="BL11" s="321">
        <v>1</v>
      </c>
      <c r="BM11" s="321">
        <v>1.4</v>
      </c>
      <c r="BN11" s="321">
        <v>1.7</v>
      </c>
      <c r="BO11" s="298">
        <v>6.7754859496000002</v>
      </c>
      <c r="BP11" s="298">
        <v>0.21000000000000002</v>
      </c>
      <c r="BQ11" s="298">
        <v>0.5</v>
      </c>
      <c r="BR11" s="298">
        <v>0.47250000000000003</v>
      </c>
      <c r="BS11" s="298"/>
      <c r="BT11" s="298"/>
      <c r="BU11" s="298"/>
      <c r="BV11" s="298"/>
      <c r="BW11" s="298"/>
      <c r="BX11" s="298">
        <f t="shared" si="4"/>
        <v>0.71615999999999991</v>
      </c>
      <c r="BY11" s="391">
        <f t="shared" si="5"/>
        <v>2.2109999999999999</v>
      </c>
      <c r="CA11" s="298">
        <v>14.5514217616</v>
      </c>
      <c r="CB11" s="298">
        <v>15.726461761600001</v>
      </c>
    </row>
    <row r="12" spans="1:80" s="7" customFormat="1" ht="27.75" customHeight="1" x14ac:dyDescent="0.5">
      <c r="A12" s="771"/>
      <c r="B12" s="772"/>
      <c r="C12" s="773"/>
      <c r="D12" s="14"/>
      <c r="E12" s="18" t="s">
        <v>26</v>
      </c>
      <c r="F12" s="9"/>
      <c r="G12" s="347">
        <f t="shared" si="0"/>
        <v>14.945814061600004</v>
      </c>
      <c r="H12" s="293">
        <f t="shared" si="6"/>
        <v>16.466454061600004</v>
      </c>
      <c r="I12" s="293">
        <f t="shared" si="7"/>
        <v>17.987094061600004</v>
      </c>
      <c r="J12" s="293">
        <f t="shared" si="1"/>
        <v>19.507734061600004</v>
      </c>
      <c r="K12" s="293">
        <f t="shared" si="2"/>
        <v>17.100054061600005</v>
      </c>
      <c r="L12" s="289">
        <f t="shared" si="3"/>
        <v>30.785814061600007</v>
      </c>
      <c r="M12" s="338"/>
      <c r="N12" s="343">
        <v>0</v>
      </c>
      <c r="O12" s="289">
        <v>0</v>
      </c>
      <c r="P12" s="338"/>
      <c r="Q12" s="347">
        <f t="shared" si="8"/>
        <v>5.7920000000000007</v>
      </c>
      <c r="R12" s="293">
        <f t="shared" si="9"/>
        <v>9.9632000000000005</v>
      </c>
      <c r="S12" s="289">
        <f t="shared" si="10"/>
        <v>13.412000000000001</v>
      </c>
      <c r="T12" s="338"/>
      <c r="U12" s="347">
        <v>0</v>
      </c>
      <c r="V12" s="293">
        <f t="shared" si="11"/>
        <v>2.8650000000000002</v>
      </c>
      <c r="W12" s="293">
        <f t="shared" si="12"/>
        <v>2.8650000000000002</v>
      </c>
      <c r="X12" s="335">
        <f t="shared" si="13"/>
        <v>3.2649999999999997</v>
      </c>
      <c r="Y12" s="336">
        <f t="shared" si="16"/>
        <v>3.9850000000000003</v>
      </c>
      <c r="Z12" s="411"/>
      <c r="AA12" s="781"/>
      <c r="AB12" s="784"/>
      <c r="AC12" s="699"/>
      <c r="AD12" s="677"/>
      <c r="AE12" s="649"/>
      <c r="AF12" s="647">
        <v>5</v>
      </c>
      <c r="AG12" s="647">
        <v>5</v>
      </c>
      <c r="AH12" s="293" t="s">
        <v>0</v>
      </c>
      <c r="AI12" s="154" t="s">
        <v>0</v>
      </c>
      <c r="AJ12" s="411"/>
      <c r="AK12" s="347">
        <v>0</v>
      </c>
      <c r="AL12" s="787"/>
      <c r="AM12" s="385">
        <f t="shared" si="14"/>
        <v>0.80008500000000005</v>
      </c>
      <c r="AN12" s="498">
        <f t="shared" si="15"/>
        <v>2.4119999999999999</v>
      </c>
      <c r="AO12" s="297"/>
      <c r="AP12" s="463">
        <v>6.0262166405023541</v>
      </c>
      <c r="AQ12" s="321">
        <v>750</v>
      </c>
      <c r="AR12" s="321">
        <v>1050</v>
      </c>
      <c r="AS12" s="322">
        <v>3</v>
      </c>
      <c r="AT12" s="298">
        <v>3.0864384000000005</v>
      </c>
      <c r="AU12" s="298">
        <v>1.8900000000000001</v>
      </c>
      <c r="AV12" s="298">
        <v>2.8350000000000004</v>
      </c>
      <c r="AW12" s="298">
        <v>1.52064</v>
      </c>
      <c r="AX12" s="298">
        <v>2.2809600000000003</v>
      </c>
      <c r="AY12" s="298">
        <v>2.1542400000000002</v>
      </c>
      <c r="AZ12" s="298">
        <v>15.840000000000002</v>
      </c>
      <c r="BA12" s="298">
        <v>1.8189732496</v>
      </c>
      <c r="BB12" s="323">
        <v>0.12</v>
      </c>
      <c r="BC12" s="323">
        <v>0.15000000000000002</v>
      </c>
      <c r="BD12" s="298">
        <v>5.6520000000000001</v>
      </c>
      <c r="BE12" s="298">
        <v>4.118402412</v>
      </c>
      <c r="BF12" s="298">
        <v>0.48300000000000004</v>
      </c>
      <c r="BG12" s="323">
        <v>0.17220000000000002</v>
      </c>
      <c r="BH12" s="298">
        <v>5.7920000000000007</v>
      </c>
      <c r="BI12" s="298">
        <v>9.9632000000000005</v>
      </c>
      <c r="BJ12" s="298">
        <v>13.412000000000001</v>
      </c>
      <c r="BK12" s="321"/>
      <c r="BL12" s="321">
        <v>1</v>
      </c>
      <c r="BM12" s="321">
        <v>1.4</v>
      </c>
      <c r="BN12" s="321">
        <v>1.7</v>
      </c>
      <c r="BO12" s="298">
        <v>8.2166916496000013</v>
      </c>
      <c r="BP12" s="298">
        <v>0.21000000000000002</v>
      </c>
      <c r="BQ12" s="298">
        <v>0.5</v>
      </c>
      <c r="BR12" s="298">
        <v>0.47250000000000003</v>
      </c>
      <c r="BS12" s="298"/>
      <c r="BT12" s="298"/>
      <c r="BU12" s="298"/>
      <c r="BV12" s="298"/>
      <c r="BW12" s="298"/>
      <c r="BX12" s="298">
        <f t="shared" si="4"/>
        <v>0.80008500000000005</v>
      </c>
      <c r="BY12" s="391">
        <f t="shared" si="5"/>
        <v>2.4119999999999999</v>
      </c>
      <c r="CA12" s="300">
        <v>16.466454061600004</v>
      </c>
      <c r="CB12" s="300">
        <v>17.987094061600004</v>
      </c>
    </row>
    <row r="13" spans="1:80" s="6" customFormat="1" ht="27.75" customHeight="1" x14ac:dyDescent="0.5">
      <c r="A13" s="771"/>
      <c r="B13" s="772"/>
      <c r="C13" s="773"/>
      <c r="D13" s="14"/>
      <c r="E13" s="18" t="s">
        <v>33</v>
      </c>
      <c r="F13" s="9"/>
      <c r="G13" s="347">
        <f t="shared" si="0"/>
        <v>16.515246361600003</v>
      </c>
      <c r="H13" s="293">
        <f t="shared" si="6"/>
        <v>18.381486361600004</v>
      </c>
      <c r="I13" s="293">
        <f t="shared" si="7"/>
        <v>20.247726361600002</v>
      </c>
      <c r="J13" s="293">
        <f t="shared" si="1"/>
        <v>22.113966361600003</v>
      </c>
      <c r="K13" s="293">
        <f t="shared" si="2"/>
        <v>19.159086361600004</v>
      </c>
      <c r="L13" s="289">
        <f t="shared" si="3"/>
        <v>35.955246361600004</v>
      </c>
      <c r="M13" s="338"/>
      <c r="N13" s="343">
        <v>0</v>
      </c>
      <c r="O13" s="289">
        <v>0</v>
      </c>
      <c r="P13" s="338"/>
      <c r="Q13" s="347">
        <f t="shared" si="8"/>
        <v>6.2720000000000002</v>
      </c>
      <c r="R13" s="293">
        <f t="shared" si="9"/>
        <v>10.7432</v>
      </c>
      <c r="S13" s="289">
        <f t="shared" si="10"/>
        <v>14.462</v>
      </c>
      <c r="T13" s="338"/>
      <c r="U13" s="347">
        <v>0</v>
      </c>
      <c r="V13" s="293">
        <f t="shared" si="11"/>
        <v>2.8650000000000002</v>
      </c>
      <c r="W13" s="293">
        <f t="shared" si="12"/>
        <v>2.8650000000000002</v>
      </c>
      <c r="X13" s="335">
        <f t="shared" si="13"/>
        <v>3.2649999999999997</v>
      </c>
      <c r="Y13" s="336">
        <f t="shared" si="16"/>
        <v>3.9850000000000003</v>
      </c>
      <c r="Z13" s="411"/>
      <c r="AA13" s="781"/>
      <c r="AB13" s="784"/>
      <c r="AC13" s="699"/>
      <c r="AD13" s="677"/>
      <c r="AE13" s="649"/>
      <c r="AF13" s="649"/>
      <c r="AG13" s="649"/>
      <c r="AH13" s="293" t="s">
        <v>0</v>
      </c>
      <c r="AI13" s="154" t="s">
        <v>0</v>
      </c>
      <c r="AJ13" s="411"/>
      <c r="AK13" s="347">
        <v>0</v>
      </c>
      <c r="AL13" s="787"/>
      <c r="AM13" s="385">
        <f t="shared" si="14"/>
        <v>0.88400999999999996</v>
      </c>
      <c r="AN13" s="498">
        <f t="shared" si="15"/>
        <v>2.613</v>
      </c>
      <c r="AO13" s="297"/>
      <c r="AP13" s="463">
        <v>6.6667189952904229</v>
      </c>
      <c r="AQ13" s="324">
        <v>900</v>
      </c>
      <c r="AR13" s="324">
        <v>1050</v>
      </c>
      <c r="AS13" s="325">
        <v>3</v>
      </c>
      <c r="AT13" s="300">
        <v>3.6739584000000005</v>
      </c>
      <c r="AU13" s="300">
        <v>2.2680000000000002</v>
      </c>
      <c r="AV13" s="300">
        <v>3.4020000000000001</v>
      </c>
      <c r="AW13" s="300">
        <v>1.8662400000000001</v>
      </c>
      <c r="AX13" s="300">
        <v>2.7993600000000005</v>
      </c>
      <c r="AY13" s="300">
        <v>2.64384</v>
      </c>
      <c r="AZ13" s="300">
        <v>19.440000000000001</v>
      </c>
      <c r="BA13" s="300">
        <v>1.9814589496000001</v>
      </c>
      <c r="BB13" s="326">
        <v>0.12</v>
      </c>
      <c r="BC13" s="326">
        <v>0.15000000000000002</v>
      </c>
      <c r="BD13" s="300">
        <v>6.1230000000000011</v>
      </c>
      <c r="BE13" s="300">
        <v>4.4668290119999998</v>
      </c>
      <c r="BF13" s="300">
        <v>0.48300000000000004</v>
      </c>
      <c r="BG13" s="326">
        <v>0.17220000000000002</v>
      </c>
      <c r="BH13" s="300">
        <v>6.2720000000000002</v>
      </c>
      <c r="BI13" s="300">
        <v>10.7432</v>
      </c>
      <c r="BJ13" s="300">
        <v>14.462</v>
      </c>
      <c r="BK13" s="324"/>
      <c r="BL13" s="321">
        <v>1</v>
      </c>
      <c r="BM13" s="321">
        <v>1.4</v>
      </c>
      <c r="BN13" s="321">
        <v>1.7</v>
      </c>
      <c r="BO13" s="300">
        <v>9.6578973496000007</v>
      </c>
      <c r="BP13" s="300">
        <v>0.21000000000000002</v>
      </c>
      <c r="BQ13" s="300">
        <v>0.5</v>
      </c>
      <c r="BR13" s="300">
        <v>0.47250000000000003</v>
      </c>
      <c r="BS13" s="300"/>
      <c r="BT13" s="300"/>
      <c r="BU13" s="300"/>
      <c r="BV13" s="300"/>
      <c r="BW13" s="300"/>
      <c r="BX13" s="298">
        <f t="shared" si="4"/>
        <v>0.88400999999999996</v>
      </c>
      <c r="BY13" s="391">
        <f t="shared" si="5"/>
        <v>2.613</v>
      </c>
      <c r="CA13" s="300">
        <v>18.381486361600004</v>
      </c>
      <c r="CB13" s="300">
        <v>20.247726361600002</v>
      </c>
    </row>
    <row r="14" spans="1:80" s="6" customFormat="1" ht="27.75" customHeight="1" x14ac:dyDescent="0.5">
      <c r="A14" s="771"/>
      <c r="B14" s="772"/>
      <c r="C14" s="773"/>
      <c r="D14" s="14"/>
      <c r="E14" s="18" t="s">
        <v>39</v>
      </c>
      <c r="F14" s="9"/>
      <c r="G14" s="347">
        <f t="shared" si="0"/>
        <v>17.994678661600002</v>
      </c>
      <c r="H14" s="293">
        <f t="shared" si="6"/>
        <v>20.206518661600001</v>
      </c>
      <c r="I14" s="293">
        <f t="shared" si="7"/>
        <v>22.418358661600003</v>
      </c>
      <c r="J14" s="293">
        <f t="shared" si="1"/>
        <v>24.630198661600001</v>
      </c>
      <c r="K14" s="293">
        <f t="shared" si="2"/>
        <v>21.128118661600002</v>
      </c>
      <c r="L14" s="289">
        <f t="shared" si="3"/>
        <v>41.034678661599997</v>
      </c>
      <c r="M14" s="338"/>
      <c r="N14" s="343">
        <v>0</v>
      </c>
      <c r="O14" s="289">
        <v>0</v>
      </c>
      <c r="P14" s="338"/>
      <c r="Q14" s="347">
        <f t="shared" si="8"/>
        <v>6.7519999999999998</v>
      </c>
      <c r="R14" s="293">
        <f t="shared" si="9"/>
        <v>11.523200000000001</v>
      </c>
      <c r="S14" s="289">
        <f t="shared" si="10"/>
        <v>15.512</v>
      </c>
      <c r="T14" s="338"/>
      <c r="U14" s="347">
        <v>0</v>
      </c>
      <c r="V14" s="293">
        <f t="shared" si="11"/>
        <v>2.8650000000000002</v>
      </c>
      <c r="W14" s="293">
        <f t="shared" si="12"/>
        <v>2.8650000000000002</v>
      </c>
      <c r="X14" s="335">
        <f t="shared" si="13"/>
        <v>3.2649999999999997</v>
      </c>
      <c r="Y14" s="336">
        <f t="shared" si="16"/>
        <v>3.9850000000000003</v>
      </c>
      <c r="Z14" s="411"/>
      <c r="AA14" s="781"/>
      <c r="AB14" s="784"/>
      <c r="AC14" s="699"/>
      <c r="AD14" s="677"/>
      <c r="AE14" s="649"/>
      <c r="AF14" s="648"/>
      <c r="AG14" s="648"/>
      <c r="AH14" s="317">
        <v>7.5</v>
      </c>
      <c r="AI14" s="154" t="s">
        <v>0</v>
      </c>
      <c r="AJ14" s="411"/>
      <c r="AK14" s="347">
        <v>0</v>
      </c>
      <c r="AL14" s="787"/>
      <c r="AM14" s="385">
        <f t="shared" si="14"/>
        <v>0.96793499999999999</v>
      </c>
      <c r="AN14" s="498">
        <f t="shared" si="15"/>
        <v>2.8140000000000001</v>
      </c>
      <c r="AO14" s="297"/>
      <c r="AP14" s="463">
        <v>7.3072213500784917</v>
      </c>
      <c r="AQ14" s="324">
        <v>1050</v>
      </c>
      <c r="AR14" s="324">
        <v>1050</v>
      </c>
      <c r="AS14" s="325">
        <v>2</v>
      </c>
      <c r="AT14" s="300">
        <v>4.2614784000000006</v>
      </c>
      <c r="AU14" s="300">
        <v>2.6459999999999999</v>
      </c>
      <c r="AV14" s="300">
        <v>3.9690000000000003</v>
      </c>
      <c r="AW14" s="300">
        <v>2.21184</v>
      </c>
      <c r="AX14" s="300">
        <v>3.3177599999999998</v>
      </c>
      <c r="AY14" s="300">
        <v>3.1334399999999998</v>
      </c>
      <c r="AZ14" s="300">
        <v>23.04</v>
      </c>
      <c r="BA14" s="300">
        <v>2.1439446495999999</v>
      </c>
      <c r="BB14" s="326">
        <v>0.08</v>
      </c>
      <c r="BC14" s="326">
        <v>0.1</v>
      </c>
      <c r="BD14" s="300">
        <v>6.5940000000000003</v>
      </c>
      <c r="BE14" s="300">
        <v>4.8152556119999996</v>
      </c>
      <c r="BF14" s="300">
        <v>0.48300000000000004</v>
      </c>
      <c r="BG14" s="326">
        <v>0.17220000000000002</v>
      </c>
      <c r="BH14" s="300">
        <v>6.7519999999999998</v>
      </c>
      <c r="BI14" s="300">
        <v>11.523200000000001</v>
      </c>
      <c r="BJ14" s="300">
        <v>15.512</v>
      </c>
      <c r="BK14" s="324"/>
      <c r="BL14" s="321">
        <v>1</v>
      </c>
      <c r="BM14" s="321">
        <v>1.4</v>
      </c>
      <c r="BN14" s="321">
        <v>1.7</v>
      </c>
      <c r="BO14" s="300">
        <v>11.0091030496</v>
      </c>
      <c r="BP14" s="300">
        <v>0.21000000000000002</v>
      </c>
      <c r="BQ14" s="300">
        <v>0.5</v>
      </c>
      <c r="BR14" s="300">
        <v>0.47250000000000003</v>
      </c>
      <c r="BS14" s="300"/>
      <c r="BT14" s="300"/>
      <c r="BU14" s="300"/>
      <c r="BV14" s="300"/>
      <c r="BW14" s="300"/>
      <c r="BX14" s="298">
        <f t="shared" si="4"/>
        <v>0.96793499999999999</v>
      </c>
      <c r="BY14" s="391">
        <f t="shared" si="5"/>
        <v>2.8140000000000001</v>
      </c>
      <c r="CA14" s="298">
        <v>20.206518661600001</v>
      </c>
      <c r="CB14" s="298">
        <v>22.418358661600003</v>
      </c>
    </row>
    <row r="15" spans="1:80" s="7" customFormat="1" ht="27.75" customHeight="1" x14ac:dyDescent="0.5">
      <c r="A15" s="771"/>
      <c r="B15" s="772"/>
      <c r="C15" s="773"/>
      <c r="D15" s="14"/>
      <c r="E15" s="20" t="s">
        <v>19</v>
      </c>
      <c r="F15" s="9"/>
      <c r="G15" s="373">
        <f t="shared" si="0"/>
        <v>14.6128140616</v>
      </c>
      <c r="H15" s="292">
        <f t="shared" si="6"/>
        <v>15.971454061599999</v>
      </c>
      <c r="I15" s="292">
        <f t="shared" si="7"/>
        <v>17.330094061600001</v>
      </c>
      <c r="J15" s="292">
        <f t="shared" si="1"/>
        <v>18.688734061600002</v>
      </c>
      <c r="K15" s="292">
        <f t="shared" si="2"/>
        <v>16.537554061600002</v>
      </c>
      <c r="L15" s="290">
        <f t="shared" si="3"/>
        <v>28.765314061600002</v>
      </c>
      <c r="M15" s="338"/>
      <c r="N15" s="374">
        <v>0</v>
      </c>
      <c r="O15" s="698">
        <v>0</v>
      </c>
      <c r="P15" s="338"/>
      <c r="Q15" s="373">
        <f t="shared" si="8"/>
        <v>5.7920000000000007</v>
      </c>
      <c r="R15" s="292">
        <f t="shared" si="9"/>
        <v>9.9632000000000005</v>
      </c>
      <c r="S15" s="290">
        <f t="shared" si="10"/>
        <v>13.411999999999999</v>
      </c>
      <c r="T15" s="338"/>
      <c r="U15" s="374">
        <v>0</v>
      </c>
      <c r="V15" s="292">
        <f t="shared" si="11"/>
        <v>3.06</v>
      </c>
      <c r="W15" s="292">
        <f t="shared" si="12"/>
        <v>3.06</v>
      </c>
      <c r="X15" s="335">
        <f t="shared" si="13"/>
        <v>3.46</v>
      </c>
      <c r="Y15" s="290">
        <f t="shared" si="16"/>
        <v>4.24</v>
      </c>
      <c r="Z15" s="411"/>
      <c r="AA15" s="781"/>
      <c r="AB15" s="784"/>
      <c r="AC15" s="699"/>
      <c r="AD15" s="677"/>
      <c r="AE15" s="649"/>
      <c r="AF15" s="294" t="s">
        <v>0</v>
      </c>
      <c r="AG15" s="294" t="s">
        <v>0</v>
      </c>
      <c r="AH15" s="294" t="s">
        <v>0</v>
      </c>
      <c r="AI15" s="138" t="s">
        <v>0</v>
      </c>
      <c r="AJ15" s="411"/>
      <c r="AK15" s="373">
        <v>0</v>
      </c>
      <c r="AL15" s="787"/>
      <c r="AM15" s="385">
        <f t="shared" si="14"/>
        <v>0.80008499999999994</v>
      </c>
      <c r="AN15" s="498">
        <f t="shared" si="15"/>
        <v>2.4119999999999999</v>
      </c>
      <c r="AO15" s="297"/>
      <c r="AP15" s="446">
        <v>5.8142857142857141</v>
      </c>
      <c r="AQ15" s="321">
        <v>600</v>
      </c>
      <c r="AR15" s="321">
        <v>1200</v>
      </c>
      <c r="AS15" s="322">
        <v>2</v>
      </c>
      <c r="AT15" s="298">
        <v>2.8434384000000001</v>
      </c>
      <c r="AU15" s="298">
        <v>1.728</v>
      </c>
      <c r="AV15" s="298">
        <v>2.5920000000000001</v>
      </c>
      <c r="AW15" s="298">
        <v>1.3586400000000001</v>
      </c>
      <c r="AX15" s="298">
        <v>2.0379600000000004</v>
      </c>
      <c r="AY15" s="298">
        <v>1.9247400000000001</v>
      </c>
      <c r="AZ15" s="298">
        <v>14.152500000000002</v>
      </c>
      <c r="BA15" s="298">
        <v>1.8189732495999997</v>
      </c>
      <c r="BB15" s="323">
        <v>0.08</v>
      </c>
      <c r="BC15" s="323">
        <v>0.1</v>
      </c>
      <c r="BD15" s="298">
        <v>5.6519999999999992</v>
      </c>
      <c r="BE15" s="298">
        <v>4.118402412</v>
      </c>
      <c r="BF15" s="298">
        <v>0.55200000000000005</v>
      </c>
      <c r="BG15" s="323">
        <v>0.1968</v>
      </c>
      <c r="BH15" s="298">
        <v>5.7920000000000007</v>
      </c>
      <c r="BI15" s="298">
        <v>9.9632000000000005</v>
      </c>
      <c r="BJ15" s="298">
        <v>13.411999999999999</v>
      </c>
      <c r="BK15" s="321"/>
      <c r="BL15" s="321">
        <v>1</v>
      </c>
      <c r="BM15" s="321">
        <v>1.4</v>
      </c>
      <c r="BN15" s="321">
        <v>1.7</v>
      </c>
      <c r="BO15" s="298">
        <v>7.5596916496000004</v>
      </c>
      <c r="BP15" s="298">
        <v>0.24</v>
      </c>
      <c r="BQ15" s="298">
        <v>0.5</v>
      </c>
      <c r="BR15" s="298">
        <v>0.54</v>
      </c>
      <c r="BS15" s="298"/>
      <c r="BT15" s="298"/>
      <c r="BU15" s="298"/>
      <c r="BV15" s="298"/>
      <c r="BW15" s="298"/>
      <c r="BX15" s="298">
        <f t="shared" si="4"/>
        <v>0.80008499999999994</v>
      </c>
      <c r="BY15" s="391">
        <f t="shared" si="5"/>
        <v>2.4119999999999999</v>
      </c>
      <c r="CA15" s="300">
        <v>15.971454061599999</v>
      </c>
      <c r="CB15" s="300">
        <v>17.330094061600001</v>
      </c>
    </row>
    <row r="16" spans="1:80" s="6" customFormat="1" ht="27.75" customHeight="1" x14ac:dyDescent="0.5">
      <c r="A16" s="771"/>
      <c r="B16" s="772"/>
      <c r="C16" s="773"/>
      <c r="D16" s="14"/>
      <c r="E16" s="22" t="s">
        <v>27</v>
      </c>
      <c r="F16" s="9"/>
      <c r="G16" s="368">
        <f t="shared" si="0"/>
        <v>16.263246361599997</v>
      </c>
      <c r="H16" s="292">
        <f t="shared" si="6"/>
        <v>18.021486361599997</v>
      </c>
      <c r="I16" s="294">
        <f t="shared" si="7"/>
        <v>19.779726361599998</v>
      </c>
      <c r="J16" s="294">
        <f t="shared" si="1"/>
        <v>21.537966361599999</v>
      </c>
      <c r="K16" s="294">
        <f t="shared" si="2"/>
        <v>18.754086361599995</v>
      </c>
      <c r="L16" s="413">
        <f t="shared" si="3"/>
        <v>34.578246361600002</v>
      </c>
      <c r="M16" s="338"/>
      <c r="N16" s="375">
        <v>0</v>
      </c>
      <c r="O16" s="699">
        <v>0</v>
      </c>
      <c r="P16" s="338"/>
      <c r="Q16" s="368">
        <f t="shared" si="8"/>
        <v>6.2720000000000002</v>
      </c>
      <c r="R16" s="294">
        <f t="shared" si="9"/>
        <v>10.7432</v>
      </c>
      <c r="S16" s="295">
        <f t="shared" si="10"/>
        <v>14.462</v>
      </c>
      <c r="T16" s="338"/>
      <c r="U16" s="368">
        <v>0</v>
      </c>
      <c r="V16" s="294">
        <f t="shared" si="11"/>
        <v>3.06</v>
      </c>
      <c r="W16" s="294">
        <f t="shared" si="12"/>
        <v>3.06</v>
      </c>
      <c r="X16" s="335">
        <f t="shared" si="13"/>
        <v>3.46</v>
      </c>
      <c r="Y16" s="367">
        <f t="shared" si="16"/>
        <v>4.24</v>
      </c>
      <c r="Z16" s="411"/>
      <c r="AA16" s="781"/>
      <c r="AB16" s="784"/>
      <c r="AC16" s="699"/>
      <c r="AD16" s="677"/>
      <c r="AE16" s="649"/>
      <c r="AF16" s="647">
        <v>5</v>
      </c>
      <c r="AG16" s="647">
        <v>5</v>
      </c>
      <c r="AH16" s="294" t="s">
        <v>0</v>
      </c>
      <c r="AI16" s="138" t="s">
        <v>0</v>
      </c>
      <c r="AJ16" s="411"/>
      <c r="AK16" s="368">
        <v>0</v>
      </c>
      <c r="AL16" s="787"/>
      <c r="AM16" s="385">
        <f t="shared" si="14"/>
        <v>0.88400999999999996</v>
      </c>
      <c r="AN16" s="498">
        <f t="shared" si="15"/>
        <v>2.613</v>
      </c>
      <c r="AO16" s="297"/>
      <c r="AP16" s="468">
        <v>6.5254317111459965</v>
      </c>
      <c r="AQ16" s="324">
        <v>750</v>
      </c>
      <c r="AR16" s="324">
        <v>1200</v>
      </c>
      <c r="AS16" s="325">
        <v>2</v>
      </c>
      <c r="AT16" s="300">
        <v>3.5119584000000001</v>
      </c>
      <c r="AU16" s="300">
        <v>2.1599999999999997</v>
      </c>
      <c r="AV16" s="300">
        <v>3.2399999999999998</v>
      </c>
      <c r="AW16" s="300">
        <v>1.7582400000000002</v>
      </c>
      <c r="AX16" s="300">
        <v>2.6373600000000006</v>
      </c>
      <c r="AY16" s="300">
        <v>2.4908400000000004</v>
      </c>
      <c r="AZ16" s="300">
        <v>18.315000000000005</v>
      </c>
      <c r="BA16" s="300">
        <v>1.9814589495999997</v>
      </c>
      <c r="BB16" s="326">
        <v>0.08</v>
      </c>
      <c r="BC16" s="326">
        <v>0.1</v>
      </c>
      <c r="BD16" s="300">
        <v>6.1230000000000002</v>
      </c>
      <c r="BE16" s="300">
        <v>4.4668290119999998</v>
      </c>
      <c r="BF16" s="300">
        <v>0.55200000000000005</v>
      </c>
      <c r="BG16" s="326">
        <v>0.1968</v>
      </c>
      <c r="BH16" s="300">
        <v>6.2720000000000002</v>
      </c>
      <c r="BI16" s="300">
        <v>10.7432</v>
      </c>
      <c r="BJ16" s="300">
        <v>14.462</v>
      </c>
      <c r="BK16" s="324"/>
      <c r="BL16" s="321">
        <v>1</v>
      </c>
      <c r="BM16" s="321">
        <v>1.4</v>
      </c>
      <c r="BN16" s="321">
        <v>1.7</v>
      </c>
      <c r="BO16" s="300">
        <v>9.1898973496000007</v>
      </c>
      <c r="BP16" s="300">
        <v>0.24</v>
      </c>
      <c r="BQ16" s="300">
        <v>0.5</v>
      </c>
      <c r="BR16" s="300">
        <v>0.54</v>
      </c>
      <c r="BS16" s="300"/>
      <c r="BT16" s="300"/>
      <c r="BU16" s="300"/>
      <c r="BV16" s="300"/>
      <c r="BW16" s="300"/>
      <c r="BX16" s="298">
        <f t="shared" si="4"/>
        <v>0.88400999999999996</v>
      </c>
      <c r="BY16" s="391">
        <f t="shared" si="5"/>
        <v>2.613</v>
      </c>
      <c r="CA16" s="300">
        <v>18.021486361599997</v>
      </c>
      <c r="CB16" s="300">
        <v>19.779726361599998</v>
      </c>
    </row>
    <row r="17" spans="1:88" s="6" customFormat="1" ht="27.75" customHeight="1" x14ac:dyDescent="0.5">
      <c r="A17" s="771"/>
      <c r="B17" s="772"/>
      <c r="C17" s="773"/>
      <c r="D17" s="14"/>
      <c r="E17" s="20" t="s">
        <v>34</v>
      </c>
      <c r="F17" s="9"/>
      <c r="G17" s="373">
        <f t="shared" si="0"/>
        <v>17.913678661600002</v>
      </c>
      <c r="H17" s="292">
        <f t="shared" si="6"/>
        <v>20.071518661600003</v>
      </c>
      <c r="I17" s="292">
        <f t="shared" si="7"/>
        <v>22.229358661600003</v>
      </c>
      <c r="J17" s="292">
        <f t="shared" si="1"/>
        <v>24.387198661600003</v>
      </c>
      <c r="K17" s="292">
        <f t="shared" si="2"/>
        <v>20.970618661600003</v>
      </c>
      <c r="L17" s="413">
        <f t="shared" si="3"/>
        <v>40.391178661600009</v>
      </c>
      <c r="M17" s="338"/>
      <c r="N17" s="374">
        <v>0</v>
      </c>
      <c r="O17" s="699">
        <v>0</v>
      </c>
      <c r="P17" s="338"/>
      <c r="Q17" s="373">
        <f t="shared" si="8"/>
        <v>6.7520000000000016</v>
      </c>
      <c r="R17" s="292">
        <f t="shared" si="9"/>
        <v>11.523200000000001</v>
      </c>
      <c r="S17" s="290">
        <f t="shared" si="10"/>
        <v>15.512</v>
      </c>
      <c r="T17" s="338"/>
      <c r="U17" s="373">
        <v>0</v>
      </c>
      <c r="V17" s="292">
        <f t="shared" si="11"/>
        <v>3.06</v>
      </c>
      <c r="W17" s="292">
        <f t="shared" si="12"/>
        <v>3.06</v>
      </c>
      <c r="X17" s="335">
        <f t="shared" si="13"/>
        <v>3.46</v>
      </c>
      <c r="Y17" s="367">
        <f t="shared" si="16"/>
        <v>4.24</v>
      </c>
      <c r="Z17" s="411"/>
      <c r="AA17" s="781"/>
      <c r="AB17" s="784"/>
      <c r="AC17" s="699"/>
      <c r="AD17" s="677"/>
      <c r="AE17" s="649"/>
      <c r="AF17" s="649"/>
      <c r="AG17" s="649"/>
      <c r="AH17" s="647">
        <v>7.5</v>
      </c>
      <c r="AI17" s="138" t="s">
        <v>0</v>
      </c>
      <c r="AJ17" s="411"/>
      <c r="AK17" s="373">
        <v>0</v>
      </c>
      <c r="AL17" s="787"/>
      <c r="AM17" s="385">
        <f t="shared" si="14"/>
        <v>0.96793499999999988</v>
      </c>
      <c r="AN17" s="498">
        <f t="shared" si="15"/>
        <v>2.8140000000000001</v>
      </c>
      <c r="AO17" s="297"/>
      <c r="AP17" s="446">
        <v>7.236577708006279</v>
      </c>
      <c r="AQ17" s="324">
        <v>900</v>
      </c>
      <c r="AR17" s="324">
        <v>1200</v>
      </c>
      <c r="AS17" s="325">
        <v>2</v>
      </c>
      <c r="AT17" s="300">
        <v>4.1804784000000001</v>
      </c>
      <c r="AU17" s="300">
        <v>2.5920000000000001</v>
      </c>
      <c r="AV17" s="300">
        <v>3.8880000000000003</v>
      </c>
      <c r="AW17" s="300">
        <v>2.1578400000000002</v>
      </c>
      <c r="AX17" s="300">
        <v>3.2367600000000003</v>
      </c>
      <c r="AY17" s="300">
        <v>3.0569400000000004</v>
      </c>
      <c r="AZ17" s="300">
        <v>22.477500000000003</v>
      </c>
      <c r="BA17" s="300">
        <v>2.1439446495999999</v>
      </c>
      <c r="BB17" s="326">
        <v>0.08</v>
      </c>
      <c r="BC17" s="326">
        <v>0.1</v>
      </c>
      <c r="BD17" s="300">
        <v>6.5940000000000003</v>
      </c>
      <c r="BE17" s="300">
        <v>4.8152556119999996</v>
      </c>
      <c r="BF17" s="300">
        <v>0.55200000000000005</v>
      </c>
      <c r="BG17" s="326">
        <v>0.1968</v>
      </c>
      <c r="BH17" s="300">
        <v>6.7520000000000016</v>
      </c>
      <c r="BI17" s="300">
        <v>11.523200000000001</v>
      </c>
      <c r="BJ17" s="300">
        <v>15.512</v>
      </c>
      <c r="BK17" s="324"/>
      <c r="BL17" s="321">
        <v>1</v>
      </c>
      <c r="BM17" s="321">
        <v>1.4</v>
      </c>
      <c r="BN17" s="321">
        <v>1.7</v>
      </c>
      <c r="BO17" s="300">
        <v>10.8201030496</v>
      </c>
      <c r="BP17" s="300">
        <v>0.24</v>
      </c>
      <c r="BQ17" s="300">
        <v>0.5</v>
      </c>
      <c r="BR17" s="300">
        <v>0.54</v>
      </c>
      <c r="BS17" s="300"/>
      <c r="BT17" s="300"/>
      <c r="BU17" s="300"/>
      <c r="BV17" s="300"/>
      <c r="BW17" s="300"/>
      <c r="BX17" s="298">
        <f t="shared" si="4"/>
        <v>0.96793499999999988</v>
      </c>
      <c r="BY17" s="391">
        <f t="shared" si="5"/>
        <v>2.8140000000000001</v>
      </c>
      <c r="CA17" s="300">
        <v>20.071518661600003</v>
      </c>
      <c r="CB17" s="300">
        <v>22.229358661600003</v>
      </c>
    </row>
    <row r="18" spans="1:88" s="6" customFormat="1" ht="27.75" customHeight="1" x14ac:dyDescent="0.5">
      <c r="A18" s="771"/>
      <c r="B18" s="772"/>
      <c r="C18" s="773"/>
      <c r="D18" s="14"/>
      <c r="E18" s="20" t="s">
        <v>40</v>
      </c>
      <c r="F18" s="9"/>
      <c r="G18" s="368">
        <f t="shared" si="0"/>
        <v>19.654110961599997</v>
      </c>
      <c r="H18" s="294">
        <f t="shared" si="6"/>
        <v>22.211550961599997</v>
      </c>
      <c r="I18" s="294">
        <f t="shared" si="7"/>
        <v>24.768990961600004</v>
      </c>
      <c r="J18" s="294">
        <f t="shared" si="1"/>
        <v>27.326430961600003</v>
      </c>
      <c r="K18" s="294">
        <f t="shared" si="2"/>
        <v>23.277150961599997</v>
      </c>
      <c r="L18" s="413">
        <f t="shared" si="3"/>
        <v>46.294110961599998</v>
      </c>
      <c r="M18" s="338"/>
      <c r="N18" s="375">
        <v>0</v>
      </c>
      <c r="O18" s="699">
        <v>0</v>
      </c>
      <c r="P18" s="338"/>
      <c r="Q18" s="368">
        <f t="shared" si="8"/>
        <v>7.2319999999999993</v>
      </c>
      <c r="R18" s="294">
        <f t="shared" si="9"/>
        <v>12.3032</v>
      </c>
      <c r="S18" s="295">
        <f t="shared" si="10"/>
        <v>16.562000000000001</v>
      </c>
      <c r="T18" s="338"/>
      <c r="U18" s="368">
        <v>0</v>
      </c>
      <c r="V18" s="294">
        <f t="shared" si="11"/>
        <v>3.06</v>
      </c>
      <c r="W18" s="294">
        <f t="shared" si="12"/>
        <v>3.06</v>
      </c>
      <c r="X18" s="335">
        <f t="shared" si="13"/>
        <v>3.46</v>
      </c>
      <c r="Y18" s="367">
        <f t="shared" si="16"/>
        <v>4.24</v>
      </c>
      <c r="Z18" s="411"/>
      <c r="AA18" s="781"/>
      <c r="AB18" s="784"/>
      <c r="AC18" s="699"/>
      <c r="AD18" s="677"/>
      <c r="AE18" s="649"/>
      <c r="AF18" s="649"/>
      <c r="AG18" s="649"/>
      <c r="AH18" s="649"/>
      <c r="AI18" s="138" t="s">
        <v>0</v>
      </c>
      <c r="AJ18" s="411"/>
      <c r="AK18" s="368">
        <v>0</v>
      </c>
      <c r="AL18" s="787"/>
      <c r="AM18" s="385">
        <f t="shared" si="14"/>
        <v>1.05186</v>
      </c>
      <c r="AN18" s="498">
        <f t="shared" si="15"/>
        <v>3.0150000000000001</v>
      </c>
      <c r="AO18" s="297"/>
      <c r="AP18" s="446">
        <v>7.9477237048665605</v>
      </c>
      <c r="AQ18" s="324">
        <v>1050</v>
      </c>
      <c r="AR18" s="324">
        <v>1200</v>
      </c>
      <c r="AS18" s="325">
        <v>3</v>
      </c>
      <c r="AT18" s="300">
        <v>4.848998400000001</v>
      </c>
      <c r="AU18" s="300">
        <v>3.024</v>
      </c>
      <c r="AV18" s="300">
        <v>4.5360000000000005</v>
      </c>
      <c r="AW18" s="300">
        <v>2.5574400000000002</v>
      </c>
      <c r="AX18" s="300">
        <v>3.8361600000000005</v>
      </c>
      <c r="AY18" s="300">
        <v>3.62304</v>
      </c>
      <c r="AZ18" s="300">
        <v>26.640000000000004</v>
      </c>
      <c r="BA18" s="300">
        <v>2.3064303495999998</v>
      </c>
      <c r="BB18" s="326">
        <v>0.12</v>
      </c>
      <c r="BC18" s="326">
        <v>0.15000000000000002</v>
      </c>
      <c r="BD18" s="300">
        <v>7.0650000000000004</v>
      </c>
      <c r="BE18" s="300">
        <v>5.1636822119999994</v>
      </c>
      <c r="BF18" s="300">
        <v>0.55200000000000005</v>
      </c>
      <c r="BG18" s="326">
        <v>0.1968</v>
      </c>
      <c r="BH18" s="300">
        <v>7.2319999999999993</v>
      </c>
      <c r="BI18" s="300">
        <v>12.3032</v>
      </c>
      <c r="BJ18" s="300">
        <v>16.562000000000001</v>
      </c>
      <c r="BK18" s="324"/>
      <c r="BL18" s="321">
        <v>1</v>
      </c>
      <c r="BM18" s="321">
        <v>1.4</v>
      </c>
      <c r="BN18" s="321">
        <v>1.7</v>
      </c>
      <c r="BO18" s="300">
        <v>12.540308749600001</v>
      </c>
      <c r="BP18" s="300">
        <v>0.24</v>
      </c>
      <c r="BQ18" s="300">
        <v>0.5</v>
      </c>
      <c r="BR18" s="300">
        <v>0.54</v>
      </c>
      <c r="BS18" s="300"/>
      <c r="BT18" s="300"/>
      <c r="BU18" s="300"/>
      <c r="BV18" s="300"/>
      <c r="BW18" s="300"/>
      <c r="BX18" s="298">
        <f t="shared" si="4"/>
        <v>1.05186</v>
      </c>
      <c r="BY18" s="391">
        <f t="shared" si="5"/>
        <v>3.0150000000000001</v>
      </c>
      <c r="CA18" s="300">
        <v>22.211550961599997</v>
      </c>
      <c r="CB18" s="300">
        <v>24.768990961600004</v>
      </c>
    </row>
    <row r="19" spans="1:88" s="6" customFormat="1" ht="27.75" customHeight="1" x14ac:dyDescent="0.5">
      <c r="A19" s="771"/>
      <c r="B19" s="772"/>
      <c r="C19" s="773"/>
      <c r="D19" s="14"/>
      <c r="E19" s="20" t="s">
        <v>50</v>
      </c>
      <c r="F19" s="9"/>
      <c r="G19" s="373">
        <f t="shared" si="0"/>
        <v>21.304543261600003</v>
      </c>
      <c r="H19" s="292">
        <f t="shared" si="6"/>
        <v>24.261583261600002</v>
      </c>
      <c r="I19" s="292">
        <f t="shared" si="7"/>
        <v>27.218623261600001</v>
      </c>
      <c r="J19" s="292">
        <f t="shared" si="1"/>
        <v>30.1756632616</v>
      </c>
      <c r="K19" s="292">
        <f t="shared" si="2"/>
        <v>25.493683261600005</v>
      </c>
      <c r="L19" s="413">
        <f t="shared" si="3"/>
        <v>52.107043261600012</v>
      </c>
      <c r="M19" s="338"/>
      <c r="N19" s="374">
        <v>0</v>
      </c>
      <c r="O19" s="700">
        <v>0</v>
      </c>
      <c r="P19" s="338"/>
      <c r="Q19" s="373">
        <f t="shared" si="8"/>
        <v>7.7120000000000006</v>
      </c>
      <c r="R19" s="292">
        <f t="shared" si="9"/>
        <v>13.0832</v>
      </c>
      <c r="S19" s="290">
        <f t="shared" si="10"/>
        <v>17.612000000000002</v>
      </c>
      <c r="T19" s="338"/>
      <c r="U19" s="373">
        <v>0</v>
      </c>
      <c r="V19" s="292">
        <f t="shared" si="11"/>
        <v>3.06</v>
      </c>
      <c r="W19" s="292">
        <f t="shared" si="12"/>
        <v>3.06</v>
      </c>
      <c r="X19" s="335">
        <f t="shared" si="13"/>
        <v>3.46</v>
      </c>
      <c r="Y19" s="367">
        <f t="shared" si="16"/>
        <v>4.24</v>
      </c>
      <c r="Z19" s="411"/>
      <c r="AA19" s="781"/>
      <c r="AB19" s="784"/>
      <c r="AC19" s="699"/>
      <c r="AD19" s="677"/>
      <c r="AE19" s="649"/>
      <c r="AF19" s="648"/>
      <c r="AG19" s="648"/>
      <c r="AH19" s="648"/>
      <c r="AI19" s="138" t="s">
        <v>0</v>
      </c>
      <c r="AJ19" s="411"/>
      <c r="AK19" s="373">
        <v>0</v>
      </c>
      <c r="AL19" s="787"/>
      <c r="AM19" s="385">
        <f t="shared" si="14"/>
        <v>1.1357849999999998</v>
      </c>
      <c r="AN19" s="498">
        <f t="shared" si="15"/>
        <v>3.2160000000000002</v>
      </c>
      <c r="AO19" s="297"/>
      <c r="AP19" s="446">
        <v>8.658869701726843</v>
      </c>
      <c r="AQ19" s="324">
        <v>1200</v>
      </c>
      <c r="AR19" s="324">
        <v>1200</v>
      </c>
      <c r="AS19" s="325">
        <v>3</v>
      </c>
      <c r="AT19" s="300">
        <v>5.5175184000000002</v>
      </c>
      <c r="AU19" s="300">
        <v>3.456</v>
      </c>
      <c r="AV19" s="300">
        <v>5.1840000000000002</v>
      </c>
      <c r="AW19" s="300">
        <v>2.9570400000000006</v>
      </c>
      <c r="AX19" s="300">
        <v>4.4355600000000006</v>
      </c>
      <c r="AY19" s="300">
        <v>4.189140000000001</v>
      </c>
      <c r="AZ19" s="300">
        <v>30.802500000000006</v>
      </c>
      <c r="BA19" s="300">
        <v>2.4689160495999998</v>
      </c>
      <c r="BB19" s="326">
        <v>0.12</v>
      </c>
      <c r="BC19" s="326">
        <v>0.15000000000000002</v>
      </c>
      <c r="BD19" s="300">
        <v>7.5359999999999996</v>
      </c>
      <c r="BE19" s="300">
        <v>5.5121088120000001</v>
      </c>
      <c r="BF19" s="300">
        <v>0.55200000000000005</v>
      </c>
      <c r="BG19" s="326">
        <v>0.1968</v>
      </c>
      <c r="BH19" s="300">
        <v>7.7120000000000006</v>
      </c>
      <c r="BI19" s="300">
        <v>13.0832</v>
      </c>
      <c r="BJ19" s="300">
        <v>17.612000000000002</v>
      </c>
      <c r="BK19" s="324"/>
      <c r="BL19" s="321">
        <v>1</v>
      </c>
      <c r="BM19" s="321">
        <v>1.4</v>
      </c>
      <c r="BN19" s="321">
        <v>1.7</v>
      </c>
      <c r="BO19" s="300">
        <v>14.170514449600002</v>
      </c>
      <c r="BP19" s="300">
        <v>0.24</v>
      </c>
      <c r="BQ19" s="300">
        <v>0.5</v>
      </c>
      <c r="BR19" s="300">
        <v>0.54</v>
      </c>
      <c r="BS19" s="300"/>
      <c r="BT19" s="300"/>
      <c r="BU19" s="300"/>
      <c r="BV19" s="300"/>
      <c r="BW19" s="300"/>
      <c r="BX19" s="298">
        <f t="shared" si="4"/>
        <v>1.1357849999999998</v>
      </c>
      <c r="BY19" s="391">
        <f t="shared" si="5"/>
        <v>3.2160000000000002</v>
      </c>
      <c r="CA19" s="298">
        <v>24.261583261600002</v>
      </c>
      <c r="CB19" s="298">
        <v>27.218623261600001</v>
      </c>
    </row>
    <row r="20" spans="1:88" s="7" customFormat="1" ht="27.75" customHeight="1" x14ac:dyDescent="0.5">
      <c r="A20" s="771"/>
      <c r="B20" s="772"/>
      <c r="C20" s="773"/>
      <c r="D20" s="14"/>
      <c r="E20" s="18" t="s">
        <v>20</v>
      </c>
      <c r="F20" s="9"/>
      <c r="G20" s="347">
        <f t="shared" si="0"/>
        <v>16.029246361600002</v>
      </c>
      <c r="H20" s="293">
        <f t="shared" si="6"/>
        <v>17.571486361600002</v>
      </c>
      <c r="I20" s="293">
        <f t="shared" si="7"/>
        <v>19.113726361600001</v>
      </c>
      <c r="J20" s="293">
        <f t="shared" si="1"/>
        <v>20.655966361600001</v>
      </c>
      <c r="K20" s="293">
        <f t="shared" si="2"/>
        <v>18.214086361600003</v>
      </c>
      <c r="L20" s="289">
        <f t="shared" si="3"/>
        <v>32.0942463616</v>
      </c>
      <c r="M20" s="338"/>
      <c r="N20" s="343">
        <v>0</v>
      </c>
      <c r="O20" s="695">
        <v>0</v>
      </c>
      <c r="P20" s="338"/>
      <c r="Q20" s="347">
        <f t="shared" si="8"/>
        <v>6.2720000000000002</v>
      </c>
      <c r="R20" s="293">
        <f t="shared" si="9"/>
        <v>10.7432</v>
      </c>
      <c r="S20" s="289">
        <f t="shared" si="10"/>
        <v>14.462</v>
      </c>
      <c r="T20" s="338"/>
      <c r="U20" s="343">
        <v>0</v>
      </c>
      <c r="V20" s="372">
        <f t="shared" si="11"/>
        <v>4.2549999999999999</v>
      </c>
      <c r="W20" s="293">
        <f t="shared" si="12"/>
        <v>4.2549999999999999</v>
      </c>
      <c r="X20" s="335">
        <f t="shared" si="13"/>
        <v>5.0549999999999997</v>
      </c>
      <c r="Y20" s="289">
        <f t="shared" si="16"/>
        <v>4.4950000000000001</v>
      </c>
      <c r="Z20" s="411"/>
      <c r="AA20" s="781"/>
      <c r="AB20" s="784"/>
      <c r="AC20" s="699"/>
      <c r="AD20" s="677"/>
      <c r="AE20" s="649"/>
      <c r="AF20" s="293" t="s">
        <v>0</v>
      </c>
      <c r="AG20" s="293" t="s">
        <v>0</v>
      </c>
      <c r="AH20" s="293" t="s">
        <v>0</v>
      </c>
      <c r="AI20" s="154" t="s">
        <v>0</v>
      </c>
      <c r="AJ20" s="411"/>
      <c r="AK20" s="347">
        <v>0</v>
      </c>
      <c r="AL20" s="787"/>
      <c r="AM20" s="385">
        <f t="shared" si="14"/>
        <v>0.88400999999999996</v>
      </c>
      <c r="AN20" s="498">
        <f t="shared" si="15"/>
        <v>2.613</v>
      </c>
      <c r="AO20" s="297"/>
      <c r="AP20" s="429">
        <v>8.8290000000000006</v>
      </c>
      <c r="AQ20" s="321">
        <v>600</v>
      </c>
      <c r="AR20" s="321">
        <v>1350</v>
      </c>
      <c r="AS20" s="322">
        <v>3</v>
      </c>
      <c r="AT20" s="298">
        <v>3.1879583999999999</v>
      </c>
      <c r="AU20" s="298">
        <v>1.944</v>
      </c>
      <c r="AV20" s="298">
        <v>2.9160000000000004</v>
      </c>
      <c r="AW20" s="298">
        <v>1.5422400000000001</v>
      </c>
      <c r="AX20" s="298">
        <v>2.3133600000000003</v>
      </c>
      <c r="AY20" s="298">
        <v>2.1848400000000003</v>
      </c>
      <c r="AZ20" s="298">
        <v>16.065000000000001</v>
      </c>
      <c r="BA20" s="298">
        <v>1.9814589495999995</v>
      </c>
      <c r="BB20" s="323">
        <v>0.12</v>
      </c>
      <c r="BC20" s="323">
        <v>0.15000000000000002</v>
      </c>
      <c r="BD20" s="298">
        <v>6.1230000000000011</v>
      </c>
      <c r="BE20" s="298">
        <v>4.4668290119999998</v>
      </c>
      <c r="BF20" s="298">
        <v>0.62100000000000011</v>
      </c>
      <c r="BG20" s="323">
        <v>0.22140000000000001</v>
      </c>
      <c r="BH20" s="298">
        <v>6.2720000000000002</v>
      </c>
      <c r="BI20" s="298">
        <v>10.7432</v>
      </c>
      <c r="BJ20" s="298">
        <v>14.462</v>
      </c>
      <c r="BK20" s="321"/>
      <c r="BL20" s="321">
        <v>2</v>
      </c>
      <c r="BM20" s="321">
        <v>2.8</v>
      </c>
      <c r="BN20" s="321">
        <v>1.7</v>
      </c>
      <c r="BO20" s="298">
        <v>8.5238973495999986</v>
      </c>
      <c r="BP20" s="298">
        <v>0.27</v>
      </c>
      <c r="BQ20" s="298">
        <v>0.5</v>
      </c>
      <c r="BR20" s="298">
        <v>0.60750000000000004</v>
      </c>
      <c r="BS20" s="298"/>
      <c r="BT20" s="298"/>
      <c r="BU20" s="298"/>
      <c r="BV20" s="298"/>
      <c r="BW20" s="298"/>
      <c r="BX20" s="298">
        <f t="shared" si="4"/>
        <v>0.88400999999999996</v>
      </c>
      <c r="BY20" s="391">
        <f t="shared" si="5"/>
        <v>2.613</v>
      </c>
      <c r="CA20" s="300">
        <v>17.571486361600002</v>
      </c>
      <c r="CB20" s="300">
        <v>19.113726361600001</v>
      </c>
      <c r="CG20" s="6"/>
      <c r="CH20" s="6"/>
      <c r="CI20" s="6"/>
      <c r="CJ20" s="6"/>
    </row>
    <row r="21" spans="1:88" s="6" customFormat="1" ht="27.75" customHeight="1" x14ac:dyDescent="0.5">
      <c r="A21" s="771"/>
      <c r="B21" s="772"/>
      <c r="C21" s="773"/>
      <c r="D21" s="14"/>
      <c r="E21" s="18" t="s">
        <v>28</v>
      </c>
      <c r="F21" s="9"/>
      <c r="G21" s="347">
        <f t="shared" si="0"/>
        <v>17.760678661599997</v>
      </c>
      <c r="H21" s="293">
        <f t="shared" si="6"/>
        <v>19.756518661599998</v>
      </c>
      <c r="I21" s="293">
        <f t="shared" si="7"/>
        <v>21.752358661599999</v>
      </c>
      <c r="J21" s="293">
        <f t="shared" si="1"/>
        <v>23.7481986616</v>
      </c>
      <c r="K21" s="293">
        <f t="shared" si="2"/>
        <v>20.588118661599996</v>
      </c>
      <c r="L21" s="289">
        <f t="shared" si="3"/>
        <v>38.550678661599996</v>
      </c>
      <c r="M21" s="338"/>
      <c r="N21" s="343">
        <v>0</v>
      </c>
      <c r="O21" s="696">
        <v>0</v>
      </c>
      <c r="P21" s="338"/>
      <c r="Q21" s="347">
        <f t="shared" si="8"/>
        <v>6.7519999999999998</v>
      </c>
      <c r="R21" s="293">
        <f t="shared" si="9"/>
        <v>11.523200000000001</v>
      </c>
      <c r="S21" s="289">
        <f t="shared" si="10"/>
        <v>15.512</v>
      </c>
      <c r="T21" s="338"/>
      <c r="U21" s="347">
        <v>0</v>
      </c>
      <c r="V21" s="372">
        <f t="shared" si="11"/>
        <v>4.2549999999999999</v>
      </c>
      <c r="W21" s="293">
        <f t="shared" si="12"/>
        <v>4.2549999999999999</v>
      </c>
      <c r="X21" s="335">
        <f t="shared" si="13"/>
        <v>5.0549999999999997</v>
      </c>
      <c r="Y21" s="372">
        <f t="shared" si="16"/>
        <v>4.4950000000000001</v>
      </c>
      <c r="Z21" s="411"/>
      <c r="AA21" s="781"/>
      <c r="AB21" s="784"/>
      <c r="AC21" s="699"/>
      <c r="AD21" s="677"/>
      <c r="AE21" s="649"/>
      <c r="AF21" s="647">
        <v>5</v>
      </c>
      <c r="AG21" s="647">
        <v>5</v>
      </c>
      <c r="AH21" s="293" t="s">
        <v>0</v>
      </c>
      <c r="AI21" s="154" t="s">
        <v>0</v>
      </c>
      <c r="AJ21" s="411"/>
      <c r="AK21" s="347">
        <v>0</v>
      </c>
      <c r="AL21" s="787"/>
      <c r="AM21" s="385">
        <f t="shared" si="14"/>
        <v>0.96793499999999999</v>
      </c>
      <c r="AN21" s="498">
        <f t="shared" si="15"/>
        <v>2.8140000000000001</v>
      </c>
      <c r="AO21" s="297"/>
      <c r="AP21" s="429">
        <v>11.036249999999999</v>
      </c>
      <c r="AQ21" s="324">
        <v>750</v>
      </c>
      <c r="AR21" s="324">
        <v>1350</v>
      </c>
      <c r="AS21" s="325">
        <v>3</v>
      </c>
      <c r="AT21" s="300">
        <v>3.9374784000000003</v>
      </c>
      <c r="AU21" s="300">
        <v>2.4300000000000002</v>
      </c>
      <c r="AV21" s="300">
        <v>3.6450000000000009</v>
      </c>
      <c r="AW21" s="300">
        <v>1.9958399999999998</v>
      </c>
      <c r="AX21" s="300">
        <v>2.99376</v>
      </c>
      <c r="AY21" s="300">
        <v>2.8274399999999997</v>
      </c>
      <c r="AZ21" s="300">
        <v>20.79</v>
      </c>
      <c r="BA21" s="300">
        <v>2.1439446495999999</v>
      </c>
      <c r="BB21" s="326">
        <v>0.12</v>
      </c>
      <c r="BC21" s="326">
        <v>0.15000000000000002</v>
      </c>
      <c r="BD21" s="300">
        <v>6.5940000000000003</v>
      </c>
      <c r="BE21" s="300">
        <v>4.8152556119999996</v>
      </c>
      <c r="BF21" s="300">
        <v>0.62100000000000011</v>
      </c>
      <c r="BG21" s="326">
        <v>0.22140000000000001</v>
      </c>
      <c r="BH21" s="300">
        <v>6.7519999999999998</v>
      </c>
      <c r="BI21" s="300">
        <v>11.523200000000001</v>
      </c>
      <c r="BJ21" s="300">
        <v>15.512</v>
      </c>
      <c r="BK21" s="324"/>
      <c r="BL21" s="321">
        <v>2</v>
      </c>
      <c r="BM21" s="321">
        <v>2.8</v>
      </c>
      <c r="BN21" s="321">
        <v>1.7</v>
      </c>
      <c r="BO21" s="300">
        <v>10.3431030496</v>
      </c>
      <c r="BP21" s="300">
        <v>0.27</v>
      </c>
      <c r="BQ21" s="300">
        <v>0.5</v>
      </c>
      <c r="BR21" s="300">
        <v>0.60750000000000004</v>
      </c>
      <c r="BS21" s="300"/>
      <c r="BT21" s="300"/>
      <c r="BU21" s="300"/>
      <c r="BV21" s="300"/>
      <c r="BW21" s="300"/>
      <c r="BX21" s="298">
        <f t="shared" si="4"/>
        <v>0.96793499999999999</v>
      </c>
      <c r="BY21" s="391">
        <f t="shared" si="5"/>
        <v>2.8140000000000001</v>
      </c>
      <c r="CA21" s="300">
        <v>19.756518661599998</v>
      </c>
      <c r="CB21" s="300">
        <v>21.752358661599999</v>
      </c>
    </row>
    <row r="22" spans="1:88" s="6" customFormat="1" ht="27.75" customHeight="1" x14ac:dyDescent="0.5">
      <c r="A22" s="771"/>
      <c r="B22" s="772"/>
      <c r="C22" s="773"/>
      <c r="D22" s="14"/>
      <c r="E22" s="18" t="s">
        <v>35</v>
      </c>
      <c r="F22" s="9"/>
      <c r="G22" s="347">
        <f t="shared" si="0"/>
        <v>19.492110961600002</v>
      </c>
      <c r="H22" s="293">
        <f t="shared" si="6"/>
        <v>21.941550961600001</v>
      </c>
      <c r="I22" s="293">
        <f t="shared" si="7"/>
        <v>24.390990961599996</v>
      </c>
      <c r="J22" s="293">
        <f t="shared" si="1"/>
        <v>26.840430961599996</v>
      </c>
      <c r="K22" s="293">
        <f t="shared" si="2"/>
        <v>22.962150961600003</v>
      </c>
      <c r="L22" s="289">
        <f t="shared" si="3"/>
        <v>45.007110961600006</v>
      </c>
      <c r="M22" s="338"/>
      <c r="N22" s="343">
        <v>0</v>
      </c>
      <c r="O22" s="696">
        <v>0</v>
      </c>
      <c r="P22" s="338"/>
      <c r="Q22" s="347">
        <f t="shared" si="8"/>
        <v>7.2319999999999993</v>
      </c>
      <c r="R22" s="293">
        <f t="shared" si="9"/>
        <v>12.303199999999999</v>
      </c>
      <c r="S22" s="289">
        <f t="shared" si="10"/>
        <v>16.561999999999998</v>
      </c>
      <c r="T22" s="338"/>
      <c r="U22" s="347">
        <v>0</v>
      </c>
      <c r="V22" s="372">
        <f t="shared" si="11"/>
        <v>4.2549999999999999</v>
      </c>
      <c r="W22" s="293">
        <f t="shared" si="12"/>
        <v>4.2549999999999999</v>
      </c>
      <c r="X22" s="335">
        <f t="shared" si="13"/>
        <v>5.0549999999999997</v>
      </c>
      <c r="Y22" s="372">
        <f t="shared" si="16"/>
        <v>4.4950000000000001</v>
      </c>
      <c r="Z22" s="411"/>
      <c r="AA22" s="781"/>
      <c r="AB22" s="784"/>
      <c r="AC22" s="699"/>
      <c r="AD22" s="677"/>
      <c r="AE22" s="649"/>
      <c r="AF22" s="649"/>
      <c r="AG22" s="649"/>
      <c r="AH22" s="647">
        <v>7.5</v>
      </c>
      <c r="AI22" s="154" t="s">
        <v>0</v>
      </c>
      <c r="AJ22" s="411"/>
      <c r="AK22" s="347">
        <v>0</v>
      </c>
      <c r="AL22" s="787"/>
      <c r="AM22" s="385">
        <f t="shared" si="14"/>
        <v>1.05186</v>
      </c>
      <c r="AN22" s="498">
        <f t="shared" si="15"/>
        <v>3.0150000000000001</v>
      </c>
      <c r="AO22" s="297"/>
      <c r="AP22" s="429">
        <v>13.243500000000001</v>
      </c>
      <c r="AQ22" s="324">
        <v>900</v>
      </c>
      <c r="AR22" s="324">
        <v>1350</v>
      </c>
      <c r="AS22" s="325">
        <v>3</v>
      </c>
      <c r="AT22" s="300">
        <v>4.6869983999999993</v>
      </c>
      <c r="AU22" s="300">
        <v>2.9159999999999999</v>
      </c>
      <c r="AV22" s="300">
        <v>4.3740000000000006</v>
      </c>
      <c r="AW22" s="300">
        <v>2.4494400000000005</v>
      </c>
      <c r="AX22" s="300">
        <v>3.6741600000000005</v>
      </c>
      <c r="AY22" s="300">
        <v>3.4700400000000005</v>
      </c>
      <c r="AZ22" s="300">
        <v>25.515000000000004</v>
      </c>
      <c r="BA22" s="300">
        <v>2.3064303495999998</v>
      </c>
      <c r="BB22" s="326">
        <v>0.12</v>
      </c>
      <c r="BC22" s="326">
        <v>0.15000000000000002</v>
      </c>
      <c r="BD22" s="300">
        <v>7.0650000000000004</v>
      </c>
      <c r="BE22" s="300">
        <v>5.1636822119999994</v>
      </c>
      <c r="BF22" s="300">
        <v>0.62100000000000011</v>
      </c>
      <c r="BG22" s="326">
        <v>0.22140000000000001</v>
      </c>
      <c r="BH22" s="300">
        <v>7.2319999999999993</v>
      </c>
      <c r="BI22" s="300">
        <v>12.303199999999999</v>
      </c>
      <c r="BJ22" s="300">
        <v>16.561999999999998</v>
      </c>
      <c r="BK22" s="324"/>
      <c r="BL22" s="321">
        <v>2</v>
      </c>
      <c r="BM22" s="321">
        <v>2.8</v>
      </c>
      <c r="BN22" s="321">
        <v>1.7</v>
      </c>
      <c r="BO22" s="300">
        <v>12.162308749599999</v>
      </c>
      <c r="BP22" s="300">
        <v>0.27</v>
      </c>
      <c r="BQ22" s="300">
        <v>0.5</v>
      </c>
      <c r="BR22" s="300">
        <v>0.60750000000000004</v>
      </c>
      <c r="BS22" s="300"/>
      <c r="BT22" s="300"/>
      <c r="BU22" s="300"/>
      <c r="BV22" s="300"/>
      <c r="BW22" s="300"/>
      <c r="BX22" s="298">
        <f t="shared" si="4"/>
        <v>1.05186</v>
      </c>
      <c r="BY22" s="391">
        <f t="shared" si="5"/>
        <v>3.0150000000000001</v>
      </c>
      <c r="CA22" s="300">
        <v>21.941550961600001</v>
      </c>
      <c r="CB22" s="300">
        <v>24.390990961599996</v>
      </c>
    </row>
    <row r="23" spans="1:88" s="6" customFormat="1" ht="27.75" customHeight="1" x14ac:dyDescent="0.5">
      <c r="A23" s="771"/>
      <c r="B23" s="772"/>
      <c r="C23" s="773"/>
      <c r="D23" s="14"/>
      <c r="E23" s="18" t="s">
        <v>41</v>
      </c>
      <c r="F23" s="9"/>
      <c r="G23" s="347">
        <f t="shared" si="0"/>
        <v>21.2235432616</v>
      </c>
      <c r="H23" s="293">
        <f t="shared" si="6"/>
        <v>24.1265832616</v>
      </c>
      <c r="I23" s="293">
        <f t="shared" si="7"/>
        <v>27.029623261600001</v>
      </c>
      <c r="J23" s="293">
        <f t="shared" si="1"/>
        <v>29.932663261600002</v>
      </c>
      <c r="K23" s="293">
        <f t="shared" si="2"/>
        <v>25.336183261599999</v>
      </c>
      <c r="L23" s="289">
        <f t="shared" si="3"/>
        <v>51.463543261600002</v>
      </c>
      <c r="M23" s="338"/>
      <c r="N23" s="343">
        <v>0</v>
      </c>
      <c r="O23" s="696">
        <v>0</v>
      </c>
      <c r="P23" s="338"/>
      <c r="Q23" s="347">
        <f t="shared" si="8"/>
        <v>7.7120000000000006</v>
      </c>
      <c r="R23" s="293">
        <f t="shared" si="9"/>
        <v>13.0832</v>
      </c>
      <c r="S23" s="289">
        <f t="shared" si="10"/>
        <v>17.612000000000002</v>
      </c>
      <c r="T23" s="338"/>
      <c r="U23" s="347">
        <v>0</v>
      </c>
      <c r="V23" s="372">
        <f t="shared" si="11"/>
        <v>4.2549999999999999</v>
      </c>
      <c r="W23" s="293">
        <f t="shared" si="12"/>
        <v>4.2549999999999999</v>
      </c>
      <c r="X23" s="335">
        <f t="shared" si="13"/>
        <v>5.0549999999999997</v>
      </c>
      <c r="Y23" s="372">
        <f t="shared" si="16"/>
        <v>4.4950000000000001</v>
      </c>
      <c r="Z23" s="411"/>
      <c r="AA23" s="781"/>
      <c r="AB23" s="784"/>
      <c r="AC23" s="699"/>
      <c r="AD23" s="677"/>
      <c r="AE23" s="649"/>
      <c r="AF23" s="649"/>
      <c r="AG23" s="649"/>
      <c r="AH23" s="649"/>
      <c r="AI23" s="650">
        <v>10</v>
      </c>
      <c r="AJ23" s="411"/>
      <c r="AK23" s="347">
        <v>0</v>
      </c>
      <c r="AL23" s="787"/>
      <c r="AM23" s="385">
        <f t="shared" si="14"/>
        <v>1.135785</v>
      </c>
      <c r="AN23" s="498">
        <f t="shared" si="15"/>
        <v>3.2160000000000002</v>
      </c>
      <c r="AO23" s="297"/>
      <c r="AP23" s="429">
        <v>15.450750000000001</v>
      </c>
      <c r="AQ23" s="324">
        <v>1050</v>
      </c>
      <c r="AR23" s="324">
        <v>1350</v>
      </c>
      <c r="AS23" s="325">
        <v>3</v>
      </c>
      <c r="AT23" s="300">
        <v>5.4365183999999998</v>
      </c>
      <c r="AU23" s="300">
        <v>3.4020000000000006</v>
      </c>
      <c r="AV23" s="300">
        <v>5.1030000000000006</v>
      </c>
      <c r="AW23" s="300">
        <v>2.9030399999999998</v>
      </c>
      <c r="AX23" s="300">
        <v>4.3545600000000002</v>
      </c>
      <c r="AY23" s="300">
        <v>4.1126399999999999</v>
      </c>
      <c r="AZ23" s="300">
        <v>30.240000000000002</v>
      </c>
      <c r="BA23" s="300">
        <v>2.4689160495999998</v>
      </c>
      <c r="BB23" s="326">
        <v>0.12</v>
      </c>
      <c r="BC23" s="326">
        <v>0.15000000000000002</v>
      </c>
      <c r="BD23" s="300">
        <v>7.5360000000000014</v>
      </c>
      <c r="BE23" s="300">
        <v>5.5121088120000001</v>
      </c>
      <c r="BF23" s="300">
        <v>0.62100000000000011</v>
      </c>
      <c r="BG23" s="326">
        <v>0.22140000000000001</v>
      </c>
      <c r="BH23" s="300">
        <v>7.7120000000000006</v>
      </c>
      <c r="BI23" s="300">
        <v>13.0832</v>
      </c>
      <c r="BJ23" s="300">
        <v>17.612000000000002</v>
      </c>
      <c r="BK23" s="324"/>
      <c r="BL23" s="321">
        <v>2</v>
      </c>
      <c r="BM23" s="321">
        <v>2.8</v>
      </c>
      <c r="BN23" s="321">
        <v>1.7</v>
      </c>
      <c r="BO23" s="300">
        <v>13.981514449599999</v>
      </c>
      <c r="BP23" s="300">
        <v>0.27</v>
      </c>
      <c r="BQ23" s="300">
        <v>0.5</v>
      </c>
      <c r="BR23" s="300">
        <v>0.60750000000000004</v>
      </c>
      <c r="BS23" s="300"/>
      <c r="BT23" s="300"/>
      <c r="BU23" s="300"/>
      <c r="BV23" s="300"/>
      <c r="BW23" s="300"/>
      <c r="BX23" s="298">
        <f t="shared" si="4"/>
        <v>1.135785</v>
      </c>
      <c r="BY23" s="391">
        <f t="shared" si="5"/>
        <v>3.2160000000000002</v>
      </c>
      <c r="CA23" s="300">
        <v>24.1265832616</v>
      </c>
      <c r="CB23" s="300">
        <v>27.029623261600001</v>
      </c>
    </row>
    <row r="24" spans="1:88" s="6" customFormat="1" ht="27.75" customHeight="1" x14ac:dyDescent="0.5">
      <c r="A24" s="771"/>
      <c r="B24" s="772"/>
      <c r="C24" s="773"/>
      <c r="D24" s="14"/>
      <c r="E24" s="18" t="s">
        <v>51</v>
      </c>
      <c r="F24" s="9"/>
      <c r="G24" s="347">
        <f t="shared" si="0"/>
        <v>22.954975561600001</v>
      </c>
      <c r="H24" s="293">
        <f t="shared" si="6"/>
        <v>26.3116155616</v>
      </c>
      <c r="I24" s="293">
        <f t="shared" si="7"/>
        <v>29.668255561599999</v>
      </c>
      <c r="J24" s="293">
        <f t="shared" si="1"/>
        <v>33.024895561599998</v>
      </c>
      <c r="K24" s="293">
        <f t="shared" si="2"/>
        <v>27.710215561600002</v>
      </c>
      <c r="L24" s="289">
        <f t="shared" si="3"/>
        <v>57.919975561600005</v>
      </c>
      <c r="M24" s="338"/>
      <c r="N24" s="343">
        <v>0</v>
      </c>
      <c r="O24" s="696">
        <v>0</v>
      </c>
      <c r="P24" s="338"/>
      <c r="Q24" s="347">
        <f t="shared" si="8"/>
        <v>8.1920000000000002</v>
      </c>
      <c r="R24" s="293">
        <f t="shared" si="9"/>
        <v>13.863200000000001</v>
      </c>
      <c r="S24" s="289">
        <f t="shared" si="10"/>
        <v>18.661999999999999</v>
      </c>
      <c r="T24" s="338"/>
      <c r="U24" s="347">
        <v>0</v>
      </c>
      <c r="V24" s="372">
        <f t="shared" si="11"/>
        <v>4.2549999999999999</v>
      </c>
      <c r="W24" s="293">
        <f t="shared" si="12"/>
        <v>4.2549999999999999</v>
      </c>
      <c r="X24" s="335">
        <f t="shared" si="13"/>
        <v>5.0549999999999997</v>
      </c>
      <c r="Y24" s="289">
        <f t="shared" si="16"/>
        <v>4.4950000000000001</v>
      </c>
      <c r="Z24" s="411"/>
      <c r="AA24" s="781"/>
      <c r="AB24" s="784"/>
      <c r="AC24" s="699"/>
      <c r="AD24" s="677"/>
      <c r="AE24" s="649"/>
      <c r="AF24" s="649"/>
      <c r="AG24" s="649"/>
      <c r="AH24" s="649"/>
      <c r="AI24" s="651"/>
      <c r="AJ24" s="411"/>
      <c r="AK24" s="347">
        <v>0</v>
      </c>
      <c r="AL24" s="787"/>
      <c r="AM24" s="385">
        <f t="shared" si="14"/>
        <v>1.2197100000000001</v>
      </c>
      <c r="AN24" s="498">
        <f t="shared" si="15"/>
        <v>3.4169999999999998</v>
      </c>
      <c r="AO24" s="297"/>
      <c r="AP24" s="429">
        <v>17.658000000000001</v>
      </c>
      <c r="AQ24" s="324">
        <v>1200</v>
      </c>
      <c r="AR24" s="324">
        <v>1350</v>
      </c>
      <c r="AS24" s="325">
        <v>3</v>
      </c>
      <c r="AT24" s="300">
        <v>6.1860383999999993</v>
      </c>
      <c r="AU24" s="300">
        <v>3.8879999999999999</v>
      </c>
      <c r="AV24" s="300">
        <v>5.8320000000000007</v>
      </c>
      <c r="AW24" s="300">
        <v>3.3566400000000001</v>
      </c>
      <c r="AX24" s="300">
        <v>5.0349600000000008</v>
      </c>
      <c r="AY24" s="300">
        <v>4.7552399999999997</v>
      </c>
      <c r="AZ24" s="300">
        <v>34.965000000000003</v>
      </c>
      <c r="BA24" s="300">
        <v>2.6314017495999997</v>
      </c>
      <c r="BB24" s="326">
        <v>0.12</v>
      </c>
      <c r="BC24" s="326">
        <v>0.15000000000000002</v>
      </c>
      <c r="BD24" s="300">
        <v>8.0069999999999997</v>
      </c>
      <c r="BE24" s="300">
        <v>5.8605354119999999</v>
      </c>
      <c r="BF24" s="300">
        <v>0.62100000000000011</v>
      </c>
      <c r="BG24" s="326">
        <v>0.22140000000000001</v>
      </c>
      <c r="BH24" s="300">
        <v>8.1920000000000002</v>
      </c>
      <c r="BI24" s="300">
        <v>13.863200000000001</v>
      </c>
      <c r="BJ24" s="300">
        <v>18.661999999999999</v>
      </c>
      <c r="BK24" s="324"/>
      <c r="BL24" s="321">
        <v>2</v>
      </c>
      <c r="BM24" s="321">
        <v>2.8</v>
      </c>
      <c r="BN24" s="321">
        <v>1.7</v>
      </c>
      <c r="BO24" s="300">
        <v>15.800720149599998</v>
      </c>
      <c r="BP24" s="300">
        <v>0.27</v>
      </c>
      <c r="BQ24" s="300">
        <v>0.5</v>
      </c>
      <c r="BR24" s="300">
        <v>0.60750000000000004</v>
      </c>
      <c r="BS24" s="300"/>
      <c r="BT24" s="300"/>
      <c r="BU24" s="300"/>
      <c r="BV24" s="300"/>
      <c r="BW24" s="300"/>
      <c r="BX24" s="298">
        <f t="shared" si="4"/>
        <v>1.2197100000000001</v>
      </c>
      <c r="BY24" s="391">
        <f t="shared" si="5"/>
        <v>3.4169999999999998</v>
      </c>
      <c r="CA24" s="300">
        <v>26.3116155616</v>
      </c>
      <c r="CB24" s="300">
        <v>29.668255561599999</v>
      </c>
    </row>
    <row r="25" spans="1:88" s="6" customFormat="1" ht="27.75" customHeight="1" x14ac:dyDescent="0.5">
      <c r="A25" s="771"/>
      <c r="B25" s="772"/>
      <c r="C25" s="773"/>
      <c r="D25" s="14"/>
      <c r="E25" s="18" t="s">
        <v>59</v>
      </c>
      <c r="F25" s="9"/>
      <c r="G25" s="347">
        <f t="shared" si="0"/>
        <v>24.686407861600003</v>
      </c>
      <c r="H25" s="293">
        <f t="shared" si="6"/>
        <v>28.496647861600003</v>
      </c>
      <c r="I25" s="293">
        <f t="shared" si="7"/>
        <v>32.306887861599996</v>
      </c>
      <c r="J25" s="293">
        <f t="shared" si="1"/>
        <v>36.117127861599997</v>
      </c>
      <c r="K25" s="293">
        <f t="shared" si="2"/>
        <v>30.084247861600005</v>
      </c>
      <c r="L25" s="289">
        <f t="shared" si="3"/>
        <v>64.376407861600001</v>
      </c>
      <c r="M25" s="338"/>
      <c r="N25" s="343">
        <v>0</v>
      </c>
      <c r="O25" s="697">
        <v>0</v>
      </c>
      <c r="P25" s="338"/>
      <c r="Q25" s="347">
        <f t="shared" si="8"/>
        <v>8.6720000000000006</v>
      </c>
      <c r="R25" s="293">
        <f t="shared" si="9"/>
        <v>14.6432</v>
      </c>
      <c r="S25" s="289">
        <f t="shared" si="10"/>
        <v>19.712</v>
      </c>
      <c r="T25" s="338"/>
      <c r="U25" s="347">
        <v>0</v>
      </c>
      <c r="V25" s="372">
        <f t="shared" si="11"/>
        <v>4.2549999999999999</v>
      </c>
      <c r="W25" s="293">
        <f t="shared" si="12"/>
        <v>4.2549999999999999</v>
      </c>
      <c r="X25" s="335">
        <f t="shared" si="13"/>
        <v>5.0549999999999997</v>
      </c>
      <c r="Y25" s="289">
        <f t="shared" si="16"/>
        <v>4.4950000000000001</v>
      </c>
      <c r="Z25" s="411"/>
      <c r="AA25" s="781"/>
      <c r="AB25" s="784"/>
      <c r="AC25" s="699"/>
      <c r="AD25" s="677"/>
      <c r="AE25" s="649"/>
      <c r="AF25" s="648"/>
      <c r="AG25" s="648"/>
      <c r="AH25" s="648"/>
      <c r="AI25" s="652"/>
      <c r="AJ25" s="411"/>
      <c r="AK25" s="347">
        <v>0</v>
      </c>
      <c r="AL25" s="787"/>
      <c r="AM25" s="385">
        <f t="shared" si="14"/>
        <v>1.3036350000000001</v>
      </c>
      <c r="AN25" s="498">
        <f t="shared" si="15"/>
        <v>3.6179999999999999</v>
      </c>
      <c r="AO25" s="297"/>
      <c r="AP25" s="429">
        <v>19.86525</v>
      </c>
      <c r="AQ25" s="324">
        <v>1350</v>
      </c>
      <c r="AR25" s="324">
        <v>1350</v>
      </c>
      <c r="AS25" s="325">
        <v>3</v>
      </c>
      <c r="AT25" s="300">
        <v>6.9355583999999997</v>
      </c>
      <c r="AU25" s="300">
        <v>4.3740000000000006</v>
      </c>
      <c r="AV25" s="300">
        <v>6.5610000000000008</v>
      </c>
      <c r="AW25" s="300">
        <v>3.8102400000000003</v>
      </c>
      <c r="AX25" s="300">
        <v>5.7153600000000004</v>
      </c>
      <c r="AY25" s="300">
        <v>5.3978400000000004</v>
      </c>
      <c r="AZ25" s="300">
        <v>39.690000000000005</v>
      </c>
      <c r="BA25" s="300">
        <v>2.7938874495999997</v>
      </c>
      <c r="BB25" s="326">
        <v>0.12</v>
      </c>
      <c r="BC25" s="326">
        <v>0.15000000000000002</v>
      </c>
      <c r="BD25" s="300">
        <v>8.4780000000000015</v>
      </c>
      <c r="BE25" s="300">
        <v>6.2089620119999998</v>
      </c>
      <c r="BF25" s="300">
        <v>0.62100000000000011</v>
      </c>
      <c r="BG25" s="326">
        <v>0.22140000000000001</v>
      </c>
      <c r="BH25" s="300">
        <v>8.6720000000000006</v>
      </c>
      <c r="BI25" s="300">
        <v>14.6432</v>
      </c>
      <c r="BJ25" s="300">
        <v>19.712</v>
      </c>
      <c r="BK25" s="324"/>
      <c r="BL25" s="321">
        <v>2</v>
      </c>
      <c r="BM25" s="321">
        <v>2.8</v>
      </c>
      <c r="BN25" s="321">
        <v>1.7</v>
      </c>
      <c r="BO25" s="300">
        <v>17.619925849599998</v>
      </c>
      <c r="BP25" s="300">
        <v>0.27</v>
      </c>
      <c r="BQ25" s="300">
        <v>0.5</v>
      </c>
      <c r="BR25" s="300">
        <v>0.60750000000000004</v>
      </c>
      <c r="BS25" s="300"/>
      <c r="BT25" s="300"/>
      <c r="BU25" s="300"/>
      <c r="BV25" s="300"/>
      <c r="BW25" s="300"/>
      <c r="BX25" s="298">
        <f t="shared" si="4"/>
        <v>1.3036350000000001</v>
      </c>
      <c r="BY25" s="391">
        <f t="shared" si="5"/>
        <v>3.6179999999999999</v>
      </c>
      <c r="CA25" s="298">
        <v>28.496647861600003</v>
      </c>
      <c r="CB25" s="298">
        <v>32.306887861599996</v>
      </c>
    </row>
    <row r="26" spans="1:88" s="7" customFormat="1" ht="27.75" customHeight="1" x14ac:dyDescent="0.5">
      <c r="A26" s="771"/>
      <c r="B26" s="772"/>
      <c r="C26" s="773"/>
      <c r="D26" s="14"/>
      <c r="E26" s="20" t="s">
        <v>21</v>
      </c>
      <c r="F26" s="9"/>
      <c r="G26" s="373">
        <f t="shared" si="0"/>
        <v>17.355678661600002</v>
      </c>
      <c r="H26" s="292">
        <f t="shared" si="6"/>
        <v>19.081518661600001</v>
      </c>
      <c r="I26" s="292">
        <f t="shared" si="7"/>
        <v>20.807358661599999</v>
      </c>
      <c r="J26" s="292">
        <f t="shared" si="1"/>
        <v>22.533198661599997</v>
      </c>
      <c r="K26" s="292">
        <f t="shared" si="2"/>
        <v>19.800618661600002</v>
      </c>
      <c r="L26" s="290">
        <f t="shared" si="3"/>
        <v>35.333178661600002</v>
      </c>
      <c r="M26" s="338"/>
      <c r="N26" s="374">
        <v>0</v>
      </c>
      <c r="O26" s="698">
        <v>0</v>
      </c>
      <c r="P26" s="338"/>
      <c r="Q26" s="373">
        <f t="shared" si="8"/>
        <v>6.7519999999999998</v>
      </c>
      <c r="R26" s="292">
        <f t="shared" si="9"/>
        <v>11.523200000000001</v>
      </c>
      <c r="S26" s="290">
        <f t="shared" si="10"/>
        <v>15.512</v>
      </c>
      <c r="T26" s="338"/>
      <c r="U26" s="374">
        <v>0</v>
      </c>
      <c r="V26" s="372">
        <f t="shared" si="11"/>
        <v>4.45</v>
      </c>
      <c r="W26" s="292">
        <f t="shared" si="12"/>
        <v>4.45</v>
      </c>
      <c r="X26" s="335">
        <f t="shared" si="13"/>
        <v>5.25</v>
      </c>
      <c r="Y26" s="290">
        <f t="shared" si="16"/>
        <v>4.75</v>
      </c>
      <c r="Z26" s="411"/>
      <c r="AA26" s="781"/>
      <c r="AB26" s="784"/>
      <c r="AC26" s="699"/>
      <c r="AD26" s="677"/>
      <c r="AE26" s="649"/>
      <c r="AF26" s="294" t="s">
        <v>0</v>
      </c>
      <c r="AG26" s="294" t="s">
        <v>0</v>
      </c>
      <c r="AH26" s="294" t="s">
        <v>0</v>
      </c>
      <c r="AI26" s="138" t="s">
        <v>0</v>
      </c>
      <c r="AJ26" s="411"/>
      <c r="AK26" s="373">
        <v>0</v>
      </c>
      <c r="AL26" s="787"/>
      <c r="AM26" s="385">
        <f t="shared" si="14"/>
        <v>0.96793499999999988</v>
      </c>
      <c r="AN26" s="498">
        <f t="shared" si="15"/>
        <v>2.8140000000000001</v>
      </c>
      <c r="AO26" s="297"/>
      <c r="AP26" s="430">
        <v>9.81</v>
      </c>
      <c r="AQ26" s="321">
        <v>600</v>
      </c>
      <c r="AR26" s="321">
        <v>1500</v>
      </c>
      <c r="AS26" s="322">
        <v>3</v>
      </c>
      <c r="AT26" s="298">
        <v>3.5324784</v>
      </c>
      <c r="AU26" s="298">
        <v>2.1599999999999997</v>
      </c>
      <c r="AV26" s="298">
        <v>3.2399999999999998</v>
      </c>
      <c r="AW26" s="298">
        <v>1.7258399999999998</v>
      </c>
      <c r="AX26" s="298">
        <v>2.5887599999999997</v>
      </c>
      <c r="AY26" s="298">
        <v>2.4449399999999999</v>
      </c>
      <c r="AZ26" s="298">
        <v>17.977499999999999</v>
      </c>
      <c r="BA26" s="298">
        <v>2.1439446495999999</v>
      </c>
      <c r="BB26" s="323">
        <v>0.12</v>
      </c>
      <c r="BC26" s="323">
        <v>0.15000000000000002</v>
      </c>
      <c r="BD26" s="298">
        <v>6.5940000000000003</v>
      </c>
      <c r="BE26" s="298">
        <v>4.8152556119999996</v>
      </c>
      <c r="BF26" s="298">
        <v>0.69000000000000006</v>
      </c>
      <c r="BG26" s="323">
        <v>0.246</v>
      </c>
      <c r="BH26" s="298">
        <v>6.7519999999999998</v>
      </c>
      <c r="BI26" s="298">
        <v>11.523200000000001</v>
      </c>
      <c r="BJ26" s="298">
        <v>15.512</v>
      </c>
      <c r="BK26" s="321"/>
      <c r="BL26" s="321">
        <v>2</v>
      </c>
      <c r="BM26" s="321">
        <v>2.8</v>
      </c>
      <c r="BN26" s="321">
        <v>1.7</v>
      </c>
      <c r="BO26" s="298">
        <v>9.3981030495999995</v>
      </c>
      <c r="BP26" s="298">
        <v>0.30000000000000004</v>
      </c>
      <c r="BQ26" s="298">
        <v>0.5</v>
      </c>
      <c r="BR26" s="298">
        <v>0.67500000000000004</v>
      </c>
      <c r="BS26" s="298"/>
      <c r="BT26" s="298"/>
      <c r="BU26" s="298"/>
      <c r="BV26" s="298"/>
      <c r="BW26" s="298"/>
      <c r="BX26" s="298">
        <f t="shared" si="4"/>
        <v>0.96793499999999988</v>
      </c>
      <c r="BY26" s="391">
        <f t="shared" si="5"/>
        <v>2.8140000000000001</v>
      </c>
      <c r="CA26" s="300">
        <v>19.081518661600001</v>
      </c>
      <c r="CB26" s="300">
        <v>20.807358661599999</v>
      </c>
      <c r="CG26" s="6"/>
      <c r="CH26" s="6"/>
      <c r="CI26" s="6"/>
      <c r="CJ26" s="6"/>
    </row>
    <row r="27" spans="1:88" s="6" customFormat="1" ht="27.75" customHeight="1" x14ac:dyDescent="0.5">
      <c r="A27" s="771"/>
      <c r="B27" s="772"/>
      <c r="C27" s="773"/>
      <c r="D27" s="14"/>
      <c r="E27" s="22" t="s">
        <v>29</v>
      </c>
      <c r="F27" s="9"/>
      <c r="G27" s="368">
        <f t="shared" si="0"/>
        <v>19.1681109616</v>
      </c>
      <c r="H27" s="294">
        <f t="shared" si="6"/>
        <v>21.401550961600002</v>
      </c>
      <c r="I27" s="294">
        <f t="shared" si="7"/>
        <v>23.634990961599996</v>
      </c>
      <c r="J27" s="294">
        <f t="shared" si="1"/>
        <v>25.868430961599998</v>
      </c>
      <c r="K27" s="294">
        <f t="shared" si="2"/>
        <v>22.3321509616</v>
      </c>
      <c r="L27" s="413">
        <f t="shared" si="3"/>
        <v>42.433110961600001</v>
      </c>
      <c r="M27" s="338"/>
      <c r="N27" s="375">
        <v>0</v>
      </c>
      <c r="O27" s="699">
        <v>0</v>
      </c>
      <c r="P27" s="338"/>
      <c r="Q27" s="373">
        <f t="shared" si="8"/>
        <v>7.2319999999999993</v>
      </c>
      <c r="R27" s="294">
        <f t="shared" si="9"/>
        <v>12.3032</v>
      </c>
      <c r="S27" s="295">
        <f t="shared" si="10"/>
        <v>16.562000000000001</v>
      </c>
      <c r="T27" s="338"/>
      <c r="U27" s="368">
        <v>0</v>
      </c>
      <c r="V27" s="372">
        <f t="shared" si="11"/>
        <v>4.45</v>
      </c>
      <c r="W27" s="294">
        <f t="shared" si="12"/>
        <v>4.45</v>
      </c>
      <c r="X27" s="335">
        <f t="shared" si="13"/>
        <v>5.25</v>
      </c>
      <c r="Y27" s="372">
        <f t="shared" si="16"/>
        <v>4.75</v>
      </c>
      <c r="Z27" s="411"/>
      <c r="AA27" s="781"/>
      <c r="AB27" s="784"/>
      <c r="AC27" s="699"/>
      <c r="AD27" s="677"/>
      <c r="AE27" s="649"/>
      <c r="AF27" s="647">
        <v>5</v>
      </c>
      <c r="AG27" s="647">
        <v>5</v>
      </c>
      <c r="AH27" s="294" t="s">
        <v>0</v>
      </c>
      <c r="AI27" s="138" t="s">
        <v>0</v>
      </c>
      <c r="AJ27" s="411"/>
      <c r="AK27" s="368">
        <v>0</v>
      </c>
      <c r="AL27" s="787"/>
      <c r="AM27" s="385">
        <f t="shared" si="14"/>
        <v>1.05186</v>
      </c>
      <c r="AN27" s="498">
        <f t="shared" si="15"/>
        <v>3.0150000000000001</v>
      </c>
      <c r="AO27" s="297"/>
      <c r="AP27" s="430">
        <v>12.262500000000001</v>
      </c>
      <c r="AQ27" s="324">
        <v>750</v>
      </c>
      <c r="AR27" s="324">
        <v>1500</v>
      </c>
      <c r="AS27" s="325">
        <v>3</v>
      </c>
      <c r="AT27" s="300">
        <v>4.3629984000000004</v>
      </c>
      <c r="AU27" s="300">
        <v>2.6999999999999997</v>
      </c>
      <c r="AV27" s="300">
        <v>4.05</v>
      </c>
      <c r="AW27" s="300">
        <v>2.2334399999999999</v>
      </c>
      <c r="AX27" s="300">
        <v>3.3501599999999998</v>
      </c>
      <c r="AY27" s="300">
        <v>3.16404</v>
      </c>
      <c r="AZ27" s="300">
        <v>23.265000000000001</v>
      </c>
      <c r="BA27" s="300">
        <v>2.3064303495999998</v>
      </c>
      <c r="BB27" s="326">
        <v>0.12</v>
      </c>
      <c r="BC27" s="326">
        <v>0.15000000000000002</v>
      </c>
      <c r="BD27" s="300">
        <v>7.0650000000000004</v>
      </c>
      <c r="BE27" s="300">
        <v>5.1636822119999994</v>
      </c>
      <c r="BF27" s="300">
        <v>0.69000000000000006</v>
      </c>
      <c r="BG27" s="326">
        <v>0.246</v>
      </c>
      <c r="BH27" s="300">
        <v>7.2319999999999993</v>
      </c>
      <c r="BI27" s="300">
        <v>12.3032</v>
      </c>
      <c r="BJ27" s="300">
        <v>16.562000000000001</v>
      </c>
      <c r="BK27" s="324"/>
      <c r="BL27" s="321">
        <v>2</v>
      </c>
      <c r="BM27" s="321">
        <v>2.8</v>
      </c>
      <c r="BN27" s="321">
        <v>1.7</v>
      </c>
      <c r="BO27" s="300">
        <v>11.406308749599999</v>
      </c>
      <c r="BP27" s="300">
        <v>0.30000000000000004</v>
      </c>
      <c r="BQ27" s="300">
        <v>0.5</v>
      </c>
      <c r="BR27" s="300">
        <v>0.67500000000000004</v>
      </c>
      <c r="BS27" s="300"/>
      <c r="BT27" s="300"/>
      <c r="BU27" s="300"/>
      <c r="BV27" s="300"/>
      <c r="BW27" s="300"/>
      <c r="BX27" s="298">
        <f t="shared" si="4"/>
        <v>1.05186</v>
      </c>
      <c r="BY27" s="391">
        <f t="shared" si="5"/>
        <v>3.0150000000000001</v>
      </c>
      <c r="CA27" s="300">
        <v>21.401550961600002</v>
      </c>
      <c r="CB27" s="300">
        <v>23.634990961599996</v>
      </c>
    </row>
    <row r="28" spans="1:88" s="6" customFormat="1" ht="27.75" customHeight="1" x14ac:dyDescent="0.5">
      <c r="A28" s="771"/>
      <c r="B28" s="772"/>
      <c r="C28" s="773"/>
      <c r="D28" s="14"/>
      <c r="E28" s="20" t="s">
        <v>36</v>
      </c>
      <c r="F28" s="9"/>
      <c r="G28" s="373">
        <f t="shared" si="0"/>
        <v>20.980543261600001</v>
      </c>
      <c r="H28" s="292">
        <f t="shared" si="6"/>
        <v>23.721583261600003</v>
      </c>
      <c r="I28" s="292">
        <f t="shared" si="7"/>
        <v>26.462623261600001</v>
      </c>
      <c r="J28" s="292">
        <f t="shared" si="1"/>
        <v>29.203663261600003</v>
      </c>
      <c r="K28" s="292">
        <f t="shared" si="2"/>
        <v>24.863683261600002</v>
      </c>
      <c r="L28" s="413">
        <f t="shared" si="3"/>
        <v>49.5330432616</v>
      </c>
      <c r="M28" s="338"/>
      <c r="N28" s="374">
        <v>0</v>
      </c>
      <c r="O28" s="699">
        <v>0</v>
      </c>
      <c r="P28" s="338"/>
      <c r="Q28" s="373">
        <f t="shared" si="8"/>
        <v>7.7120000000000006</v>
      </c>
      <c r="R28" s="292">
        <f t="shared" si="9"/>
        <v>13.0832</v>
      </c>
      <c r="S28" s="290">
        <f t="shared" si="10"/>
        <v>17.612000000000002</v>
      </c>
      <c r="T28" s="338"/>
      <c r="U28" s="373">
        <v>0</v>
      </c>
      <c r="V28" s="372">
        <f t="shared" si="11"/>
        <v>4.45</v>
      </c>
      <c r="W28" s="292">
        <f t="shared" si="12"/>
        <v>4.45</v>
      </c>
      <c r="X28" s="335">
        <f t="shared" si="13"/>
        <v>5.25</v>
      </c>
      <c r="Y28" s="372">
        <f t="shared" si="16"/>
        <v>4.75</v>
      </c>
      <c r="Z28" s="411"/>
      <c r="AA28" s="781"/>
      <c r="AB28" s="784"/>
      <c r="AC28" s="699"/>
      <c r="AD28" s="677"/>
      <c r="AE28" s="649"/>
      <c r="AF28" s="649"/>
      <c r="AG28" s="649"/>
      <c r="AH28" s="647">
        <v>7.5</v>
      </c>
      <c r="AI28" s="650">
        <v>10</v>
      </c>
      <c r="AJ28" s="411"/>
      <c r="AK28" s="373">
        <v>0</v>
      </c>
      <c r="AL28" s="787"/>
      <c r="AM28" s="385">
        <f t="shared" si="14"/>
        <v>1.1357849999999998</v>
      </c>
      <c r="AN28" s="498">
        <f t="shared" si="15"/>
        <v>3.2160000000000002</v>
      </c>
      <c r="AO28" s="297"/>
      <c r="AP28" s="430">
        <v>14.715000000000002</v>
      </c>
      <c r="AQ28" s="324">
        <v>900</v>
      </c>
      <c r="AR28" s="324">
        <v>1500</v>
      </c>
      <c r="AS28" s="325">
        <v>3</v>
      </c>
      <c r="AT28" s="300">
        <v>5.1935184000000003</v>
      </c>
      <c r="AU28" s="300">
        <v>3.24</v>
      </c>
      <c r="AV28" s="300">
        <v>4.8600000000000003</v>
      </c>
      <c r="AW28" s="300">
        <v>2.7410400000000004</v>
      </c>
      <c r="AX28" s="300">
        <v>4.1115600000000008</v>
      </c>
      <c r="AY28" s="300">
        <v>3.8831400000000005</v>
      </c>
      <c r="AZ28" s="300">
        <v>28.552500000000002</v>
      </c>
      <c r="BA28" s="300">
        <v>2.4689160495999998</v>
      </c>
      <c r="BB28" s="326">
        <v>0.12</v>
      </c>
      <c r="BC28" s="326">
        <v>0.15000000000000002</v>
      </c>
      <c r="BD28" s="300">
        <v>7.5359999999999996</v>
      </c>
      <c r="BE28" s="300">
        <v>5.5121088119999992</v>
      </c>
      <c r="BF28" s="300">
        <v>0.69000000000000006</v>
      </c>
      <c r="BG28" s="326">
        <v>0.246</v>
      </c>
      <c r="BH28" s="300">
        <v>7.7120000000000006</v>
      </c>
      <c r="BI28" s="300">
        <v>13.0832</v>
      </c>
      <c r="BJ28" s="300">
        <v>17.612000000000002</v>
      </c>
      <c r="BK28" s="324"/>
      <c r="BL28" s="321">
        <v>2</v>
      </c>
      <c r="BM28" s="321">
        <v>2.8</v>
      </c>
      <c r="BN28" s="321">
        <v>1.7</v>
      </c>
      <c r="BO28" s="300">
        <v>13.414514449600002</v>
      </c>
      <c r="BP28" s="300">
        <v>0.30000000000000004</v>
      </c>
      <c r="BQ28" s="300">
        <v>0.5</v>
      </c>
      <c r="BR28" s="300">
        <v>0.67500000000000004</v>
      </c>
      <c r="BS28" s="300"/>
      <c r="BT28" s="300"/>
      <c r="BU28" s="300"/>
      <c r="BV28" s="300"/>
      <c r="BW28" s="300"/>
      <c r="BX28" s="298">
        <f t="shared" si="4"/>
        <v>1.1357849999999998</v>
      </c>
      <c r="BY28" s="391">
        <f t="shared" si="5"/>
        <v>3.2160000000000002</v>
      </c>
      <c r="CA28" s="300">
        <v>23.721583261600003</v>
      </c>
      <c r="CB28" s="300">
        <v>26.462623261600001</v>
      </c>
    </row>
    <row r="29" spans="1:88" s="6" customFormat="1" ht="27.75" customHeight="1" x14ac:dyDescent="0.5">
      <c r="A29" s="771"/>
      <c r="B29" s="772"/>
      <c r="C29" s="773"/>
      <c r="D29" s="14"/>
      <c r="E29" s="20" t="s">
        <v>42</v>
      </c>
      <c r="F29" s="9"/>
      <c r="G29" s="368">
        <f t="shared" si="0"/>
        <v>22.882975561600002</v>
      </c>
      <c r="H29" s="294">
        <f t="shared" si="6"/>
        <v>26.1316155616</v>
      </c>
      <c r="I29" s="294">
        <f t="shared" si="7"/>
        <v>29.380255561599995</v>
      </c>
      <c r="J29" s="294">
        <f t="shared" si="1"/>
        <v>32.628895561599997</v>
      </c>
      <c r="K29" s="292">
        <f t="shared" si="2"/>
        <v>27.4852155616</v>
      </c>
      <c r="L29" s="413">
        <f t="shared" si="3"/>
        <v>56.722975561599995</v>
      </c>
      <c r="M29" s="338"/>
      <c r="N29" s="375">
        <v>0</v>
      </c>
      <c r="O29" s="699">
        <v>0</v>
      </c>
      <c r="P29" s="338"/>
      <c r="Q29" s="373">
        <f t="shared" si="8"/>
        <v>8.1919999999999984</v>
      </c>
      <c r="R29" s="294">
        <f t="shared" si="9"/>
        <v>13.863200000000003</v>
      </c>
      <c r="S29" s="295">
        <f t="shared" si="10"/>
        <v>18.662000000000003</v>
      </c>
      <c r="T29" s="338"/>
      <c r="U29" s="368">
        <v>0</v>
      </c>
      <c r="V29" s="372">
        <f t="shared" si="11"/>
        <v>4.45</v>
      </c>
      <c r="W29" s="294">
        <f t="shared" si="12"/>
        <v>4.45</v>
      </c>
      <c r="X29" s="335">
        <f t="shared" si="13"/>
        <v>5.25</v>
      </c>
      <c r="Y29" s="372">
        <f t="shared" si="16"/>
        <v>4.75</v>
      </c>
      <c r="Z29" s="411"/>
      <c r="AA29" s="781"/>
      <c r="AB29" s="784"/>
      <c r="AC29" s="699"/>
      <c r="AD29" s="677"/>
      <c r="AE29" s="649"/>
      <c r="AF29" s="649"/>
      <c r="AG29" s="649"/>
      <c r="AH29" s="649"/>
      <c r="AI29" s="651"/>
      <c r="AJ29" s="411"/>
      <c r="AK29" s="368">
        <v>0</v>
      </c>
      <c r="AL29" s="787"/>
      <c r="AM29" s="385">
        <f t="shared" si="14"/>
        <v>1.2197100000000001</v>
      </c>
      <c r="AN29" s="498">
        <f t="shared" si="15"/>
        <v>3.4169999999999998</v>
      </c>
      <c r="AO29" s="297"/>
      <c r="AP29" s="430">
        <v>17.1675</v>
      </c>
      <c r="AQ29" s="324">
        <v>1050</v>
      </c>
      <c r="AR29" s="324">
        <v>1500</v>
      </c>
      <c r="AS29" s="325">
        <v>4</v>
      </c>
      <c r="AT29" s="300">
        <v>6.0240384000000011</v>
      </c>
      <c r="AU29" s="300">
        <v>3.7800000000000002</v>
      </c>
      <c r="AV29" s="300">
        <v>5.6700000000000008</v>
      </c>
      <c r="AW29" s="300">
        <v>3.2486399999999995</v>
      </c>
      <c r="AX29" s="300">
        <v>4.87296</v>
      </c>
      <c r="AY29" s="300">
        <v>4.6022399999999992</v>
      </c>
      <c r="AZ29" s="300">
        <v>33.839999999999996</v>
      </c>
      <c r="BA29" s="300">
        <v>2.6314017495999997</v>
      </c>
      <c r="BB29" s="326">
        <v>0.16</v>
      </c>
      <c r="BC29" s="326">
        <v>0.2</v>
      </c>
      <c r="BD29" s="300">
        <v>8.0069999999999997</v>
      </c>
      <c r="BE29" s="300">
        <v>5.8605354119999991</v>
      </c>
      <c r="BF29" s="300">
        <v>0.69000000000000006</v>
      </c>
      <c r="BG29" s="326">
        <v>0.246</v>
      </c>
      <c r="BH29" s="300">
        <v>8.1919999999999984</v>
      </c>
      <c r="BI29" s="300">
        <v>13.863200000000003</v>
      </c>
      <c r="BJ29" s="300">
        <v>18.662000000000003</v>
      </c>
      <c r="BK29" s="324"/>
      <c r="BL29" s="321">
        <v>2</v>
      </c>
      <c r="BM29" s="321">
        <v>2.8</v>
      </c>
      <c r="BN29" s="321">
        <v>1.7</v>
      </c>
      <c r="BO29" s="300">
        <v>15.5127201496</v>
      </c>
      <c r="BP29" s="300">
        <v>0.30000000000000004</v>
      </c>
      <c r="BQ29" s="300">
        <v>0.5</v>
      </c>
      <c r="BR29" s="300">
        <v>0.67500000000000004</v>
      </c>
      <c r="BS29" s="300"/>
      <c r="BT29" s="300"/>
      <c r="BU29" s="300"/>
      <c r="BV29" s="300"/>
      <c r="BW29" s="300"/>
      <c r="BX29" s="298">
        <f t="shared" si="4"/>
        <v>1.2197100000000001</v>
      </c>
      <c r="BY29" s="391">
        <f t="shared" si="5"/>
        <v>3.4169999999999998</v>
      </c>
      <c r="CA29" s="300">
        <v>26.1316155616</v>
      </c>
      <c r="CB29" s="300">
        <v>29.380255561599995</v>
      </c>
    </row>
    <row r="30" spans="1:88" s="6" customFormat="1" ht="27.75" customHeight="1" x14ac:dyDescent="0.5">
      <c r="A30" s="771"/>
      <c r="B30" s="772"/>
      <c r="C30" s="773"/>
      <c r="D30" s="14"/>
      <c r="E30" s="20" t="s">
        <v>52</v>
      </c>
      <c r="F30" s="9"/>
      <c r="G30" s="373">
        <f t="shared" si="0"/>
        <v>24.695407861600003</v>
      </c>
      <c r="H30" s="292">
        <f t="shared" si="6"/>
        <v>28.451647861600001</v>
      </c>
      <c r="I30" s="292">
        <f t="shared" si="7"/>
        <v>32.2078878616</v>
      </c>
      <c r="J30" s="292">
        <f t="shared" si="1"/>
        <v>35.964127861599998</v>
      </c>
      <c r="K30" s="292">
        <f t="shared" si="2"/>
        <v>30.016747861600003</v>
      </c>
      <c r="L30" s="413">
        <f t="shared" si="3"/>
        <v>63.822907861600008</v>
      </c>
      <c r="M30" s="338"/>
      <c r="N30" s="374">
        <v>0</v>
      </c>
      <c r="O30" s="699">
        <v>0</v>
      </c>
      <c r="P30" s="338"/>
      <c r="Q30" s="373">
        <f t="shared" si="8"/>
        <v>8.6720000000000006</v>
      </c>
      <c r="R30" s="292">
        <f t="shared" si="9"/>
        <v>14.6432</v>
      </c>
      <c r="S30" s="290">
        <f t="shared" si="10"/>
        <v>19.712</v>
      </c>
      <c r="T30" s="338"/>
      <c r="U30" s="373">
        <v>0</v>
      </c>
      <c r="V30" s="372">
        <f t="shared" si="11"/>
        <v>4.45</v>
      </c>
      <c r="W30" s="292">
        <f t="shared" si="12"/>
        <v>4.45</v>
      </c>
      <c r="X30" s="335">
        <f t="shared" si="13"/>
        <v>5.25</v>
      </c>
      <c r="Y30" s="290">
        <f t="shared" si="16"/>
        <v>4.75</v>
      </c>
      <c r="Z30" s="411"/>
      <c r="AA30" s="781"/>
      <c r="AB30" s="784"/>
      <c r="AC30" s="699"/>
      <c r="AD30" s="677"/>
      <c r="AE30" s="649"/>
      <c r="AF30" s="649"/>
      <c r="AG30" s="649"/>
      <c r="AH30" s="649"/>
      <c r="AI30" s="651"/>
      <c r="AJ30" s="411"/>
      <c r="AK30" s="373">
        <v>0</v>
      </c>
      <c r="AL30" s="787"/>
      <c r="AM30" s="385">
        <f t="shared" si="14"/>
        <v>1.3036349999999999</v>
      </c>
      <c r="AN30" s="498">
        <f t="shared" si="15"/>
        <v>3.6179999999999999</v>
      </c>
      <c r="AO30" s="297"/>
      <c r="AP30" s="430">
        <v>19.62</v>
      </c>
      <c r="AQ30" s="324">
        <v>1200</v>
      </c>
      <c r="AR30" s="324">
        <v>1500</v>
      </c>
      <c r="AS30" s="325">
        <v>4</v>
      </c>
      <c r="AT30" s="300">
        <v>6.8545584000000002</v>
      </c>
      <c r="AU30" s="300">
        <v>4.3199999999999994</v>
      </c>
      <c r="AV30" s="300">
        <v>6.4799999999999995</v>
      </c>
      <c r="AW30" s="300">
        <v>3.75624</v>
      </c>
      <c r="AX30" s="300">
        <v>5.6343600000000009</v>
      </c>
      <c r="AY30" s="300">
        <v>5.3213400000000002</v>
      </c>
      <c r="AZ30" s="300">
        <v>39.127500000000005</v>
      </c>
      <c r="BA30" s="300">
        <v>2.7938874496000001</v>
      </c>
      <c r="BB30" s="326">
        <v>0.16</v>
      </c>
      <c r="BC30" s="326">
        <v>0.2</v>
      </c>
      <c r="BD30" s="300">
        <v>8.4780000000000015</v>
      </c>
      <c r="BE30" s="300">
        <v>6.2089620119999998</v>
      </c>
      <c r="BF30" s="300">
        <v>0.69000000000000006</v>
      </c>
      <c r="BG30" s="326">
        <v>0.246</v>
      </c>
      <c r="BH30" s="300">
        <v>8.6720000000000006</v>
      </c>
      <c r="BI30" s="300">
        <v>14.6432</v>
      </c>
      <c r="BJ30" s="300">
        <v>19.712</v>
      </c>
      <c r="BK30" s="324"/>
      <c r="BL30" s="321">
        <v>2</v>
      </c>
      <c r="BM30" s="321">
        <v>2.8</v>
      </c>
      <c r="BN30" s="321">
        <v>1.7</v>
      </c>
      <c r="BO30" s="300">
        <v>17.520925849600001</v>
      </c>
      <c r="BP30" s="300">
        <v>0.30000000000000004</v>
      </c>
      <c r="BQ30" s="300">
        <v>0.5</v>
      </c>
      <c r="BR30" s="300">
        <v>0.67500000000000004</v>
      </c>
      <c r="BS30" s="300"/>
      <c r="BT30" s="300"/>
      <c r="BU30" s="300"/>
      <c r="BV30" s="300"/>
      <c r="BW30" s="300"/>
      <c r="BX30" s="298">
        <f t="shared" si="4"/>
        <v>1.3036349999999999</v>
      </c>
      <c r="BY30" s="391">
        <f t="shared" si="5"/>
        <v>3.6179999999999999</v>
      </c>
      <c r="CA30" s="300">
        <v>28.451647861600001</v>
      </c>
      <c r="CB30" s="300">
        <v>32.2078878616</v>
      </c>
    </row>
    <row r="31" spans="1:88" s="6" customFormat="1" ht="27.75" customHeight="1" x14ac:dyDescent="0.5">
      <c r="A31" s="771"/>
      <c r="B31" s="772"/>
      <c r="C31" s="773"/>
      <c r="D31" s="14"/>
      <c r="E31" s="22" t="s">
        <v>60</v>
      </c>
      <c r="F31" s="9"/>
      <c r="G31" s="368">
        <f t="shared" si="0"/>
        <v>26.507840161600001</v>
      </c>
      <c r="H31" s="294">
        <f t="shared" si="6"/>
        <v>30.771680161599999</v>
      </c>
      <c r="I31" s="294">
        <f t="shared" si="7"/>
        <v>35.03552016159999</v>
      </c>
      <c r="J31" s="294">
        <f t="shared" si="1"/>
        <v>39.299360161599992</v>
      </c>
      <c r="K31" s="292">
        <f t="shared" si="2"/>
        <v>32.548280161599997</v>
      </c>
      <c r="L31" s="413">
        <f t="shared" si="3"/>
        <v>70.922840161599993</v>
      </c>
      <c r="M31" s="338"/>
      <c r="N31" s="375">
        <v>0</v>
      </c>
      <c r="O31" s="699">
        <v>0</v>
      </c>
      <c r="P31" s="338"/>
      <c r="Q31" s="373">
        <f t="shared" si="8"/>
        <v>9.1519999999999992</v>
      </c>
      <c r="R31" s="294">
        <f t="shared" si="9"/>
        <v>15.423200000000001</v>
      </c>
      <c r="S31" s="295">
        <f t="shared" si="10"/>
        <v>20.762</v>
      </c>
      <c r="T31" s="338"/>
      <c r="U31" s="368">
        <v>0</v>
      </c>
      <c r="V31" s="372">
        <f t="shared" si="11"/>
        <v>4.45</v>
      </c>
      <c r="W31" s="294">
        <f t="shared" si="12"/>
        <v>4.45</v>
      </c>
      <c r="X31" s="335">
        <f t="shared" si="13"/>
        <v>5.25</v>
      </c>
      <c r="Y31" s="295">
        <f t="shared" si="16"/>
        <v>4.75</v>
      </c>
      <c r="Z31" s="411"/>
      <c r="AA31" s="781"/>
      <c r="AB31" s="784"/>
      <c r="AC31" s="699"/>
      <c r="AD31" s="677"/>
      <c r="AE31" s="649"/>
      <c r="AF31" s="649"/>
      <c r="AG31" s="649"/>
      <c r="AH31" s="649"/>
      <c r="AI31" s="651"/>
      <c r="AJ31" s="411"/>
      <c r="AK31" s="368">
        <v>0</v>
      </c>
      <c r="AL31" s="787"/>
      <c r="AM31" s="385">
        <f t="shared" si="14"/>
        <v>1.3875599999999999</v>
      </c>
      <c r="AN31" s="498">
        <f t="shared" si="15"/>
        <v>3.8190000000000004</v>
      </c>
      <c r="AO31" s="297"/>
      <c r="AP31" s="430">
        <v>22.072499999999998</v>
      </c>
      <c r="AQ31" s="324">
        <v>1350</v>
      </c>
      <c r="AR31" s="324">
        <v>1500</v>
      </c>
      <c r="AS31" s="325">
        <v>4</v>
      </c>
      <c r="AT31" s="300">
        <v>7.6850784000000001</v>
      </c>
      <c r="AU31" s="300">
        <v>4.8600000000000003</v>
      </c>
      <c r="AV31" s="300">
        <v>7.2900000000000018</v>
      </c>
      <c r="AW31" s="300">
        <v>4.2638400000000001</v>
      </c>
      <c r="AX31" s="300">
        <v>6.3957600000000001</v>
      </c>
      <c r="AY31" s="300">
        <v>6.0404399999999994</v>
      </c>
      <c r="AZ31" s="300">
        <v>44.414999999999999</v>
      </c>
      <c r="BA31" s="300">
        <v>2.9563731495999992</v>
      </c>
      <c r="BB31" s="326">
        <v>0.16</v>
      </c>
      <c r="BC31" s="326">
        <v>0.2</v>
      </c>
      <c r="BD31" s="300">
        <v>8.9489999999999998</v>
      </c>
      <c r="BE31" s="300">
        <v>6.5573886119999996</v>
      </c>
      <c r="BF31" s="300">
        <v>0.69000000000000006</v>
      </c>
      <c r="BG31" s="326">
        <v>0.246</v>
      </c>
      <c r="BH31" s="300">
        <v>9.1519999999999992</v>
      </c>
      <c r="BI31" s="300">
        <v>15.423200000000001</v>
      </c>
      <c r="BJ31" s="300">
        <v>20.762</v>
      </c>
      <c r="BK31" s="324"/>
      <c r="BL31" s="321">
        <v>2</v>
      </c>
      <c r="BM31" s="321">
        <v>2.8</v>
      </c>
      <c r="BN31" s="321">
        <v>1.7</v>
      </c>
      <c r="BO31" s="300">
        <v>19.529131549599995</v>
      </c>
      <c r="BP31" s="300">
        <v>0.30000000000000004</v>
      </c>
      <c r="BQ31" s="300">
        <v>0.5</v>
      </c>
      <c r="BR31" s="300">
        <v>0.67500000000000004</v>
      </c>
      <c r="BS31" s="300"/>
      <c r="BT31" s="300"/>
      <c r="BU31" s="300"/>
      <c r="BV31" s="300"/>
      <c r="BW31" s="300"/>
      <c r="BX31" s="298">
        <f t="shared" si="4"/>
        <v>1.3875599999999999</v>
      </c>
      <c r="BY31" s="391">
        <f t="shared" si="5"/>
        <v>3.8190000000000004</v>
      </c>
      <c r="CA31" s="300">
        <v>30.771680161599999</v>
      </c>
      <c r="CB31" s="300">
        <v>35.03552016159999</v>
      </c>
    </row>
    <row r="32" spans="1:88" s="6" customFormat="1" ht="27.75" customHeight="1" x14ac:dyDescent="0.5">
      <c r="A32" s="771"/>
      <c r="B32" s="772"/>
      <c r="C32" s="773"/>
      <c r="D32" s="14"/>
      <c r="E32" s="20" t="s">
        <v>66</v>
      </c>
      <c r="F32" s="9"/>
      <c r="G32" s="373">
        <f t="shared" si="0"/>
        <v>28.230272461600002</v>
      </c>
      <c r="H32" s="292">
        <f t="shared" si="6"/>
        <v>33.0017124616</v>
      </c>
      <c r="I32" s="292">
        <f t="shared" si="7"/>
        <v>37.773152461599999</v>
      </c>
      <c r="J32" s="292">
        <f t="shared" si="1"/>
        <v>42.544592461599997</v>
      </c>
      <c r="K32" s="292">
        <f t="shared" si="2"/>
        <v>34.989812461600003</v>
      </c>
      <c r="L32" s="290">
        <f t="shared" si="3"/>
        <v>77.932772461599995</v>
      </c>
      <c r="M32" s="338"/>
      <c r="N32" s="374">
        <v>0</v>
      </c>
      <c r="O32" s="700">
        <v>0</v>
      </c>
      <c r="P32" s="338"/>
      <c r="Q32" s="373">
        <f t="shared" si="8"/>
        <v>9.6319999999999997</v>
      </c>
      <c r="R32" s="292">
        <f t="shared" si="9"/>
        <v>16.203200000000002</v>
      </c>
      <c r="S32" s="290">
        <f t="shared" si="10"/>
        <v>21.812000000000001</v>
      </c>
      <c r="T32" s="338"/>
      <c r="U32" s="373">
        <v>0</v>
      </c>
      <c r="V32" s="292">
        <f t="shared" si="11"/>
        <v>4.45</v>
      </c>
      <c r="W32" s="292">
        <f t="shared" si="12"/>
        <v>4.45</v>
      </c>
      <c r="X32" s="292">
        <f t="shared" si="13"/>
        <v>5.25</v>
      </c>
      <c r="Y32" s="290">
        <f t="shared" si="16"/>
        <v>4.75</v>
      </c>
      <c r="Z32" s="411"/>
      <c r="AA32" s="781"/>
      <c r="AB32" s="784"/>
      <c r="AC32" s="699"/>
      <c r="AD32" s="677"/>
      <c r="AE32" s="649"/>
      <c r="AF32" s="648"/>
      <c r="AG32" s="648"/>
      <c r="AH32" s="648"/>
      <c r="AI32" s="652"/>
      <c r="AJ32" s="411"/>
      <c r="AK32" s="373">
        <v>0</v>
      </c>
      <c r="AL32" s="787"/>
      <c r="AM32" s="385">
        <f t="shared" si="14"/>
        <v>1.4714849999999999</v>
      </c>
      <c r="AN32" s="498">
        <f t="shared" si="15"/>
        <v>4.0200000000000005</v>
      </c>
      <c r="AO32" s="297"/>
      <c r="AP32" s="430">
        <v>24.525000000000002</v>
      </c>
      <c r="AQ32" s="324">
        <v>1500</v>
      </c>
      <c r="AR32" s="324">
        <v>1500</v>
      </c>
      <c r="AS32" s="325">
        <v>3</v>
      </c>
      <c r="AT32" s="300">
        <v>8.5155984</v>
      </c>
      <c r="AU32" s="300">
        <v>5.3999999999999995</v>
      </c>
      <c r="AV32" s="300">
        <v>8.1</v>
      </c>
      <c r="AW32" s="300">
        <v>4.7714399999999992</v>
      </c>
      <c r="AX32" s="300">
        <v>7.1571599999999993</v>
      </c>
      <c r="AY32" s="300">
        <v>6.7595399999999994</v>
      </c>
      <c r="AZ32" s="300">
        <v>49.702499999999993</v>
      </c>
      <c r="BA32" s="300">
        <v>3.1188588495999996</v>
      </c>
      <c r="BB32" s="326">
        <v>0.12</v>
      </c>
      <c r="BC32" s="326">
        <v>0.15000000000000002</v>
      </c>
      <c r="BD32" s="300">
        <v>9.42</v>
      </c>
      <c r="BE32" s="300">
        <v>6.9058152119999994</v>
      </c>
      <c r="BF32" s="300">
        <v>0.69000000000000006</v>
      </c>
      <c r="BG32" s="326">
        <v>0.246</v>
      </c>
      <c r="BH32" s="300">
        <v>9.6319999999999997</v>
      </c>
      <c r="BI32" s="300">
        <v>16.203200000000002</v>
      </c>
      <c r="BJ32" s="300">
        <v>21.812000000000001</v>
      </c>
      <c r="BK32" s="324"/>
      <c r="BL32" s="321">
        <v>2</v>
      </c>
      <c r="BM32" s="321">
        <v>2.8</v>
      </c>
      <c r="BN32" s="321">
        <v>1.7</v>
      </c>
      <c r="BO32" s="300">
        <v>21.447337249599997</v>
      </c>
      <c r="BP32" s="300">
        <v>0.30000000000000004</v>
      </c>
      <c r="BQ32" s="300">
        <v>0.5</v>
      </c>
      <c r="BR32" s="300">
        <v>0.67500000000000004</v>
      </c>
      <c r="BS32" s="300"/>
      <c r="BT32" s="300"/>
      <c r="BU32" s="300"/>
      <c r="BV32" s="300"/>
      <c r="BW32" s="300"/>
      <c r="BX32" s="298">
        <f t="shared" si="4"/>
        <v>1.4714849999999999</v>
      </c>
      <c r="BY32" s="391">
        <f t="shared" si="5"/>
        <v>4.0200000000000005</v>
      </c>
      <c r="CA32" s="298">
        <v>33.0017124616</v>
      </c>
      <c r="CB32" s="298">
        <v>37.773152461599999</v>
      </c>
    </row>
    <row r="33" spans="1:88" s="7" customFormat="1" ht="27.75" customHeight="1" x14ac:dyDescent="0.35">
      <c r="A33" s="771"/>
      <c r="B33" s="772"/>
      <c r="C33" s="773"/>
      <c r="D33" s="14"/>
      <c r="E33" s="18" t="s">
        <v>22</v>
      </c>
      <c r="F33" s="9"/>
      <c r="G33" s="347">
        <f t="shared" si="0"/>
        <v>18.682110961599999</v>
      </c>
      <c r="H33" s="293">
        <f t="shared" si="6"/>
        <v>20.591550961599999</v>
      </c>
      <c r="I33" s="293">
        <f t="shared" si="7"/>
        <v>22.500990961599996</v>
      </c>
      <c r="J33" s="293">
        <f t="shared" si="1"/>
        <v>24.410430961599996</v>
      </c>
      <c r="K33" s="293">
        <f t="shared" si="2"/>
        <v>21.3871509616</v>
      </c>
      <c r="L33" s="289">
        <f t="shared" si="3"/>
        <v>38.572110961600004</v>
      </c>
      <c r="M33" s="338"/>
      <c r="N33" s="343">
        <v>0</v>
      </c>
      <c r="O33" s="695">
        <v>0</v>
      </c>
      <c r="P33" s="338"/>
      <c r="Q33" s="347">
        <f t="shared" si="8"/>
        <v>7.2319999999999993</v>
      </c>
      <c r="R33" s="293">
        <f t="shared" si="9"/>
        <v>12.3032</v>
      </c>
      <c r="S33" s="289">
        <f t="shared" si="10"/>
        <v>16.562000000000001</v>
      </c>
      <c r="T33" s="338"/>
      <c r="U33" s="343">
        <v>0</v>
      </c>
      <c r="V33" s="372">
        <f t="shared" si="11"/>
        <v>5.1449999999999996</v>
      </c>
      <c r="W33" s="293">
        <f t="shared" si="12"/>
        <v>5.1449999999999996</v>
      </c>
      <c r="X33" s="335">
        <f t="shared" si="13"/>
        <v>5.9450000000000003</v>
      </c>
      <c r="Y33" s="289">
        <f t="shared" si="16"/>
        <v>5.5049999999999999</v>
      </c>
      <c r="Z33" s="411"/>
      <c r="AA33" s="781"/>
      <c r="AB33" s="784"/>
      <c r="AC33" s="699"/>
      <c r="AD33" s="677"/>
      <c r="AE33" s="649"/>
      <c r="AF33" s="293" t="s">
        <v>0</v>
      </c>
      <c r="AG33" s="293" t="s">
        <v>0</v>
      </c>
      <c r="AH33" s="293" t="s">
        <v>0</v>
      </c>
      <c r="AI33" s="154" t="s">
        <v>0</v>
      </c>
      <c r="AJ33" s="411"/>
      <c r="AK33" s="347">
        <v>0</v>
      </c>
      <c r="AL33" s="787"/>
      <c r="AM33" s="385">
        <f t="shared" si="14"/>
        <v>1.05186</v>
      </c>
      <c r="AN33" s="498">
        <f t="shared" si="15"/>
        <v>3.0150000000000001</v>
      </c>
      <c r="AO33" s="297"/>
      <c r="AP33" s="429">
        <v>10.791</v>
      </c>
      <c r="AQ33" s="321">
        <v>600</v>
      </c>
      <c r="AR33" s="321">
        <v>1650</v>
      </c>
      <c r="AS33" s="322">
        <v>3</v>
      </c>
      <c r="AT33" s="298">
        <v>3.8769983999999997</v>
      </c>
      <c r="AU33" s="298">
        <v>2.3759999999999994</v>
      </c>
      <c r="AV33" s="298">
        <v>3.5639999999999996</v>
      </c>
      <c r="AW33" s="298">
        <v>1.90944</v>
      </c>
      <c r="AX33" s="298">
        <v>2.8641600000000005</v>
      </c>
      <c r="AY33" s="298">
        <v>2.7050400000000003</v>
      </c>
      <c r="AZ33" s="298">
        <v>19.89</v>
      </c>
      <c r="BA33" s="298">
        <v>2.3064303495999998</v>
      </c>
      <c r="BB33" s="323">
        <v>0.12</v>
      </c>
      <c r="BC33" s="323">
        <v>0.15000000000000002</v>
      </c>
      <c r="BD33" s="298">
        <v>7.0650000000000004</v>
      </c>
      <c r="BE33" s="298">
        <v>5.1636822119999994</v>
      </c>
      <c r="BF33" s="298">
        <v>0.75900000000000001</v>
      </c>
      <c r="BG33" s="323">
        <v>0.27060000000000001</v>
      </c>
      <c r="BH33" s="298">
        <v>7.2319999999999993</v>
      </c>
      <c r="BI33" s="298">
        <v>12.3032</v>
      </c>
      <c r="BJ33" s="298">
        <v>16.562000000000001</v>
      </c>
      <c r="BK33" s="321"/>
      <c r="BL33" s="321">
        <v>2</v>
      </c>
      <c r="BM33" s="321">
        <v>2.8</v>
      </c>
      <c r="BN33" s="321">
        <v>1.7</v>
      </c>
      <c r="BO33" s="298">
        <v>10.272308749599999</v>
      </c>
      <c r="BP33" s="298">
        <v>0.33</v>
      </c>
      <c r="BQ33" s="298">
        <v>1</v>
      </c>
      <c r="BR33" s="298">
        <v>0.74249999999999994</v>
      </c>
      <c r="BS33" s="298"/>
      <c r="BT33" s="298"/>
      <c r="BU33" s="298"/>
      <c r="BV33" s="298"/>
      <c r="BW33" s="298"/>
      <c r="BX33" s="298">
        <f t="shared" si="4"/>
        <v>1.05186</v>
      </c>
      <c r="BY33" s="391">
        <f t="shared" si="5"/>
        <v>3.0150000000000001</v>
      </c>
      <c r="CA33" s="298">
        <v>20.591550961599999</v>
      </c>
      <c r="CB33" s="298">
        <v>22.500990961599996</v>
      </c>
      <c r="CG33" s="6"/>
      <c r="CH33" s="6"/>
      <c r="CI33" s="6"/>
      <c r="CJ33" s="6"/>
    </row>
    <row r="34" spans="1:88" s="7" customFormat="1" ht="27.75" customHeight="1" x14ac:dyDescent="0.35">
      <c r="A34" s="771"/>
      <c r="B34" s="772"/>
      <c r="C34" s="773"/>
      <c r="D34" s="14"/>
      <c r="E34" s="18" t="s">
        <v>286</v>
      </c>
      <c r="F34" s="9"/>
      <c r="G34" s="347">
        <f t="shared" si="0"/>
        <v>20.5755432616</v>
      </c>
      <c r="H34" s="293">
        <f t="shared" si="6"/>
        <v>23.046583261599999</v>
      </c>
      <c r="I34" s="293">
        <f t="shared" si="7"/>
        <v>25.517623261600001</v>
      </c>
      <c r="J34" s="293">
        <f t="shared" si="1"/>
        <v>27.988663261599999</v>
      </c>
      <c r="K34" s="293">
        <f t="shared" si="2"/>
        <v>24.076183261600001</v>
      </c>
      <c r="L34" s="289">
        <f t="shared" si="3"/>
        <v>46.315543261599998</v>
      </c>
      <c r="M34" s="338"/>
      <c r="N34" s="343">
        <v>0</v>
      </c>
      <c r="O34" s="696">
        <v>0</v>
      </c>
      <c r="P34" s="338"/>
      <c r="Q34" s="347">
        <f t="shared" si="8"/>
        <v>7.7120000000000006</v>
      </c>
      <c r="R34" s="293">
        <f t="shared" si="9"/>
        <v>13.0832</v>
      </c>
      <c r="S34" s="289">
        <f t="shared" si="10"/>
        <v>17.612000000000002</v>
      </c>
      <c r="T34" s="338"/>
      <c r="U34" s="343">
        <v>0</v>
      </c>
      <c r="V34" s="372">
        <f t="shared" si="11"/>
        <v>5.1449999999999996</v>
      </c>
      <c r="W34" s="293">
        <f t="shared" si="12"/>
        <v>5.1449999999999996</v>
      </c>
      <c r="X34" s="335">
        <f t="shared" si="13"/>
        <v>5.9450000000000003</v>
      </c>
      <c r="Y34" s="372">
        <f t="shared" si="16"/>
        <v>5.5049999999999999</v>
      </c>
      <c r="Z34" s="411"/>
      <c r="AA34" s="781"/>
      <c r="AB34" s="784"/>
      <c r="AC34" s="699"/>
      <c r="AD34" s="677"/>
      <c r="AE34" s="649"/>
      <c r="AF34" s="647">
        <v>5</v>
      </c>
      <c r="AG34" s="647">
        <v>5</v>
      </c>
      <c r="AH34" s="293" t="s">
        <v>0</v>
      </c>
      <c r="AI34" s="154" t="s">
        <v>0</v>
      </c>
      <c r="AJ34" s="411"/>
      <c r="AK34" s="347">
        <v>0</v>
      </c>
      <c r="AL34" s="787"/>
      <c r="AM34" s="385">
        <f t="shared" si="14"/>
        <v>1.135785</v>
      </c>
      <c r="AN34" s="498">
        <f t="shared" si="15"/>
        <v>3.2160000000000002</v>
      </c>
      <c r="AO34" s="297"/>
      <c r="AP34" s="429">
        <v>13.488750000000001</v>
      </c>
      <c r="AQ34" s="321">
        <v>750</v>
      </c>
      <c r="AR34" s="321">
        <v>1650</v>
      </c>
      <c r="AS34" s="322">
        <v>3</v>
      </c>
      <c r="AT34" s="298">
        <v>4.7885184000000001</v>
      </c>
      <c r="AU34" s="298">
        <v>2.9699999999999993</v>
      </c>
      <c r="AV34" s="298">
        <v>4.4549999999999992</v>
      </c>
      <c r="AW34" s="298">
        <v>2.4710399999999999</v>
      </c>
      <c r="AX34" s="298">
        <v>3.7065600000000005</v>
      </c>
      <c r="AY34" s="298">
        <v>3.5006400000000002</v>
      </c>
      <c r="AZ34" s="298">
        <v>25.740000000000002</v>
      </c>
      <c r="BA34" s="298">
        <v>2.4689160495999998</v>
      </c>
      <c r="BB34" s="323">
        <v>0.12</v>
      </c>
      <c r="BC34" s="323">
        <v>0.15000000000000002</v>
      </c>
      <c r="BD34" s="298">
        <v>7.5359999999999996</v>
      </c>
      <c r="BE34" s="298">
        <v>5.5121088120000001</v>
      </c>
      <c r="BF34" s="298">
        <v>0.75900000000000001</v>
      </c>
      <c r="BG34" s="323">
        <v>0.27060000000000001</v>
      </c>
      <c r="BH34" s="298">
        <v>7.7120000000000006</v>
      </c>
      <c r="BI34" s="298">
        <v>13.0832</v>
      </c>
      <c r="BJ34" s="298">
        <v>17.612000000000002</v>
      </c>
      <c r="BK34" s="321"/>
      <c r="BL34" s="321">
        <v>2</v>
      </c>
      <c r="BM34" s="321">
        <v>2.8</v>
      </c>
      <c r="BN34" s="321">
        <v>1.7</v>
      </c>
      <c r="BO34" s="298">
        <v>12.469514449599998</v>
      </c>
      <c r="BP34" s="298">
        <v>0.33</v>
      </c>
      <c r="BQ34" s="298">
        <v>1</v>
      </c>
      <c r="BR34" s="298">
        <v>0.74249999999999994</v>
      </c>
      <c r="BS34" s="298"/>
      <c r="BT34" s="298"/>
      <c r="BU34" s="298"/>
      <c r="BV34" s="298"/>
      <c r="BW34" s="298"/>
      <c r="BX34" s="298">
        <f t="shared" si="4"/>
        <v>1.135785</v>
      </c>
      <c r="BY34" s="391">
        <f t="shared" si="5"/>
        <v>3.2160000000000002</v>
      </c>
      <c r="CA34" s="298">
        <v>23.046583261599999</v>
      </c>
      <c r="CB34" s="298">
        <v>25.517623261600001</v>
      </c>
      <c r="CG34" s="6"/>
      <c r="CH34" s="6"/>
      <c r="CI34" s="6"/>
      <c r="CJ34" s="6"/>
    </row>
    <row r="35" spans="1:88" s="7" customFormat="1" ht="27.75" customHeight="1" x14ac:dyDescent="0.35">
      <c r="A35" s="771"/>
      <c r="B35" s="772"/>
      <c r="C35" s="773"/>
      <c r="D35" s="14"/>
      <c r="E35" s="18" t="s">
        <v>287</v>
      </c>
      <c r="F35" s="9"/>
      <c r="G35" s="347">
        <f t="shared" si="0"/>
        <v>22.468975561600001</v>
      </c>
      <c r="H35" s="293">
        <f t="shared" si="6"/>
        <v>25.501615561600001</v>
      </c>
      <c r="I35" s="293">
        <f t="shared" si="7"/>
        <v>28.534255561600002</v>
      </c>
      <c r="J35" s="293">
        <f t="shared" si="1"/>
        <v>31.566895561600003</v>
      </c>
      <c r="K35" s="293">
        <f t="shared" si="2"/>
        <v>26.765215561600002</v>
      </c>
      <c r="L35" s="289">
        <f t="shared" si="3"/>
        <v>54.058975561600001</v>
      </c>
      <c r="M35" s="338"/>
      <c r="N35" s="343">
        <v>0</v>
      </c>
      <c r="O35" s="696">
        <v>0</v>
      </c>
      <c r="P35" s="338"/>
      <c r="Q35" s="347">
        <f t="shared" si="8"/>
        <v>8.1920000000000002</v>
      </c>
      <c r="R35" s="293">
        <f t="shared" si="9"/>
        <v>13.863200000000001</v>
      </c>
      <c r="S35" s="289">
        <f t="shared" si="10"/>
        <v>18.661999999999999</v>
      </c>
      <c r="T35" s="338"/>
      <c r="U35" s="343">
        <v>0</v>
      </c>
      <c r="V35" s="372">
        <f t="shared" si="11"/>
        <v>5.1449999999999996</v>
      </c>
      <c r="W35" s="293">
        <f t="shared" si="12"/>
        <v>5.1449999999999996</v>
      </c>
      <c r="X35" s="335">
        <f t="shared" si="13"/>
        <v>5.9450000000000003</v>
      </c>
      <c r="Y35" s="372">
        <f t="shared" si="16"/>
        <v>5.5049999999999999</v>
      </c>
      <c r="Z35" s="411"/>
      <c r="AA35" s="781"/>
      <c r="AB35" s="784"/>
      <c r="AC35" s="699"/>
      <c r="AD35" s="677"/>
      <c r="AE35" s="649"/>
      <c r="AF35" s="649"/>
      <c r="AG35" s="649"/>
      <c r="AH35" s="647">
        <v>7.5</v>
      </c>
      <c r="AI35" s="650">
        <v>10</v>
      </c>
      <c r="AJ35" s="411"/>
      <c r="AK35" s="347">
        <v>0</v>
      </c>
      <c r="AL35" s="787"/>
      <c r="AM35" s="385">
        <f t="shared" si="14"/>
        <v>1.2197100000000001</v>
      </c>
      <c r="AN35" s="498">
        <f t="shared" si="15"/>
        <v>3.4169999999999998</v>
      </c>
      <c r="AO35" s="297"/>
      <c r="AP35" s="429">
        <v>16.186500000000002</v>
      </c>
      <c r="AQ35" s="321">
        <v>900</v>
      </c>
      <c r="AR35" s="321">
        <v>1650</v>
      </c>
      <c r="AS35" s="322">
        <v>3</v>
      </c>
      <c r="AT35" s="298">
        <v>5.7000383999999995</v>
      </c>
      <c r="AU35" s="298">
        <v>3.5639999999999996</v>
      </c>
      <c r="AV35" s="298">
        <v>5.3460000000000001</v>
      </c>
      <c r="AW35" s="298">
        <v>3.0326400000000002</v>
      </c>
      <c r="AX35" s="298">
        <v>4.5489600000000001</v>
      </c>
      <c r="AY35" s="298">
        <v>4.2962400000000001</v>
      </c>
      <c r="AZ35" s="298">
        <v>31.59</v>
      </c>
      <c r="BA35" s="298">
        <v>2.6314017495999997</v>
      </c>
      <c r="BB35" s="323">
        <v>0.12</v>
      </c>
      <c r="BC35" s="323">
        <v>0.15000000000000002</v>
      </c>
      <c r="BD35" s="298">
        <v>8.0069999999999997</v>
      </c>
      <c r="BE35" s="298">
        <v>5.8605354119999999</v>
      </c>
      <c r="BF35" s="298">
        <v>0.75900000000000001</v>
      </c>
      <c r="BG35" s="323">
        <v>0.27060000000000001</v>
      </c>
      <c r="BH35" s="298">
        <v>8.1920000000000002</v>
      </c>
      <c r="BI35" s="298">
        <v>13.863200000000001</v>
      </c>
      <c r="BJ35" s="298">
        <v>18.661999999999999</v>
      </c>
      <c r="BK35" s="321"/>
      <c r="BL35" s="321">
        <v>2</v>
      </c>
      <c r="BM35" s="321">
        <v>2.8</v>
      </c>
      <c r="BN35" s="321">
        <v>1.7</v>
      </c>
      <c r="BO35" s="298">
        <v>14.6667201496</v>
      </c>
      <c r="BP35" s="298">
        <v>0.33</v>
      </c>
      <c r="BQ35" s="298">
        <v>1</v>
      </c>
      <c r="BR35" s="298">
        <v>0.74249999999999994</v>
      </c>
      <c r="BS35" s="298"/>
      <c r="BT35" s="298"/>
      <c r="BU35" s="298"/>
      <c r="BV35" s="298"/>
      <c r="BW35" s="298"/>
      <c r="BX35" s="298">
        <f t="shared" si="4"/>
        <v>1.2197100000000001</v>
      </c>
      <c r="BY35" s="391">
        <f t="shared" si="5"/>
        <v>3.4169999999999998</v>
      </c>
      <c r="CA35" s="298">
        <v>25.501615561600001</v>
      </c>
      <c r="CB35" s="298">
        <v>28.534255561600002</v>
      </c>
      <c r="CG35" s="6"/>
      <c r="CH35" s="6"/>
      <c r="CI35" s="6"/>
      <c r="CJ35" s="6"/>
    </row>
    <row r="36" spans="1:88" s="7" customFormat="1" ht="27.75" customHeight="1" x14ac:dyDescent="0.35">
      <c r="A36" s="771"/>
      <c r="B36" s="772"/>
      <c r="C36" s="773"/>
      <c r="D36" s="14"/>
      <c r="E36" s="18" t="s">
        <v>288</v>
      </c>
      <c r="F36" s="9"/>
      <c r="G36" s="347">
        <f t="shared" si="0"/>
        <v>24.362407861600005</v>
      </c>
      <c r="H36" s="293">
        <f t="shared" si="6"/>
        <v>27.956647861600004</v>
      </c>
      <c r="I36" s="293">
        <f t="shared" si="7"/>
        <v>31.550887861600003</v>
      </c>
      <c r="J36" s="293">
        <f t="shared" si="1"/>
        <v>35.145127861600002</v>
      </c>
      <c r="K36" s="293">
        <f t="shared" si="2"/>
        <v>29.454247861600006</v>
      </c>
      <c r="L36" s="289">
        <f t="shared" si="3"/>
        <v>61.802407861600003</v>
      </c>
      <c r="M36" s="338"/>
      <c r="N36" s="343">
        <v>0</v>
      </c>
      <c r="O36" s="696">
        <v>0</v>
      </c>
      <c r="P36" s="338"/>
      <c r="Q36" s="347">
        <f t="shared" si="8"/>
        <v>8.6720000000000006</v>
      </c>
      <c r="R36" s="293">
        <f t="shared" si="9"/>
        <v>14.6432</v>
      </c>
      <c r="S36" s="289">
        <f t="shared" si="10"/>
        <v>19.712</v>
      </c>
      <c r="T36" s="338"/>
      <c r="U36" s="343">
        <v>0</v>
      </c>
      <c r="V36" s="372">
        <f t="shared" si="11"/>
        <v>5.1449999999999996</v>
      </c>
      <c r="W36" s="293">
        <f t="shared" si="12"/>
        <v>5.1449999999999996</v>
      </c>
      <c r="X36" s="335">
        <f t="shared" si="13"/>
        <v>5.9450000000000003</v>
      </c>
      <c r="Y36" s="372">
        <f t="shared" si="16"/>
        <v>5.5049999999999999</v>
      </c>
      <c r="Z36" s="411"/>
      <c r="AA36" s="781"/>
      <c r="AB36" s="784"/>
      <c r="AC36" s="699"/>
      <c r="AD36" s="677"/>
      <c r="AE36" s="649"/>
      <c r="AF36" s="649"/>
      <c r="AG36" s="649"/>
      <c r="AH36" s="649"/>
      <c r="AI36" s="651"/>
      <c r="AJ36" s="411"/>
      <c r="AK36" s="347">
        <v>0</v>
      </c>
      <c r="AL36" s="787"/>
      <c r="AM36" s="385">
        <f t="shared" si="14"/>
        <v>1.3036350000000003</v>
      </c>
      <c r="AN36" s="498">
        <f t="shared" si="15"/>
        <v>3.6179999999999999</v>
      </c>
      <c r="AO36" s="297"/>
      <c r="AP36" s="429">
        <v>18.884250000000002</v>
      </c>
      <c r="AQ36" s="321">
        <v>1050</v>
      </c>
      <c r="AR36" s="321">
        <v>1650</v>
      </c>
      <c r="AS36" s="322">
        <v>3</v>
      </c>
      <c r="AT36" s="298">
        <v>6.6115584000000007</v>
      </c>
      <c r="AU36" s="298">
        <v>4.1579999999999995</v>
      </c>
      <c r="AV36" s="298">
        <v>6.2370000000000001</v>
      </c>
      <c r="AW36" s="298">
        <v>3.5942400000000001</v>
      </c>
      <c r="AX36" s="298">
        <v>5.3913600000000006</v>
      </c>
      <c r="AY36" s="298">
        <v>5.0918400000000004</v>
      </c>
      <c r="AZ36" s="298">
        <v>37.44</v>
      </c>
      <c r="BA36" s="298">
        <v>2.7938874496000001</v>
      </c>
      <c r="BB36" s="323">
        <v>0.12</v>
      </c>
      <c r="BC36" s="323">
        <v>0.15000000000000002</v>
      </c>
      <c r="BD36" s="298">
        <v>8.4780000000000015</v>
      </c>
      <c r="BE36" s="298">
        <v>6.2089620119999998</v>
      </c>
      <c r="BF36" s="298">
        <v>0.75900000000000001</v>
      </c>
      <c r="BG36" s="323">
        <v>0.27060000000000001</v>
      </c>
      <c r="BH36" s="298">
        <v>8.6720000000000006</v>
      </c>
      <c r="BI36" s="298">
        <v>14.6432</v>
      </c>
      <c r="BJ36" s="298">
        <v>19.712</v>
      </c>
      <c r="BK36" s="321"/>
      <c r="BL36" s="321">
        <v>2</v>
      </c>
      <c r="BM36" s="321">
        <v>2.8</v>
      </c>
      <c r="BN36" s="321">
        <v>1.7</v>
      </c>
      <c r="BO36" s="298">
        <v>16.863925849600001</v>
      </c>
      <c r="BP36" s="298">
        <v>0.33</v>
      </c>
      <c r="BQ36" s="298">
        <v>1</v>
      </c>
      <c r="BR36" s="298">
        <v>0.74249999999999994</v>
      </c>
      <c r="BS36" s="298"/>
      <c r="BT36" s="298"/>
      <c r="BU36" s="298"/>
      <c r="BV36" s="298"/>
      <c r="BW36" s="298"/>
      <c r="BX36" s="298">
        <f t="shared" si="4"/>
        <v>1.3036350000000003</v>
      </c>
      <c r="BY36" s="391">
        <f t="shared" si="5"/>
        <v>3.6179999999999999</v>
      </c>
      <c r="CA36" s="298">
        <v>27.956647861600004</v>
      </c>
      <c r="CB36" s="298">
        <v>31.550887861600003</v>
      </c>
      <c r="CG36" s="6"/>
      <c r="CH36" s="6"/>
      <c r="CI36" s="6"/>
      <c r="CJ36" s="6"/>
    </row>
    <row r="37" spans="1:88" s="7" customFormat="1" ht="27.75" customHeight="1" x14ac:dyDescent="0.35">
      <c r="A37" s="771"/>
      <c r="B37" s="772"/>
      <c r="C37" s="773"/>
      <c r="D37" s="14"/>
      <c r="E37" s="18" t="s">
        <v>289</v>
      </c>
      <c r="F37" s="9"/>
      <c r="G37" s="347">
        <f t="shared" ref="G37:G68" si="17">H37-IF(AR37&gt;1900,AX37,AW37)</f>
        <v>26.345840161599998</v>
      </c>
      <c r="H37" s="293">
        <f t="shared" si="6"/>
        <v>30.5016801616</v>
      </c>
      <c r="I37" s="293">
        <f t="shared" si="7"/>
        <v>34.657520161600004</v>
      </c>
      <c r="J37" s="293">
        <f t="shared" ref="J37:J68" si="18">I37+IF(AR37&gt;1900,AX37,AW37)</f>
        <v>38.813360161600002</v>
      </c>
      <c r="K37" s="293">
        <f t="shared" ref="K37:K68" si="19">G37+AY37</f>
        <v>32.2332801616</v>
      </c>
      <c r="L37" s="289">
        <f t="shared" ref="L37:L68" si="20">G37+AZ37</f>
        <v>69.635840161600001</v>
      </c>
      <c r="M37" s="338"/>
      <c r="N37" s="343">
        <v>0</v>
      </c>
      <c r="O37" s="696">
        <v>0</v>
      </c>
      <c r="P37" s="338"/>
      <c r="Q37" s="347">
        <f t="shared" si="8"/>
        <v>9.152000000000001</v>
      </c>
      <c r="R37" s="293">
        <f t="shared" si="9"/>
        <v>15.423200000000001</v>
      </c>
      <c r="S37" s="289">
        <f t="shared" si="10"/>
        <v>20.762</v>
      </c>
      <c r="T37" s="338"/>
      <c r="U37" s="343">
        <v>0</v>
      </c>
      <c r="V37" s="372">
        <f t="shared" si="11"/>
        <v>5.1449999999999996</v>
      </c>
      <c r="W37" s="293">
        <f t="shared" si="12"/>
        <v>5.1449999999999996</v>
      </c>
      <c r="X37" s="335">
        <f t="shared" si="13"/>
        <v>5.9450000000000003</v>
      </c>
      <c r="Y37" s="289">
        <f>BN37+4*BP37+2*BR37+BQ37</f>
        <v>5.5049999999999999</v>
      </c>
      <c r="Z37" s="411"/>
      <c r="AA37" s="781"/>
      <c r="AB37" s="784"/>
      <c r="AC37" s="699"/>
      <c r="AD37" s="677"/>
      <c r="AE37" s="649"/>
      <c r="AF37" s="649"/>
      <c r="AG37" s="649"/>
      <c r="AH37" s="649"/>
      <c r="AI37" s="651"/>
      <c r="AJ37" s="411"/>
      <c r="AK37" s="347">
        <v>0</v>
      </c>
      <c r="AL37" s="787"/>
      <c r="AM37" s="385">
        <f t="shared" si="14"/>
        <v>1.3875600000000001</v>
      </c>
      <c r="AN37" s="498">
        <f t="shared" si="15"/>
        <v>3.8190000000000004</v>
      </c>
      <c r="AO37" s="297"/>
      <c r="AP37" s="429">
        <v>21.582000000000001</v>
      </c>
      <c r="AQ37" s="321">
        <v>1200</v>
      </c>
      <c r="AR37" s="321">
        <v>1650</v>
      </c>
      <c r="AS37" s="322">
        <v>4</v>
      </c>
      <c r="AT37" s="298">
        <v>7.5230784000000002</v>
      </c>
      <c r="AU37" s="298">
        <v>4.7519999999999989</v>
      </c>
      <c r="AV37" s="298">
        <v>7.1279999999999992</v>
      </c>
      <c r="AW37" s="298">
        <v>4.1558400000000004</v>
      </c>
      <c r="AX37" s="298">
        <v>6.2337600000000011</v>
      </c>
      <c r="AY37" s="298">
        <v>5.8874400000000007</v>
      </c>
      <c r="AZ37" s="298">
        <v>43.290000000000006</v>
      </c>
      <c r="BA37" s="298">
        <v>2.9563731495999992</v>
      </c>
      <c r="BB37" s="323">
        <v>0.16</v>
      </c>
      <c r="BC37" s="323">
        <v>0.2</v>
      </c>
      <c r="BD37" s="298">
        <v>8.9489999999999998</v>
      </c>
      <c r="BE37" s="298">
        <v>6.5573886120000004</v>
      </c>
      <c r="BF37" s="298">
        <v>0.75900000000000001</v>
      </c>
      <c r="BG37" s="323">
        <v>0.27060000000000001</v>
      </c>
      <c r="BH37" s="298">
        <v>9.152000000000001</v>
      </c>
      <c r="BI37" s="298">
        <v>15.423200000000001</v>
      </c>
      <c r="BJ37" s="298">
        <v>20.762</v>
      </c>
      <c r="BK37" s="321"/>
      <c r="BL37" s="321">
        <v>2</v>
      </c>
      <c r="BM37" s="321">
        <v>2.8</v>
      </c>
      <c r="BN37" s="321">
        <v>1.7</v>
      </c>
      <c r="BO37" s="298">
        <v>19.151131549600002</v>
      </c>
      <c r="BP37" s="298">
        <v>0.33</v>
      </c>
      <c r="BQ37" s="298">
        <v>1</v>
      </c>
      <c r="BR37" s="298">
        <v>0.74249999999999994</v>
      </c>
      <c r="BS37" s="298"/>
      <c r="BT37" s="298"/>
      <c r="BU37" s="298"/>
      <c r="BV37" s="298"/>
      <c r="BW37" s="298"/>
      <c r="BX37" s="298">
        <f t="shared" si="4"/>
        <v>1.3875600000000001</v>
      </c>
      <c r="BY37" s="391">
        <f t="shared" si="5"/>
        <v>3.8190000000000004</v>
      </c>
      <c r="CA37" s="298">
        <v>30.5016801616</v>
      </c>
      <c r="CB37" s="298">
        <v>34.657520161600004</v>
      </c>
      <c r="CG37" s="6"/>
      <c r="CH37" s="6"/>
      <c r="CI37" s="6"/>
      <c r="CJ37" s="6"/>
    </row>
    <row r="38" spans="1:88" s="7" customFormat="1" ht="27.75" customHeight="1" x14ac:dyDescent="0.35">
      <c r="A38" s="771"/>
      <c r="B38" s="772"/>
      <c r="C38" s="773"/>
      <c r="D38" s="14"/>
      <c r="E38" s="18" t="s">
        <v>290</v>
      </c>
      <c r="F38" s="9"/>
      <c r="G38" s="347">
        <f t="shared" si="17"/>
        <v>28.239272461599999</v>
      </c>
      <c r="H38" s="293">
        <f t="shared" si="6"/>
        <v>32.956712461599999</v>
      </c>
      <c r="I38" s="293">
        <f t="shared" si="7"/>
        <v>37.674152461599995</v>
      </c>
      <c r="J38" s="293">
        <f t="shared" si="18"/>
        <v>42.391592461599998</v>
      </c>
      <c r="K38" s="293">
        <f t="shared" si="19"/>
        <v>34.922312461600001</v>
      </c>
      <c r="L38" s="289">
        <f t="shared" si="20"/>
        <v>77.379272461599996</v>
      </c>
      <c r="M38" s="338"/>
      <c r="N38" s="343">
        <v>0</v>
      </c>
      <c r="O38" s="696">
        <v>0</v>
      </c>
      <c r="P38" s="338"/>
      <c r="Q38" s="347">
        <f t="shared" si="8"/>
        <v>9.6319999999999997</v>
      </c>
      <c r="R38" s="293">
        <f t="shared" si="9"/>
        <v>16.203199999999999</v>
      </c>
      <c r="S38" s="289">
        <f t="shared" si="10"/>
        <v>21.811999999999998</v>
      </c>
      <c r="T38" s="338"/>
      <c r="U38" s="343">
        <v>0</v>
      </c>
      <c r="V38" s="293">
        <f>2*BP38+BQ38+2*BR38+IF(AR38&gt;1300,BW$5,BV$5)</f>
        <v>5.1449999999999996</v>
      </c>
      <c r="W38" s="293">
        <f t="shared" si="12"/>
        <v>5.1449999999999996</v>
      </c>
      <c r="X38" s="293">
        <f>BM38+2*BP38+2*BR38+BQ38</f>
        <v>5.9450000000000003</v>
      </c>
      <c r="Y38" s="289">
        <f t="shared" si="16"/>
        <v>5.5049999999999999</v>
      </c>
      <c r="Z38" s="411"/>
      <c r="AA38" s="781"/>
      <c r="AB38" s="784"/>
      <c r="AC38" s="699"/>
      <c r="AD38" s="677"/>
      <c r="AE38" s="649"/>
      <c r="AF38" s="649"/>
      <c r="AG38" s="649"/>
      <c r="AH38" s="649"/>
      <c r="AI38" s="651"/>
      <c r="AJ38" s="411"/>
      <c r="AK38" s="347">
        <v>0</v>
      </c>
      <c r="AL38" s="787"/>
      <c r="AM38" s="385">
        <f t="shared" si="14"/>
        <v>1.4714849999999999</v>
      </c>
      <c r="AN38" s="498">
        <f t="shared" si="15"/>
        <v>4.0200000000000005</v>
      </c>
      <c r="AO38" s="297"/>
      <c r="AP38" s="429">
        <v>24.27975</v>
      </c>
      <c r="AQ38" s="321">
        <v>1350</v>
      </c>
      <c r="AR38" s="321">
        <v>1650</v>
      </c>
      <c r="AS38" s="322">
        <v>4</v>
      </c>
      <c r="AT38" s="298">
        <v>8.4345983999999987</v>
      </c>
      <c r="AU38" s="298">
        <v>5.3460000000000001</v>
      </c>
      <c r="AV38" s="298">
        <v>8.0190000000000001</v>
      </c>
      <c r="AW38" s="298">
        <v>4.7174399999999999</v>
      </c>
      <c r="AX38" s="298">
        <v>7.0761599999999998</v>
      </c>
      <c r="AY38" s="298">
        <v>6.6830400000000001</v>
      </c>
      <c r="AZ38" s="298">
        <v>49.14</v>
      </c>
      <c r="BA38" s="298">
        <v>3.1188588495999996</v>
      </c>
      <c r="BB38" s="323">
        <v>0.16</v>
      </c>
      <c r="BC38" s="323">
        <v>0.2</v>
      </c>
      <c r="BD38" s="298">
        <v>9.42</v>
      </c>
      <c r="BE38" s="298">
        <v>6.9058152119999994</v>
      </c>
      <c r="BF38" s="298">
        <v>0.75900000000000001</v>
      </c>
      <c r="BG38" s="323">
        <v>0.27060000000000001</v>
      </c>
      <c r="BH38" s="298">
        <v>9.6319999999999997</v>
      </c>
      <c r="BI38" s="298">
        <v>16.203199999999999</v>
      </c>
      <c r="BJ38" s="298">
        <v>21.811999999999998</v>
      </c>
      <c r="BK38" s="321"/>
      <c r="BL38" s="321">
        <v>2</v>
      </c>
      <c r="BM38" s="321">
        <v>2.8</v>
      </c>
      <c r="BN38" s="321">
        <v>1.7</v>
      </c>
      <c r="BO38" s="298">
        <v>21.348337249599997</v>
      </c>
      <c r="BP38" s="298">
        <v>0.33</v>
      </c>
      <c r="BQ38" s="298">
        <v>1</v>
      </c>
      <c r="BR38" s="298">
        <v>0.74249999999999994</v>
      </c>
      <c r="BS38" s="298"/>
      <c r="BT38" s="298"/>
      <c r="BU38" s="298"/>
      <c r="BV38" s="298"/>
      <c r="BW38" s="298"/>
      <c r="BX38" s="298">
        <f t="shared" si="4"/>
        <v>1.4714849999999999</v>
      </c>
      <c r="BY38" s="391">
        <f t="shared" si="5"/>
        <v>4.0200000000000005</v>
      </c>
      <c r="CA38" s="298">
        <v>32.956712461599999</v>
      </c>
      <c r="CB38" s="298">
        <v>37.674152461599995</v>
      </c>
      <c r="CG38" s="6"/>
      <c r="CH38" s="6"/>
      <c r="CI38" s="6"/>
      <c r="CJ38" s="6"/>
    </row>
    <row r="39" spans="1:88" s="7" customFormat="1" ht="27.75" customHeight="1" x14ac:dyDescent="0.5">
      <c r="A39" s="771"/>
      <c r="B39" s="772"/>
      <c r="C39" s="773"/>
      <c r="D39" s="14"/>
      <c r="E39" s="18" t="s">
        <v>291</v>
      </c>
      <c r="F39" s="9"/>
      <c r="G39" s="347">
        <f t="shared" si="17"/>
        <v>30.132704761600007</v>
      </c>
      <c r="H39" s="293">
        <f t="shared" si="6"/>
        <v>35.411744761600005</v>
      </c>
      <c r="I39" s="293">
        <f t="shared" si="7"/>
        <v>40.6907847616</v>
      </c>
      <c r="J39" s="293">
        <f t="shared" si="18"/>
        <v>45.969824761600002</v>
      </c>
      <c r="K39" s="293">
        <f t="shared" si="19"/>
        <v>37.611344761600009</v>
      </c>
      <c r="L39" s="289">
        <f t="shared" si="20"/>
        <v>85.122704761600005</v>
      </c>
      <c r="M39" s="338"/>
      <c r="N39" s="343">
        <v>0</v>
      </c>
      <c r="O39" s="696">
        <v>0</v>
      </c>
      <c r="P39" s="338"/>
      <c r="Q39" s="347">
        <f t="shared" si="8"/>
        <v>10.112000000000002</v>
      </c>
      <c r="R39" s="293">
        <f t="shared" si="9"/>
        <v>16.9832</v>
      </c>
      <c r="S39" s="289">
        <f t="shared" si="10"/>
        <v>22.862000000000002</v>
      </c>
      <c r="T39" s="338"/>
      <c r="U39" s="343">
        <v>0</v>
      </c>
      <c r="V39" s="293">
        <f t="shared" si="11"/>
        <v>5.1449999999999996</v>
      </c>
      <c r="W39" s="293">
        <f t="shared" si="12"/>
        <v>5.1449999999999996</v>
      </c>
      <c r="X39" s="293">
        <f t="shared" si="13"/>
        <v>5.9450000000000003</v>
      </c>
      <c r="Y39" s="289">
        <f t="shared" si="16"/>
        <v>5.5049999999999999</v>
      </c>
      <c r="Z39" s="411"/>
      <c r="AA39" s="781"/>
      <c r="AB39" s="784"/>
      <c r="AC39" s="699"/>
      <c r="AD39" s="677"/>
      <c r="AE39" s="649"/>
      <c r="AF39" s="649"/>
      <c r="AG39" s="649"/>
      <c r="AH39" s="649"/>
      <c r="AI39" s="651"/>
      <c r="AJ39" s="411"/>
      <c r="AK39" s="347">
        <v>0</v>
      </c>
      <c r="AL39" s="787"/>
      <c r="AM39" s="385">
        <f t="shared" si="14"/>
        <v>1.55541</v>
      </c>
      <c r="AN39" s="498">
        <f t="shared" si="15"/>
        <v>4.2210000000000001</v>
      </c>
      <c r="AO39" s="297"/>
      <c r="AP39" s="429">
        <v>26.977500000000003</v>
      </c>
      <c r="AQ39" s="321">
        <v>1500</v>
      </c>
      <c r="AR39" s="321">
        <v>1650</v>
      </c>
      <c r="AS39" s="322">
        <v>4</v>
      </c>
      <c r="AT39" s="298">
        <v>9.3461183999999999</v>
      </c>
      <c r="AU39" s="298">
        <v>5.9399999999999986</v>
      </c>
      <c r="AV39" s="298">
        <v>8.9099999999999984</v>
      </c>
      <c r="AW39" s="298">
        <v>5.2790399999999993</v>
      </c>
      <c r="AX39" s="298">
        <v>7.9185599999999994</v>
      </c>
      <c r="AY39" s="298">
        <v>7.4786399999999986</v>
      </c>
      <c r="AZ39" s="298">
        <v>54.989999999999995</v>
      </c>
      <c r="BA39" s="298">
        <v>3.2813445495999995</v>
      </c>
      <c r="BB39" s="323">
        <v>0.16</v>
      </c>
      <c r="BC39" s="323">
        <v>0.2</v>
      </c>
      <c r="BD39" s="298">
        <v>9.891</v>
      </c>
      <c r="BE39" s="298">
        <v>7.2542418120000001</v>
      </c>
      <c r="BF39" s="298">
        <v>0.75900000000000001</v>
      </c>
      <c r="BG39" s="323">
        <v>0.27060000000000001</v>
      </c>
      <c r="BH39" s="298">
        <v>10.112000000000002</v>
      </c>
      <c r="BI39" s="298">
        <v>16.9832</v>
      </c>
      <c r="BJ39" s="298">
        <v>22.862000000000002</v>
      </c>
      <c r="BK39" s="321"/>
      <c r="BL39" s="321">
        <v>2</v>
      </c>
      <c r="BM39" s="321">
        <v>2.8</v>
      </c>
      <c r="BN39" s="321">
        <v>1.7</v>
      </c>
      <c r="BO39" s="298">
        <v>23.545542949599998</v>
      </c>
      <c r="BP39" s="298">
        <v>0.33</v>
      </c>
      <c r="BQ39" s="298">
        <v>1</v>
      </c>
      <c r="BR39" s="298">
        <v>0.74249999999999994</v>
      </c>
      <c r="BS39" s="298"/>
      <c r="BT39" s="298"/>
      <c r="BU39" s="298"/>
      <c r="BV39" s="298"/>
      <c r="BW39" s="298"/>
      <c r="BX39" s="298">
        <f t="shared" si="4"/>
        <v>1.55541</v>
      </c>
      <c r="BY39" s="391">
        <f t="shared" si="5"/>
        <v>4.2210000000000001</v>
      </c>
      <c r="CA39" s="300">
        <v>35.411744761600005</v>
      </c>
      <c r="CB39" s="300">
        <v>40.6907847616</v>
      </c>
      <c r="CG39" s="6"/>
      <c r="CH39" s="6"/>
      <c r="CI39" s="6"/>
      <c r="CJ39" s="6"/>
    </row>
    <row r="40" spans="1:88" s="6" customFormat="1" ht="27.75" customHeight="1" x14ac:dyDescent="0.5">
      <c r="A40" s="771"/>
      <c r="B40" s="772"/>
      <c r="C40" s="773"/>
      <c r="D40" s="14"/>
      <c r="E40" s="18" t="s">
        <v>72</v>
      </c>
      <c r="F40" s="9"/>
      <c r="G40" s="347">
        <f t="shared" si="17"/>
        <v>32.026137061599997</v>
      </c>
      <c r="H40" s="293">
        <f t="shared" si="6"/>
        <v>37.866777061599997</v>
      </c>
      <c r="I40" s="293">
        <f t="shared" si="7"/>
        <v>43.707417061599998</v>
      </c>
      <c r="J40" s="293">
        <f t="shared" si="18"/>
        <v>49.548057061599998</v>
      </c>
      <c r="K40" s="293">
        <f t="shared" si="19"/>
        <v>40.300377061599995</v>
      </c>
      <c r="L40" s="289">
        <f t="shared" si="20"/>
        <v>92.8661370616</v>
      </c>
      <c r="M40" s="338"/>
      <c r="N40" s="343">
        <v>0</v>
      </c>
      <c r="O40" s="697">
        <v>0</v>
      </c>
      <c r="P40" s="338"/>
      <c r="Q40" s="347">
        <f t="shared" si="8"/>
        <v>10.592000000000001</v>
      </c>
      <c r="R40" s="293">
        <f t="shared" si="9"/>
        <v>17.763200000000001</v>
      </c>
      <c r="S40" s="289">
        <f t="shared" si="10"/>
        <v>23.911999999999999</v>
      </c>
      <c r="T40" s="338"/>
      <c r="U40" s="343">
        <v>0</v>
      </c>
      <c r="V40" s="293">
        <f t="shared" si="11"/>
        <v>5.1449999999999996</v>
      </c>
      <c r="W40" s="293">
        <f t="shared" si="12"/>
        <v>5.1449999999999996</v>
      </c>
      <c r="X40" s="293">
        <f t="shared" si="13"/>
        <v>5.9450000000000003</v>
      </c>
      <c r="Y40" s="289">
        <f t="shared" si="16"/>
        <v>5.5049999999999999</v>
      </c>
      <c r="Z40" s="411"/>
      <c r="AA40" s="781"/>
      <c r="AB40" s="784"/>
      <c r="AC40" s="699"/>
      <c r="AD40" s="677"/>
      <c r="AE40" s="649"/>
      <c r="AF40" s="648"/>
      <c r="AG40" s="648"/>
      <c r="AH40" s="648"/>
      <c r="AI40" s="652"/>
      <c r="AJ40" s="411"/>
      <c r="AK40" s="347">
        <v>0</v>
      </c>
      <c r="AL40" s="787"/>
      <c r="AM40" s="385">
        <f t="shared" si="14"/>
        <v>1.6393350000000002</v>
      </c>
      <c r="AN40" s="498">
        <f t="shared" si="15"/>
        <v>4.4219999999999997</v>
      </c>
      <c r="AO40" s="297"/>
      <c r="AP40" s="429">
        <v>29.675250000000002</v>
      </c>
      <c r="AQ40" s="324">
        <v>1650</v>
      </c>
      <c r="AR40" s="324">
        <v>1650</v>
      </c>
      <c r="AS40" s="325">
        <v>4</v>
      </c>
      <c r="AT40" s="300">
        <v>10.257638399999999</v>
      </c>
      <c r="AU40" s="300">
        <v>6.5339999999999989</v>
      </c>
      <c r="AV40" s="300">
        <v>9.8009999999999984</v>
      </c>
      <c r="AW40" s="300">
        <v>5.8406400000000005</v>
      </c>
      <c r="AX40" s="300">
        <v>8.7609600000000007</v>
      </c>
      <c r="AY40" s="300">
        <v>8.2742400000000007</v>
      </c>
      <c r="AZ40" s="300">
        <v>60.84</v>
      </c>
      <c r="BA40" s="300">
        <v>3.4438302495999995</v>
      </c>
      <c r="BB40" s="326">
        <v>0.16</v>
      </c>
      <c r="BC40" s="326">
        <v>0.2</v>
      </c>
      <c r="BD40" s="300">
        <v>10.362</v>
      </c>
      <c r="BE40" s="300">
        <v>7.6026684119999999</v>
      </c>
      <c r="BF40" s="300">
        <v>0.75900000000000001</v>
      </c>
      <c r="BG40" s="326">
        <v>0.27060000000000001</v>
      </c>
      <c r="BH40" s="300">
        <v>10.592000000000001</v>
      </c>
      <c r="BI40" s="300">
        <v>17.763200000000001</v>
      </c>
      <c r="BJ40" s="300">
        <v>23.911999999999999</v>
      </c>
      <c r="BK40" s="324"/>
      <c r="BL40" s="321">
        <v>2</v>
      </c>
      <c r="BM40" s="321">
        <v>2.8</v>
      </c>
      <c r="BN40" s="321">
        <v>1.7</v>
      </c>
      <c r="BO40" s="300">
        <v>25.742748649599996</v>
      </c>
      <c r="BP40" s="300">
        <v>0.33</v>
      </c>
      <c r="BQ40" s="300">
        <v>1</v>
      </c>
      <c r="BR40" s="300">
        <v>0.74249999999999994</v>
      </c>
      <c r="BS40" s="300"/>
      <c r="BT40" s="300"/>
      <c r="BU40" s="300"/>
      <c r="BV40" s="300"/>
      <c r="BW40" s="300"/>
      <c r="BX40" s="298">
        <f t="shared" si="4"/>
        <v>1.6393350000000002</v>
      </c>
      <c r="BY40" s="391">
        <f t="shared" si="5"/>
        <v>4.4219999999999997</v>
      </c>
      <c r="CA40" s="298">
        <v>37.866777061599997</v>
      </c>
      <c r="CB40" s="298">
        <v>43.707417061599998</v>
      </c>
    </row>
    <row r="41" spans="1:88" s="7" customFormat="1" ht="27.75" customHeight="1" x14ac:dyDescent="0.5">
      <c r="A41" s="771"/>
      <c r="B41" s="772"/>
      <c r="C41" s="773"/>
      <c r="D41" s="14"/>
      <c r="E41" s="20" t="s">
        <v>23</v>
      </c>
      <c r="F41" s="23"/>
      <c r="G41" s="373">
        <f t="shared" si="17"/>
        <v>20.0085432616</v>
      </c>
      <c r="H41" s="292">
        <f t="shared" si="6"/>
        <v>22.101583261599998</v>
      </c>
      <c r="I41" s="292">
        <f t="shared" si="7"/>
        <v>24.1946232616</v>
      </c>
      <c r="J41" s="292">
        <f t="shared" si="18"/>
        <v>26.287663261599999</v>
      </c>
      <c r="K41" s="292">
        <f t="shared" si="19"/>
        <v>22.973683261600002</v>
      </c>
      <c r="L41" s="413">
        <f t="shared" si="20"/>
        <v>41.811043261599998</v>
      </c>
      <c r="M41" s="414"/>
      <c r="N41" s="374">
        <v>0</v>
      </c>
      <c r="O41" s="698">
        <v>0</v>
      </c>
      <c r="P41" s="338"/>
      <c r="Q41" s="373">
        <f t="shared" si="8"/>
        <v>7.7120000000000006</v>
      </c>
      <c r="R41" s="292">
        <f t="shared" si="9"/>
        <v>13.0832</v>
      </c>
      <c r="S41" s="290">
        <f t="shared" si="10"/>
        <v>17.612000000000002</v>
      </c>
      <c r="T41" s="414"/>
      <c r="U41" s="374">
        <v>0</v>
      </c>
      <c r="V41" s="372">
        <f t="shared" si="11"/>
        <v>5.34</v>
      </c>
      <c r="W41" s="292">
        <f t="shared" si="12"/>
        <v>5.34</v>
      </c>
      <c r="X41" s="335">
        <f t="shared" si="13"/>
        <v>6.1400000000000006</v>
      </c>
      <c r="Y41" s="290">
        <f t="shared" si="16"/>
        <v>5.76</v>
      </c>
      <c r="Z41" s="411"/>
      <c r="AA41" s="781"/>
      <c r="AB41" s="784"/>
      <c r="AC41" s="699"/>
      <c r="AD41" s="677"/>
      <c r="AE41" s="649"/>
      <c r="AF41" s="294" t="s">
        <v>0</v>
      </c>
      <c r="AG41" s="294" t="s">
        <v>0</v>
      </c>
      <c r="AH41" s="294" t="s">
        <v>0</v>
      </c>
      <c r="AI41" s="138" t="s">
        <v>0</v>
      </c>
      <c r="AJ41" s="411"/>
      <c r="AK41" s="373">
        <v>0</v>
      </c>
      <c r="AL41" s="787"/>
      <c r="AM41" s="385">
        <f t="shared" si="14"/>
        <v>1.135785</v>
      </c>
      <c r="AN41" s="498">
        <f t="shared" si="15"/>
        <v>3.2160000000000002</v>
      </c>
      <c r="AO41" s="297"/>
      <c r="AP41" s="430">
        <v>11.772000000000002</v>
      </c>
      <c r="AQ41" s="321">
        <v>600</v>
      </c>
      <c r="AR41" s="321">
        <v>1800</v>
      </c>
      <c r="AS41" s="322">
        <v>3</v>
      </c>
      <c r="AT41" s="298">
        <v>4.2215183999999999</v>
      </c>
      <c r="AU41" s="298">
        <v>2.5920000000000001</v>
      </c>
      <c r="AV41" s="298">
        <v>3.8880000000000003</v>
      </c>
      <c r="AW41" s="298">
        <v>2.0930399999999998</v>
      </c>
      <c r="AX41" s="298">
        <v>3.1395599999999999</v>
      </c>
      <c r="AY41" s="298">
        <v>2.9651399999999999</v>
      </c>
      <c r="AZ41" s="298">
        <v>21.802499999999998</v>
      </c>
      <c r="BA41" s="298">
        <v>2.4689160495999998</v>
      </c>
      <c r="BB41" s="323">
        <v>0.12</v>
      </c>
      <c r="BC41" s="323">
        <v>0.15000000000000002</v>
      </c>
      <c r="BD41" s="298">
        <v>7.5359999999999996</v>
      </c>
      <c r="BE41" s="298">
        <v>5.5121088120000001</v>
      </c>
      <c r="BF41" s="298">
        <v>0.82800000000000007</v>
      </c>
      <c r="BG41" s="323">
        <v>0.29520000000000002</v>
      </c>
      <c r="BH41" s="298">
        <v>7.7120000000000006</v>
      </c>
      <c r="BI41" s="298">
        <v>13.0832</v>
      </c>
      <c r="BJ41" s="298">
        <v>17.612000000000002</v>
      </c>
      <c r="BK41" s="321"/>
      <c r="BL41" s="321">
        <v>2</v>
      </c>
      <c r="BM41" s="321">
        <v>2.8</v>
      </c>
      <c r="BN41" s="321">
        <v>1.7</v>
      </c>
      <c r="BO41" s="298">
        <v>11.146514449599998</v>
      </c>
      <c r="BP41" s="298">
        <v>0.36000000000000004</v>
      </c>
      <c r="BQ41" s="298">
        <v>1</v>
      </c>
      <c r="BR41" s="298">
        <v>0.81</v>
      </c>
      <c r="BS41" s="298"/>
      <c r="BT41" s="298"/>
      <c r="BU41" s="298"/>
      <c r="BV41" s="298"/>
      <c r="BW41" s="298"/>
      <c r="BX41" s="298">
        <f t="shared" si="4"/>
        <v>1.135785</v>
      </c>
      <c r="BY41" s="391">
        <f t="shared" si="5"/>
        <v>3.2160000000000002</v>
      </c>
      <c r="CA41" s="300">
        <v>22.101583261599998</v>
      </c>
      <c r="CB41" s="300">
        <v>24.1946232616</v>
      </c>
      <c r="CG41" s="6"/>
      <c r="CH41" s="6"/>
      <c r="CI41" s="6"/>
      <c r="CJ41" s="6"/>
    </row>
    <row r="42" spans="1:88" s="6" customFormat="1" ht="27.75" customHeight="1" x14ac:dyDescent="0.5">
      <c r="A42" s="771"/>
      <c r="B42" s="772"/>
      <c r="C42" s="773"/>
      <c r="D42" s="14"/>
      <c r="E42" s="22" t="s">
        <v>30</v>
      </c>
      <c r="F42" s="25"/>
      <c r="G42" s="368">
        <f t="shared" si="17"/>
        <v>21.9829755616</v>
      </c>
      <c r="H42" s="292">
        <f t="shared" si="6"/>
        <v>24.691615561599999</v>
      </c>
      <c r="I42" s="292">
        <f t="shared" si="7"/>
        <v>27.400255561600002</v>
      </c>
      <c r="J42" s="294">
        <f t="shared" si="18"/>
        <v>30.108895561600001</v>
      </c>
      <c r="K42" s="292">
        <f t="shared" si="19"/>
        <v>25.820215561600001</v>
      </c>
      <c r="L42" s="413">
        <f t="shared" si="20"/>
        <v>50.197975561600003</v>
      </c>
      <c r="M42" s="414"/>
      <c r="N42" s="375">
        <v>0</v>
      </c>
      <c r="O42" s="699">
        <v>0</v>
      </c>
      <c r="P42" s="338"/>
      <c r="Q42" s="368">
        <f t="shared" si="8"/>
        <v>8.1920000000000002</v>
      </c>
      <c r="R42" s="292">
        <f t="shared" si="9"/>
        <v>13.863200000000003</v>
      </c>
      <c r="S42" s="290">
        <f t="shared" si="10"/>
        <v>18.662000000000003</v>
      </c>
      <c r="T42" s="414"/>
      <c r="U42" s="368">
        <v>0</v>
      </c>
      <c r="V42" s="372">
        <f t="shared" si="11"/>
        <v>5.34</v>
      </c>
      <c r="W42" s="294">
        <f t="shared" si="12"/>
        <v>5.34</v>
      </c>
      <c r="X42" s="335">
        <f t="shared" si="13"/>
        <v>6.1400000000000006</v>
      </c>
      <c r="Y42" s="372">
        <f t="shared" si="16"/>
        <v>5.76</v>
      </c>
      <c r="Z42" s="411"/>
      <c r="AA42" s="781"/>
      <c r="AB42" s="784"/>
      <c r="AC42" s="699"/>
      <c r="AD42" s="677"/>
      <c r="AE42" s="649"/>
      <c r="AF42" s="647">
        <v>5</v>
      </c>
      <c r="AG42" s="647">
        <v>5</v>
      </c>
      <c r="AH42" s="294" t="s">
        <v>0</v>
      </c>
      <c r="AI42" s="138" t="s">
        <v>0</v>
      </c>
      <c r="AJ42" s="411"/>
      <c r="AK42" s="368">
        <v>0</v>
      </c>
      <c r="AL42" s="787"/>
      <c r="AM42" s="385">
        <f t="shared" si="14"/>
        <v>1.2197100000000001</v>
      </c>
      <c r="AN42" s="498">
        <f t="shared" si="15"/>
        <v>3.4169999999999998</v>
      </c>
      <c r="AO42" s="297"/>
      <c r="AP42" s="430">
        <v>14.715000000000002</v>
      </c>
      <c r="AQ42" s="324">
        <v>750</v>
      </c>
      <c r="AR42" s="324">
        <v>1800</v>
      </c>
      <c r="AS42" s="325">
        <v>3</v>
      </c>
      <c r="AT42" s="300">
        <v>5.2140384000000006</v>
      </c>
      <c r="AU42" s="300">
        <v>3.24</v>
      </c>
      <c r="AV42" s="300">
        <v>4.8600000000000003</v>
      </c>
      <c r="AW42" s="300">
        <v>2.7086399999999999</v>
      </c>
      <c r="AX42" s="300">
        <v>4.0629600000000003</v>
      </c>
      <c r="AY42" s="300">
        <v>3.83724</v>
      </c>
      <c r="AZ42" s="300">
        <v>28.215</v>
      </c>
      <c r="BA42" s="300">
        <v>2.6314017495999997</v>
      </c>
      <c r="BB42" s="326">
        <v>0.12</v>
      </c>
      <c r="BC42" s="326">
        <v>0.15000000000000002</v>
      </c>
      <c r="BD42" s="300">
        <v>8.0069999999999997</v>
      </c>
      <c r="BE42" s="300">
        <v>5.8605354119999999</v>
      </c>
      <c r="BF42" s="300">
        <v>0.82800000000000007</v>
      </c>
      <c r="BG42" s="326">
        <v>0.29520000000000002</v>
      </c>
      <c r="BH42" s="300">
        <v>8.1920000000000002</v>
      </c>
      <c r="BI42" s="300">
        <v>13.863200000000003</v>
      </c>
      <c r="BJ42" s="300">
        <v>18.662000000000003</v>
      </c>
      <c r="BK42" s="324"/>
      <c r="BL42" s="321">
        <v>2</v>
      </c>
      <c r="BM42" s="321">
        <v>2.8</v>
      </c>
      <c r="BN42" s="321">
        <v>1.7</v>
      </c>
      <c r="BO42" s="300">
        <v>13.532720149600001</v>
      </c>
      <c r="BP42" s="300">
        <v>0.36000000000000004</v>
      </c>
      <c r="BQ42" s="300">
        <v>1</v>
      </c>
      <c r="BR42" s="300">
        <v>0.81</v>
      </c>
      <c r="BS42" s="300"/>
      <c r="BT42" s="300"/>
      <c r="BU42" s="300"/>
      <c r="BV42" s="300"/>
      <c r="BW42" s="300"/>
      <c r="BX42" s="298">
        <f t="shared" si="4"/>
        <v>1.2197100000000001</v>
      </c>
      <c r="BY42" s="391">
        <f t="shared" si="5"/>
        <v>3.4169999999999998</v>
      </c>
      <c r="CA42" s="300">
        <v>24.691615561599999</v>
      </c>
      <c r="CB42" s="300">
        <v>27.400255561600002</v>
      </c>
    </row>
    <row r="43" spans="1:88" s="6" customFormat="1" ht="27.75" customHeight="1" x14ac:dyDescent="0.5">
      <c r="A43" s="771"/>
      <c r="B43" s="772"/>
      <c r="C43" s="773"/>
      <c r="D43" s="14"/>
      <c r="E43" s="20" t="s">
        <v>37</v>
      </c>
      <c r="F43" s="25"/>
      <c r="G43" s="373">
        <f t="shared" si="17"/>
        <v>23.9574078616</v>
      </c>
      <c r="H43" s="292">
        <f t="shared" si="6"/>
        <v>27.2816478616</v>
      </c>
      <c r="I43" s="292">
        <f t="shared" si="7"/>
        <v>30.605887861600003</v>
      </c>
      <c r="J43" s="292">
        <f t="shared" si="18"/>
        <v>33.930127861600006</v>
      </c>
      <c r="K43" s="292">
        <f t="shared" si="19"/>
        <v>28.666747861600001</v>
      </c>
      <c r="L43" s="413">
        <f t="shared" si="20"/>
        <v>58.584907861600001</v>
      </c>
      <c r="M43" s="414"/>
      <c r="N43" s="374">
        <v>0</v>
      </c>
      <c r="O43" s="699">
        <v>0</v>
      </c>
      <c r="P43" s="338"/>
      <c r="Q43" s="368">
        <f t="shared" si="8"/>
        <v>8.6720000000000006</v>
      </c>
      <c r="R43" s="292">
        <f t="shared" si="9"/>
        <v>14.6432</v>
      </c>
      <c r="S43" s="290">
        <f t="shared" si="10"/>
        <v>19.712</v>
      </c>
      <c r="T43" s="414"/>
      <c r="U43" s="373">
        <v>0</v>
      </c>
      <c r="V43" s="372">
        <f t="shared" si="11"/>
        <v>5.34</v>
      </c>
      <c r="W43" s="292">
        <f t="shared" si="12"/>
        <v>5.34</v>
      </c>
      <c r="X43" s="335">
        <f t="shared" si="13"/>
        <v>6.1400000000000006</v>
      </c>
      <c r="Y43" s="372">
        <f t="shared" si="16"/>
        <v>5.76</v>
      </c>
      <c r="Z43" s="411"/>
      <c r="AA43" s="781"/>
      <c r="AB43" s="784"/>
      <c r="AC43" s="699"/>
      <c r="AD43" s="677"/>
      <c r="AE43" s="649"/>
      <c r="AF43" s="649"/>
      <c r="AG43" s="649"/>
      <c r="AH43" s="647">
        <v>7.5</v>
      </c>
      <c r="AI43" s="650">
        <v>10</v>
      </c>
      <c r="AJ43" s="411"/>
      <c r="AK43" s="373">
        <v>0</v>
      </c>
      <c r="AL43" s="787"/>
      <c r="AM43" s="385">
        <f t="shared" si="14"/>
        <v>1.3036349999999999</v>
      </c>
      <c r="AN43" s="498">
        <f t="shared" si="15"/>
        <v>3.6179999999999999</v>
      </c>
      <c r="AO43" s="297"/>
      <c r="AP43" s="430">
        <v>17.658000000000001</v>
      </c>
      <c r="AQ43" s="324">
        <v>900</v>
      </c>
      <c r="AR43" s="324">
        <v>1800</v>
      </c>
      <c r="AS43" s="325">
        <v>3</v>
      </c>
      <c r="AT43" s="300">
        <v>6.2065583999999996</v>
      </c>
      <c r="AU43" s="300">
        <v>3.8879999999999999</v>
      </c>
      <c r="AV43" s="300">
        <v>5.8320000000000007</v>
      </c>
      <c r="AW43" s="300">
        <v>3.3242400000000001</v>
      </c>
      <c r="AX43" s="300">
        <v>4.9863600000000003</v>
      </c>
      <c r="AY43" s="300">
        <v>4.7093400000000001</v>
      </c>
      <c r="AZ43" s="300">
        <v>34.627499999999998</v>
      </c>
      <c r="BA43" s="300">
        <v>2.7938874495999997</v>
      </c>
      <c r="BB43" s="326">
        <v>0.12</v>
      </c>
      <c r="BC43" s="326">
        <v>0.15000000000000002</v>
      </c>
      <c r="BD43" s="300">
        <v>8.4780000000000015</v>
      </c>
      <c r="BE43" s="300">
        <v>6.2089620119999998</v>
      </c>
      <c r="BF43" s="300">
        <v>0.82800000000000007</v>
      </c>
      <c r="BG43" s="326">
        <v>0.29520000000000002</v>
      </c>
      <c r="BH43" s="300">
        <v>8.6720000000000006</v>
      </c>
      <c r="BI43" s="300">
        <v>14.6432</v>
      </c>
      <c r="BJ43" s="300">
        <v>19.712</v>
      </c>
      <c r="BK43" s="324"/>
      <c r="BL43" s="321">
        <v>2</v>
      </c>
      <c r="BM43" s="321">
        <v>2.8</v>
      </c>
      <c r="BN43" s="321">
        <v>1.7</v>
      </c>
      <c r="BO43" s="300">
        <v>15.918925849599999</v>
      </c>
      <c r="BP43" s="300">
        <v>0.36000000000000004</v>
      </c>
      <c r="BQ43" s="300">
        <v>1</v>
      </c>
      <c r="BR43" s="300">
        <v>0.81</v>
      </c>
      <c r="BS43" s="300"/>
      <c r="BT43" s="300"/>
      <c r="BU43" s="300"/>
      <c r="BV43" s="300"/>
      <c r="BW43" s="300"/>
      <c r="BX43" s="298">
        <f t="shared" si="4"/>
        <v>1.3036349999999999</v>
      </c>
      <c r="BY43" s="391">
        <f t="shared" si="5"/>
        <v>3.6179999999999999</v>
      </c>
      <c r="CA43" s="300">
        <v>27.2816478616</v>
      </c>
      <c r="CB43" s="300">
        <v>30.605887861600003</v>
      </c>
    </row>
    <row r="44" spans="1:88" s="6" customFormat="1" ht="27.75" customHeight="1" x14ac:dyDescent="0.5">
      <c r="A44" s="771"/>
      <c r="B44" s="772"/>
      <c r="C44" s="773"/>
      <c r="D44" s="14"/>
      <c r="E44" s="22" t="s">
        <v>43</v>
      </c>
      <c r="F44" s="25"/>
      <c r="G44" s="368">
        <f t="shared" si="17"/>
        <v>25.9318401616</v>
      </c>
      <c r="H44" s="292">
        <f t="shared" si="6"/>
        <v>29.871680161600001</v>
      </c>
      <c r="I44" s="292">
        <f t="shared" si="7"/>
        <v>33.811520161600001</v>
      </c>
      <c r="J44" s="294">
        <f t="shared" si="18"/>
        <v>37.751360161599997</v>
      </c>
      <c r="K44" s="294">
        <f t="shared" si="19"/>
        <v>31.513280161600001</v>
      </c>
      <c r="L44" s="295">
        <f t="shared" si="20"/>
        <v>66.971840161599999</v>
      </c>
      <c r="M44" s="414"/>
      <c r="N44" s="375">
        <v>0</v>
      </c>
      <c r="O44" s="699">
        <v>0</v>
      </c>
      <c r="P44" s="338"/>
      <c r="Q44" s="368">
        <f t="shared" si="8"/>
        <v>9.1519999999999992</v>
      </c>
      <c r="R44" s="292">
        <f t="shared" si="9"/>
        <v>15.423200000000001</v>
      </c>
      <c r="S44" s="290">
        <f t="shared" si="10"/>
        <v>20.762</v>
      </c>
      <c r="T44" s="414"/>
      <c r="U44" s="368">
        <v>0</v>
      </c>
      <c r="V44" s="372">
        <f t="shared" si="11"/>
        <v>5.34</v>
      </c>
      <c r="W44" s="294">
        <f t="shared" si="12"/>
        <v>5.34</v>
      </c>
      <c r="X44" s="335">
        <f t="shared" si="13"/>
        <v>6.1400000000000006</v>
      </c>
      <c r="Y44" s="295" t="s">
        <v>0</v>
      </c>
      <c r="Z44" s="411"/>
      <c r="AA44" s="781"/>
      <c r="AB44" s="784"/>
      <c r="AC44" s="699"/>
      <c r="AD44" s="677"/>
      <c r="AE44" s="649"/>
      <c r="AF44" s="649"/>
      <c r="AG44" s="649"/>
      <c r="AH44" s="649"/>
      <c r="AI44" s="651"/>
      <c r="AJ44" s="411"/>
      <c r="AK44" s="368">
        <v>0</v>
      </c>
      <c r="AL44" s="787"/>
      <c r="AM44" s="385">
        <f t="shared" si="14"/>
        <v>1.3875600000000001</v>
      </c>
      <c r="AN44" s="498">
        <f t="shared" si="15"/>
        <v>3.8190000000000004</v>
      </c>
      <c r="AO44" s="297"/>
      <c r="AP44" s="430">
        <v>20.600999999999999</v>
      </c>
      <c r="AQ44" s="324">
        <v>1050</v>
      </c>
      <c r="AR44" s="324">
        <v>1800</v>
      </c>
      <c r="AS44" s="325">
        <v>3</v>
      </c>
      <c r="AT44" s="300">
        <v>7.1990784000000012</v>
      </c>
      <c r="AU44" s="300">
        <v>4.5360000000000005</v>
      </c>
      <c r="AV44" s="300">
        <v>6.8040000000000003</v>
      </c>
      <c r="AW44" s="300">
        <v>3.9398399999999998</v>
      </c>
      <c r="AX44" s="300">
        <v>5.9097600000000003</v>
      </c>
      <c r="AY44" s="300">
        <v>5.5814399999999997</v>
      </c>
      <c r="AZ44" s="300">
        <v>41.04</v>
      </c>
      <c r="BA44" s="300">
        <v>2.9563731495999992</v>
      </c>
      <c r="BB44" s="326">
        <v>0.12</v>
      </c>
      <c r="BC44" s="326">
        <v>0.15000000000000002</v>
      </c>
      <c r="BD44" s="300">
        <v>8.9489999999999998</v>
      </c>
      <c r="BE44" s="300">
        <v>6.5573886119999996</v>
      </c>
      <c r="BF44" s="300">
        <v>0.82800000000000007</v>
      </c>
      <c r="BG44" s="326">
        <v>0.29520000000000002</v>
      </c>
      <c r="BH44" s="300">
        <v>9.1519999999999992</v>
      </c>
      <c r="BI44" s="300">
        <v>15.423200000000001</v>
      </c>
      <c r="BJ44" s="300">
        <v>20.762</v>
      </c>
      <c r="BK44" s="324"/>
      <c r="BL44" s="321">
        <v>2</v>
      </c>
      <c r="BM44" s="321">
        <v>2.8</v>
      </c>
      <c r="BN44" s="321">
        <v>1.7</v>
      </c>
      <c r="BO44" s="300">
        <v>18.305131549600002</v>
      </c>
      <c r="BP44" s="300">
        <v>0.36000000000000004</v>
      </c>
      <c r="BQ44" s="300">
        <v>1</v>
      </c>
      <c r="BR44" s="300">
        <v>0.81</v>
      </c>
      <c r="BS44" s="300"/>
      <c r="BT44" s="300"/>
      <c r="BU44" s="300"/>
      <c r="BV44" s="300"/>
      <c r="BW44" s="300"/>
      <c r="BX44" s="298">
        <f t="shared" si="4"/>
        <v>1.3875600000000001</v>
      </c>
      <c r="BY44" s="391">
        <f t="shared" si="5"/>
        <v>3.8190000000000004</v>
      </c>
      <c r="CA44" s="300">
        <v>29.871680161600001</v>
      </c>
      <c r="CB44" s="300">
        <v>33.811520161600001</v>
      </c>
    </row>
    <row r="45" spans="1:88" s="6" customFormat="1" ht="27.75" customHeight="1" x14ac:dyDescent="0.5">
      <c r="A45" s="771"/>
      <c r="B45" s="772"/>
      <c r="C45" s="773"/>
      <c r="D45" s="14"/>
      <c r="E45" s="20" t="s">
        <v>53</v>
      </c>
      <c r="F45" s="25"/>
      <c r="G45" s="373">
        <f t="shared" si="17"/>
        <v>27.996272461599997</v>
      </c>
      <c r="H45" s="292">
        <f t="shared" si="6"/>
        <v>32.551712461599998</v>
      </c>
      <c r="I45" s="292">
        <f t="shared" si="7"/>
        <v>37.107152461600002</v>
      </c>
      <c r="J45" s="292">
        <f t="shared" si="18"/>
        <v>41.662592461599999</v>
      </c>
      <c r="K45" s="292">
        <f t="shared" si="19"/>
        <v>34.449812461599997</v>
      </c>
      <c r="L45" s="290">
        <f t="shared" si="20"/>
        <v>75.448772461600001</v>
      </c>
      <c r="M45" s="414"/>
      <c r="N45" s="374">
        <v>0</v>
      </c>
      <c r="O45" s="699">
        <v>0</v>
      </c>
      <c r="P45" s="338"/>
      <c r="Q45" s="368">
        <f t="shared" si="8"/>
        <v>9.6319999999999997</v>
      </c>
      <c r="R45" s="292">
        <f t="shared" si="9"/>
        <v>16.203200000000002</v>
      </c>
      <c r="S45" s="290">
        <f t="shared" si="10"/>
        <v>21.812000000000001</v>
      </c>
      <c r="T45" s="414"/>
      <c r="U45" s="373">
        <v>0</v>
      </c>
      <c r="V45" s="372">
        <f t="shared" si="11"/>
        <v>5.34</v>
      </c>
      <c r="W45" s="292">
        <f t="shared" si="12"/>
        <v>5.34</v>
      </c>
      <c r="X45" s="335">
        <f t="shared" si="13"/>
        <v>6.1400000000000006</v>
      </c>
      <c r="Y45" s="290" t="s">
        <v>0</v>
      </c>
      <c r="Z45" s="411"/>
      <c r="AA45" s="781"/>
      <c r="AB45" s="784"/>
      <c r="AC45" s="699"/>
      <c r="AD45" s="677"/>
      <c r="AE45" s="649"/>
      <c r="AF45" s="649"/>
      <c r="AG45" s="649"/>
      <c r="AH45" s="649"/>
      <c r="AI45" s="651"/>
      <c r="AJ45" s="411"/>
      <c r="AK45" s="373">
        <v>0</v>
      </c>
      <c r="AL45" s="787"/>
      <c r="AM45" s="385">
        <f t="shared" si="14"/>
        <v>1.4714849999999999</v>
      </c>
      <c r="AN45" s="498">
        <f t="shared" si="15"/>
        <v>4.0200000000000005</v>
      </c>
      <c r="AO45" s="297"/>
      <c r="AP45" s="430">
        <v>23.544000000000004</v>
      </c>
      <c r="AQ45" s="324">
        <v>1200</v>
      </c>
      <c r="AR45" s="324">
        <v>1800</v>
      </c>
      <c r="AS45" s="325">
        <v>4</v>
      </c>
      <c r="AT45" s="300">
        <v>8.1915984000000019</v>
      </c>
      <c r="AU45" s="300">
        <v>5.1840000000000002</v>
      </c>
      <c r="AV45" s="300">
        <v>7.7760000000000007</v>
      </c>
      <c r="AW45" s="300">
        <v>4.5554399999999999</v>
      </c>
      <c r="AX45" s="300">
        <v>6.8331600000000003</v>
      </c>
      <c r="AY45" s="300">
        <v>6.4535400000000003</v>
      </c>
      <c r="AZ45" s="300">
        <v>47.452500000000001</v>
      </c>
      <c r="BA45" s="300">
        <v>3.1188588495999996</v>
      </c>
      <c r="BB45" s="326">
        <v>0.16</v>
      </c>
      <c r="BC45" s="326">
        <v>0.2</v>
      </c>
      <c r="BD45" s="300">
        <v>9.42</v>
      </c>
      <c r="BE45" s="300">
        <v>6.9058152119999994</v>
      </c>
      <c r="BF45" s="300">
        <v>0.82800000000000007</v>
      </c>
      <c r="BG45" s="326">
        <v>0.29520000000000002</v>
      </c>
      <c r="BH45" s="300">
        <v>9.6319999999999997</v>
      </c>
      <c r="BI45" s="300">
        <v>16.203200000000002</v>
      </c>
      <c r="BJ45" s="300">
        <v>21.812000000000001</v>
      </c>
      <c r="BK45" s="324"/>
      <c r="BL45" s="321">
        <v>2</v>
      </c>
      <c r="BM45" s="321">
        <v>2.8</v>
      </c>
      <c r="BN45" s="321">
        <v>1.7</v>
      </c>
      <c r="BO45" s="300">
        <v>20.7813372496</v>
      </c>
      <c r="BP45" s="300">
        <v>0.36000000000000004</v>
      </c>
      <c r="BQ45" s="300">
        <v>1</v>
      </c>
      <c r="BR45" s="300">
        <v>0.81</v>
      </c>
      <c r="BS45" s="300"/>
      <c r="BT45" s="300"/>
      <c r="BU45" s="300"/>
      <c r="BV45" s="300"/>
      <c r="BW45" s="300"/>
      <c r="BX45" s="298">
        <f t="shared" si="4"/>
        <v>1.4714849999999999</v>
      </c>
      <c r="BY45" s="391">
        <f t="shared" si="5"/>
        <v>4.0200000000000005</v>
      </c>
      <c r="CA45" s="300">
        <v>32.551712461599998</v>
      </c>
      <c r="CB45" s="300">
        <v>37.107152461600002</v>
      </c>
    </row>
    <row r="46" spans="1:88" s="6" customFormat="1" ht="27.75" customHeight="1" x14ac:dyDescent="0.5">
      <c r="A46" s="771"/>
      <c r="B46" s="772"/>
      <c r="C46" s="773"/>
      <c r="D46" s="14"/>
      <c r="E46" s="22" t="s">
        <v>61</v>
      </c>
      <c r="F46" s="25"/>
      <c r="G46" s="368">
        <f t="shared" si="17"/>
        <v>29.970704761599997</v>
      </c>
      <c r="H46" s="294">
        <f t="shared" si="6"/>
        <v>35.141744761599995</v>
      </c>
      <c r="I46" s="294">
        <f t="shared" si="7"/>
        <v>40.3127847616</v>
      </c>
      <c r="J46" s="294">
        <f t="shared" si="18"/>
        <v>45.483824761599998</v>
      </c>
      <c r="K46" s="294">
        <f t="shared" si="19"/>
        <v>37.296344761599997</v>
      </c>
      <c r="L46" s="290">
        <f t="shared" si="20"/>
        <v>83.835704761599999</v>
      </c>
      <c r="M46" s="414"/>
      <c r="N46" s="375">
        <v>0</v>
      </c>
      <c r="O46" s="699">
        <v>0</v>
      </c>
      <c r="P46" s="338"/>
      <c r="Q46" s="368">
        <f t="shared" si="8"/>
        <v>10.112000000000002</v>
      </c>
      <c r="R46" s="294">
        <f t="shared" si="9"/>
        <v>16.9832</v>
      </c>
      <c r="S46" s="290">
        <f t="shared" si="10"/>
        <v>22.862000000000002</v>
      </c>
      <c r="T46" s="338"/>
      <c r="U46" s="368">
        <v>0</v>
      </c>
      <c r="V46" s="294" t="s">
        <v>0</v>
      </c>
      <c r="W46" s="294">
        <f t="shared" si="12"/>
        <v>5.34</v>
      </c>
      <c r="X46" s="294" t="s">
        <v>0</v>
      </c>
      <c r="Y46" s="295" t="s">
        <v>0</v>
      </c>
      <c r="Z46" s="411"/>
      <c r="AA46" s="781"/>
      <c r="AB46" s="784"/>
      <c r="AC46" s="699"/>
      <c r="AD46" s="677"/>
      <c r="AE46" s="649"/>
      <c r="AF46" s="649"/>
      <c r="AG46" s="649"/>
      <c r="AH46" s="649"/>
      <c r="AI46" s="651"/>
      <c r="AJ46" s="411"/>
      <c r="AK46" s="368">
        <v>0</v>
      </c>
      <c r="AL46" s="787"/>
      <c r="AM46" s="385">
        <f t="shared" si="14"/>
        <v>1.55541</v>
      </c>
      <c r="AN46" s="498">
        <f t="shared" si="15"/>
        <v>4.2210000000000001</v>
      </c>
      <c r="AO46" s="297"/>
      <c r="AP46" s="430">
        <v>26.487000000000002</v>
      </c>
      <c r="AQ46" s="324">
        <v>1350</v>
      </c>
      <c r="AR46" s="324">
        <v>1800</v>
      </c>
      <c r="AS46" s="325">
        <v>4</v>
      </c>
      <c r="AT46" s="300">
        <v>9.1841183999999991</v>
      </c>
      <c r="AU46" s="300">
        <v>5.8319999999999999</v>
      </c>
      <c r="AV46" s="300">
        <v>8.7480000000000011</v>
      </c>
      <c r="AW46" s="300">
        <v>5.1710399999999996</v>
      </c>
      <c r="AX46" s="300">
        <v>7.7565599999999995</v>
      </c>
      <c r="AY46" s="300">
        <v>7.325639999999999</v>
      </c>
      <c r="AZ46" s="300">
        <v>53.864999999999995</v>
      </c>
      <c r="BA46" s="300">
        <v>3.2813445495999991</v>
      </c>
      <c r="BB46" s="326">
        <v>0.16</v>
      </c>
      <c r="BC46" s="326">
        <v>0.2</v>
      </c>
      <c r="BD46" s="300">
        <v>9.8910000000000018</v>
      </c>
      <c r="BE46" s="300">
        <v>7.2542418120000001</v>
      </c>
      <c r="BF46" s="300">
        <v>0.82800000000000007</v>
      </c>
      <c r="BG46" s="326">
        <v>0.29520000000000002</v>
      </c>
      <c r="BH46" s="300">
        <v>10.112000000000002</v>
      </c>
      <c r="BI46" s="300">
        <v>16.9832</v>
      </c>
      <c r="BJ46" s="300">
        <v>22.862000000000002</v>
      </c>
      <c r="BK46" s="324"/>
      <c r="BL46" s="321">
        <v>2</v>
      </c>
      <c r="BM46" s="321">
        <v>2.8</v>
      </c>
      <c r="BN46" s="321">
        <v>1.7</v>
      </c>
      <c r="BO46" s="300">
        <v>23.167542949599998</v>
      </c>
      <c r="BP46" s="300">
        <v>0.36000000000000004</v>
      </c>
      <c r="BQ46" s="300">
        <v>1</v>
      </c>
      <c r="BR46" s="300">
        <v>0.81</v>
      </c>
      <c r="BS46" s="300"/>
      <c r="BT46" s="300"/>
      <c r="BU46" s="300"/>
      <c r="BV46" s="300"/>
      <c r="BW46" s="300"/>
      <c r="BX46" s="298">
        <f t="shared" si="4"/>
        <v>1.55541</v>
      </c>
      <c r="BY46" s="391">
        <f t="shared" si="5"/>
        <v>4.2210000000000001</v>
      </c>
      <c r="CA46" s="300">
        <v>35.141744761599995</v>
      </c>
      <c r="CB46" s="300">
        <v>40.3127847616</v>
      </c>
    </row>
    <row r="47" spans="1:88" s="6" customFormat="1" ht="27.75" customHeight="1" x14ac:dyDescent="0.5">
      <c r="A47" s="771"/>
      <c r="B47" s="772"/>
      <c r="C47" s="773"/>
      <c r="D47" s="14"/>
      <c r="E47" s="20" t="s">
        <v>67</v>
      </c>
      <c r="F47" s="25"/>
      <c r="G47" s="373">
        <f t="shared" si="17"/>
        <v>31.945137061600001</v>
      </c>
      <c r="H47" s="292">
        <f t="shared" si="6"/>
        <v>37.731777061599999</v>
      </c>
      <c r="I47" s="292">
        <f t="shared" si="7"/>
        <v>43.518417061599997</v>
      </c>
      <c r="J47" s="292">
        <f t="shared" si="18"/>
        <v>49.305057061599996</v>
      </c>
      <c r="K47" s="292">
        <f t="shared" si="19"/>
        <v>40.142877061600004</v>
      </c>
      <c r="L47" s="290">
        <f t="shared" si="20"/>
        <v>92.222637061599997</v>
      </c>
      <c r="M47" s="414"/>
      <c r="N47" s="374">
        <v>0</v>
      </c>
      <c r="O47" s="699">
        <v>0</v>
      </c>
      <c r="P47" s="338"/>
      <c r="Q47" s="368">
        <f t="shared" si="8"/>
        <v>10.591999999999999</v>
      </c>
      <c r="R47" s="292">
        <f t="shared" si="9"/>
        <v>17.763200000000001</v>
      </c>
      <c r="S47" s="290">
        <f t="shared" si="10"/>
        <v>23.912000000000003</v>
      </c>
      <c r="T47" s="414"/>
      <c r="U47" s="373">
        <v>0</v>
      </c>
      <c r="V47" s="294" t="s">
        <v>0</v>
      </c>
      <c r="W47" s="294">
        <f t="shared" si="12"/>
        <v>5.34</v>
      </c>
      <c r="X47" s="294" t="s">
        <v>0</v>
      </c>
      <c r="Y47" s="290" t="s">
        <v>0</v>
      </c>
      <c r="Z47" s="411"/>
      <c r="AA47" s="781"/>
      <c r="AB47" s="784"/>
      <c r="AC47" s="699"/>
      <c r="AD47" s="677"/>
      <c r="AE47" s="649"/>
      <c r="AF47" s="649"/>
      <c r="AG47" s="649"/>
      <c r="AH47" s="649"/>
      <c r="AI47" s="651"/>
      <c r="AJ47" s="411"/>
      <c r="AK47" s="373">
        <v>0</v>
      </c>
      <c r="AL47" s="787"/>
      <c r="AM47" s="385">
        <f t="shared" si="14"/>
        <v>1.639335</v>
      </c>
      <c r="AN47" s="498">
        <f t="shared" si="15"/>
        <v>4.4219999999999997</v>
      </c>
      <c r="AO47" s="297"/>
      <c r="AP47" s="430">
        <v>29.430000000000003</v>
      </c>
      <c r="AQ47" s="324">
        <v>1500</v>
      </c>
      <c r="AR47" s="324">
        <v>1800</v>
      </c>
      <c r="AS47" s="325">
        <v>4</v>
      </c>
      <c r="AT47" s="300">
        <v>10.176638400000002</v>
      </c>
      <c r="AU47" s="300">
        <v>6.48</v>
      </c>
      <c r="AV47" s="300">
        <v>9.7200000000000006</v>
      </c>
      <c r="AW47" s="300">
        <v>5.7866399999999993</v>
      </c>
      <c r="AX47" s="300">
        <v>8.6799599999999995</v>
      </c>
      <c r="AY47" s="300">
        <v>8.1977399999999996</v>
      </c>
      <c r="AZ47" s="300">
        <v>60.277499999999996</v>
      </c>
      <c r="BA47" s="300">
        <v>3.4438302495999995</v>
      </c>
      <c r="BB47" s="326">
        <v>0.16</v>
      </c>
      <c r="BC47" s="326">
        <v>0.2</v>
      </c>
      <c r="BD47" s="300">
        <v>10.362</v>
      </c>
      <c r="BE47" s="300">
        <v>7.602668411999999</v>
      </c>
      <c r="BF47" s="300">
        <v>0.82800000000000007</v>
      </c>
      <c r="BG47" s="326">
        <v>0.29520000000000002</v>
      </c>
      <c r="BH47" s="300">
        <v>10.591999999999999</v>
      </c>
      <c r="BI47" s="300">
        <v>17.763200000000001</v>
      </c>
      <c r="BJ47" s="300">
        <v>23.912000000000003</v>
      </c>
      <c r="BK47" s="324"/>
      <c r="BL47" s="321">
        <v>2</v>
      </c>
      <c r="BM47" s="321">
        <v>2.8</v>
      </c>
      <c r="BN47" s="321">
        <v>1.7</v>
      </c>
      <c r="BO47" s="300">
        <v>25.553748649599996</v>
      </c>
      <c r="BP47" s="300">
        <v>0.36000000000000004</v>
      </c>
      <c r="BQ47" s="300">
        <v>1</v>
      </c>
      <c r="BR47" s="300">
        <v>0.81</v>
      </c>
      <c r="BS47" s="300"/>
      <c r="BT47" s="300"/>
      <c r="BU47" s="300"/>
      <c r="BV47" s="300"/>
      <c r="BW47" s="300"/>
      <c r="BX47" s="298">
        <f t="shared" si="4"/>
        <v>1.639335</v>
      </c>
      <c r="BY47" s="391">
        <f t="shared" si="5"/>
        <v>4.4219999999999997</v>
      </c>
      <c r="CA47" s="300">
        <v>37.731777061599999</v>
      </c>
      <c r="CB47" s="300">
        <v>43.518417061599997</v>
      </c>
    </row>
    <row r="48" spans="1:88" s="6" customFormat="1" ht="27.75" customHeight="1" x14ac:dyDescent="0.5">
      <c r="A48" s="771"/>
      <c r="B48" s="772"/>
      <c r="C48" s="773"/>
      <c r="D48" s="14"/>
      <c r="E48" s="20" t="s">
        <v>73</v>
      </c>
      <c r="F48" s="25"/>
      <c r="G48" s="373">
        <f t="shared" si="17"/>
        <v>33.919569361600004</v>
      </c>
      <c r="H48" s="292">
        <f t="shared" si="6"/>
        <v>40.321809361600003</v>
      </c>
      <c r="I48" s="292">
        <f t="shared" si="7"/>
        <v>46.724049361599995</v>
      </c>
      <c r="J48" s="292">
        <f t="shared" si="18"/>
        <v>53.126289361599994</v>
      </c>
      <c r="K48" s="292">
        <f t="shared" si="19"/>
        <v>42.989409361600003</v>
      </c>
      <c r="L48" s="290">
        <f t="shared" si="20"/>
        <v>100.60956936159999</v>
      </c>
      <c r="M48" s="415"/>
      <c r="N48" s="374">
        <v>0</v>
      </c>
      <c r="O48" s="699">
        <v>0</v>
      </c>
      <c r="P48" s="338"/>
      <c r="Q48" s="368">
        <f t="shared" si="8"/>
        <v>11.072000000000001</v>
      </c>
      <c r="R48" s="292">
        <f t="shared" si="9"/>
        <v>18.543199999999999</v>
      </c>
      <c r="S48" s="290">
        <f t="shared" si="10"/>
        <v>24.962</v>
      </c>
      <c r="T48" s="338"/>
      <c r="U48" s="373">
        <v>0</v>
      </c>
      <c r="V48" s="294" t="s">
        <v>0</v>
      </c>
      <c r="W48" s="294">
        <f t="shared" si="12"/>
        <v>5.34</v>
      </c>
      <c r="X48" s="294" t="s">
        <v>0</v>
      </c>
      <c r="Y48" s="290" t="s">
        <v>0</v>
      </c>
      <c r="Z48" s="411"/>
      <c r="AA48" s="781"/>
      <c r="AB48" s="784"/>
      <c r="AC48" s="699"/>
      <c r="AD48" s="677"/>
      <c r="AE48" s="649"/>
      <c r="AF48" s="649"/>
      <c r="AG48" s="649"/>
      <c r="AH48" s="649"/>
      <c r="AI48" s="651"/>
      <c r="AJ48" s="411"/>
      <c r="AK48" s="373">
        <v>0</v>
      </c>
      <c r="AL48" s="787"/>
      <c r="AM48" s="385">
        <f t="shared" si="14"/>
        <v>1.7232600000000002</v>
      </c>
      <c r="AN48" s="498">
        <f t="shared" si="15"/>
        <v>4.6230000000000002</v>
      </c>
      <c r="AO48" s="297"/>
      <c r="AP48" s="430">
        <v>32.373000000000005</v>
      </c>
      <c r="AQ48" s="324">
        <v>1650</v>
      </c>
      <c r="AR48" s="324">
        <v>1800</v>
      </c>
      <c r="AS48" s="325">
        <v>4</v>
      </c>
      <c r="AT48" s="300">
        <v>11.169158400000001</v>
      </c>
      <c r="AU48" s="300">
        <v>7.1279999999999992</v>
      </c>
      <c r="AV48" s="300">
        <v>10.692</v>
      </c>
      <c r="AW48" s="300">
        <v>6.4022399999999999</v>
      </c>
      <c r="AX48" s="300">
        <v>9.6033600000000003</v>
      </c>
      <c r="AY48" s="300">
        <v>9.069840000000001</v>
      </c>
      <c r="AZ48" s="300">
        <v>66.69</v>
      </c>
      <c r="BA48" s="300">
        <v>3.6063159495999995</v>
      </c>
      <c r="BB48" s="326">
        <v>0.16</v>
      </c>
      <c r="BC48" s="326">
        <v>0.2</v>
      </c>
      <c r="BD48" s="300">
        <v>10.833</v>
      </c>
      <c r="BE48" s="300">
        <v>7.9510950119999997</v>
      </c>
      <c r="BF48" s="300">
        <v>0.82800000000000007</v>
      </c>
      <c r="BG48" s="326">
        <v>0.29520000000000002</v>
      </c>
      <c r="BH48" s="300">
        <v>11.072000000000001</v>
      </c>
      <c r="BI48" s="300">
        <v>18.543199999999999</v>
      </c>
      <c r="BJ48" s="300">
        <v>24.962</v>
      </c>
      <c r="BK48" s="324"/>
      <c r="BL48" s="321">
        <v>2</v>
      </c>
      <c r="BM48" s="321">
        <v>2.8</v>
      </c>
      <c r="BN48" s="321">
        <v>1.7</v>
      </c>
      <c r="BO48" s="300">
        <v>27.939954349599997</v>
      </c>
      <c r="BP48" s="300">
        <v>0.36000000000000004</v>
      </c>
      <c r="BQ48" s="300">
        <v>1</v>
      </c>
      <c r="BR48" s="300">
        <v>0.81</v>
      </c>
      <c r="BS48" s="300"/>
      <c r="BT48" s="300"/>
      <c r="BU48" s="300"/>
      <c r="BV48" s="300"/>
      <c r="BW48" s="300"/>
      <c r="BX48" s="298">
        <f t="shared" si="4"/>
        <v>1.7232600000000002</v>
      </c>
      <c r="BY48" s="391">
        <f t="shared" si="5"/>
        <v>4.6230000000000002</v>
      </c>
      <c r="CA48" s="300">
        <v>40.321809361600003</v>
      </c>
      <c r="CB48" s="300">
        <v>46.724049361599995</v>
      </c>
    </row>
    <row r="49" spans="1:80" s="6" customFormat="1" ht="27.75" customHeight="1" x14ac:dyDescent="0.5">
      <c r="A49" s="771"/>
      <c r="B49" s="772"/>
      <c r="C49" s="773"/>
      <c r="D49" s="14"/>
      <c r="E49" s="20" t="s">
        <v>78</v>
      </c>
      <c r="F49" s="25"/>
      <c r="G49" s="373">
        <f t="shared" si="17"/>
        <v>35.894001661600001</v>
      </c>
      <c r="H49" s="292">
        <f t="shared" si="6"/>
        <v>42.9118416616</v>
      </c>
      <c r="I49" s="292">
        <f t="shared" si="7"/>
        <v>49.9296816616</v>
      </c>
      <c r="J49" s="292">
        <f t="shared" si="18"/>
        <v>56.9475216616</v>
      </c>
      <c r="K49" s="292">
        <f t="shared" si="19"/>
        <v>45.835941661600003</v>
      </c>
      <c r="L49" s="290">
        <f t="shared" si="20"/>
        <v>108.99650166159999</v>
      </c>
      <c r="M49" s="415"/>
      <c r="N49" s="374">
        <v>0</v>
      </c>
      <c r="O49" s="700">
        <v>0</v>
      </c>
      <c r="P49" s="338"/>
      <c r="Q49" s="368">
        <f t="shared" si="8"/>
        <v>11.552</v>
      </c>
      <c r="R49" s="292">
        <f t="shared" si="9"/>
        <v>19.3232</v>
      </c>
      <c r="S49" s="290">
        <f t="shared" si="10"/>
        <v>26.012</v>
      </c>
      <c r="T49" s="414"/>
      <c r="U49" s="373">
        <v>0</v>
      </c>
      <c r="V49" s="294" t="s">
        <v>0</v>
      </c>
      <c r="W49" s="294">
        <f t="shared" si="12"/>
        <v>5.34</v>
      </c>
      <c r="X49" s="294" t="s">
        <v>0</v>
      </c>
      <c r="Y49" s="290" t="s">
        <v>0</v>
      </c>
      <c r="Z49" s="411"/>
      <c r="AA49" s="781"/>
      <c r="AB49" s="784"/>
      <c r="AC49" s="699"/>
      <c r="AD49" s="677"/>
      <c r="AE49" s="649"/>
      <c r="AF49" s="649"/>
      <c r="AG49" s="649"/>
      <c r="AH49" s="648"/>
      <c r="AI49" s="652"/>
      <c r="AJ49" s="411"/>
      <c r="AK49" s="368">
        <v>0</v>
      </c>
      <c r="AL49" s="787"/>
      <c r="AM49" s="385">
        <f t="shared" si="14"/>
        <v>1.807185</v>
      </c>
      <c r="AN49" s="498">
        <f t="shared" si="15"/>
        <v>4.8239999999999998</v>
      </c>
      <c r="AO49" s="297"/>
      <c r="AP49" s="430">
        <v>35.316000000000003</v>
      </c>
      <c r="AQ49" s="324">
        <v>1800</v>
      </c>
      <c r="AR49" s="324">
        <v>1800</v>
      </c>
      <c r="AS49" s="325">
        <v>4</v>
      </c>
      <c r="AT49" s="300">
        <v>12.161678400000001</v>
      </c>
      <c r="AU49" s="300">
        <v>7.7759999999999998</v>
      </c>
      <c r="AV49" s="300">
        <v>11.664000000000001</v>
      </c>
      <c r="AW49" s="300">
        <v>7.0178399999999987</v>
      </c>
      <c r="AX49" s="300">
        <v>10.526759999999999</v>
      </c>
      <c r="AY49" s="300">
        <v>9.9419399999999989</v>
      </c>
      <c r="AZ49" s="300">
        <v>73.102499999999992</v>
      </c>
      <c r="BA49" s="300">
        <v>3.7688016495999994</v>
      </c>
      <c r="BB49" s="326">
        <v>0.16</v>
      </c>
      <c r="BC49" s="326">
        <v>0.2</v>
      </c>
      <c r="BD49" s="300">
        <v>11.304</v>
      </c>
      <c r="BE49" s="300">
        <v>8.2995216119999995</v>
      </c>
      <c r="BF49" s="300">
        <v>0.82800000000000007</v>
      </c>
      <c r="BG49" s="326">
        <v>0.29520000000000002</v>
      </c>
      <c r="BH49" s="300">
        <v>11.552</v>
      </c>
      <c r="BI49" s="300">
        <v>19.3232</v>
      </c>
      <c r="BJ49" s="300">
        <v>26.012</v>
      </c>
      <c r="BK49" s="324"/>
      <c r="BL49" s="321">
        <v>2</v>
      </c>
      <c r="BM49" s="321">
        <v>2.8</v>
      </c>
      <c r="BN49" s="321">
        <v>1.7</v>
      </c>
      <c r="BO49" s="300">
        <v>30.326160049599999</v>
      </c>
      <c r="BP49" s="300">
        <v>0.36000000000000004</v>
      </c>
      <c r="BQ49" s="300">
        <v>1</v>
      </c>
      <c r="BR49" s="300">
        <v>0.81</v>
      </c>
      <c r="BS49" s="300"/>
      <c r="BT49" s="300"/>
      <c r="BU49" s="300"/>
      <c r="BV49" s="300"/>
      <c r="BW49" s="300"/>
      <c r="BX49" s="298">
        <f t="shared" si="4"/>
        <v>1.807185</v>
      </c>
      <c r="BY49" s="391">
        <f t="shared" si="5"/>
        <v>4.8239999999999998</v>
      </c>
      <c r="CA49" s="300">
        <v>42.9118416616</v>
      </c>
      <c r="CB49" s="300">
        <v>49.9296816616</v>
      </c>
    </row>
    <row r="50" spans="1:80" s="6" customFormat="1" ht="27.75" customHeight="1" x14ac:dyDescent="0.5">
      <c r="A50" s="771"/>
      <c r="B50" s="772"/>
      <c r="C50" s="773"/>
      <c r="D50" s="14"/>
      <c r="E50" s="18" t="s">
        <v>31</v>
      </c>
      <c r="F50" s="9"/>
      <c r="G50" s="347">
        <f t="shared" si="17"/>
        <v>23.4804078616</v>
      </c>
      <c r="H50" s="293">
        <f t="shared" si="6"/>
        <v>27.899767861600001</v>
      </c>
      <c r="I50" s="293">
        <f t="shared" si="7"/>
        <v>32.319127861600002</v>
      </c>
      <c r="J50" s="293">
        <f t="shared" si="18"/>
        <v>36.738487861599999</v>
      </c>
      <c r="K50" s="293">
        <f t="shared" si="19"/>
        <v>27.654247861599998</v>
      </c>
      <c r="L50" s="289">
        <f t="shared" si="20"/>
        <v>54.170407861599998</v>
      </c>
      <c r="M50" s="338"/>
      <c r="N50" s="343">
        <v>0</v>
      </c>
      <c r="O50" s="376">
        <v>0</v>
      </c>
      <c r="P50" s="338"/>
      <c r="Q50" s="347">
        <f t="shared" si="8"/>
        <v>8.6720000000000006</v>
      </c>
      <c r="R50" s="293">
        <f t="shared" si="9"/>
        <v>14.6432</v>
      </c>
      <c r="S50" s="289">
        <f t="shared" si="10"/>
        <v>19.712</v>
      </c>
      <c r="T50" s="338"/>
      <c r="U50" s="347">
        <v>0</v>
      </c>
      <c r="V50" s="293" t="s">
        <v>0</v>
      </c>
      <c r="W50" s="293" t="s">
        <v>0</v>
      </c>
      <c r="X50" s="293" t="s">
        <v>0</v>
      </c>
      <c r="Y50" s="289" t="s">
        <v>0</v>
      </c>
      <c r="Z50" s="411"/>
      <c r="AA50" s="781"/>
      <c r="AB50" s="784"/>
      <c r="AC50" s="699"/>
      <c r="AD50" s="677"/>
      <c r="AE50" s="649"/>
      <c r="AF50" s="649"/>
      <c r="AG50" s="649"/>
      <c r="AH50" s="293" t="s">
        <v>0</v>
      </c>
      <c r="AI50" s="154" t="s">
        <v>0</v>
      </c>
      <c r="AJ50" s="411"/>
      <c r="AK50" s="347">
        <v>0</v>
      </c>
      <c r="AL50" s="787"/>
      <c r="AM50" s="385">
        <f t="shared" si="14"/>
        <v>1.3036349999999999</v>
      </c>
      <c r="AN50" s="498">
        <f t="shared" si="15"/>
        <v>3.6179999999999999</v>
      </c>
      <c r="AO50" s="297"/>
      <c r="AP50" s="429">
        <v>15.94125</v>
      </c>
      <c r="AQ50" s="324">
        <v>750</v>
      </c>
      <c r="AR50" s="324">
        <v>1950</v>
      </c>
      <c r="AS50" s="325">
        <v>4</v>
      </c>
      <c r="AT50" s="300">
        <v>5.6395584000000003</v>
      </c>
      <c r="AU50" s="300">
        <v>3.51</v>
      </c>
      <c r="AV50" s="300">
        <v>5.2649999999999997</v>
      </c>
      <c r="AW50" s="300">
        <v>2.94624</v>
      </c>
      <c r="AX50" s="300">
        <v>4.4193600000000002</v>
      </c>
      <c r="AY50" s="300">
        <v>4.1738400000000002</v>
      </c>
      <c r="AZ50" s="300">
        <v>30.69</v>
      </c>
      <c r="BA50" s="300">
        <v>2.7938874496000001</v>
      </c>
      <c r="BB50" s="326">
        <v>0.16</v>
      </c>
      <c r="BC50" s="326">
        <v>0.2</v>
      </c>
      <c r="BD50" s="300">
        <v>8.4780000000000015</v>
      </c>
      <c r="BE50" s="300">
        <v>6.2089620119999998</v>
      </c>
      <c r="BF50" s="300">
        <v>0.89700000000000002</v>
      </c>
      <c r="BG50" s="326">
        <v>0.31980000000000003</v>
      </c>
      <c r="BH50" s="300">
        <v>8.6720000000000006</v>
      </c>
      <c r="BI50" s="300">
        <v>14.6432</v>
      </c>
      <c r="BJ50" s="300">
        <v>19.712</v>
      </c>
      <c r="BK50" s="324"/>
      <c r="BL50" s="3"/>
      <c r="BM50" s="321"/>
      <c r="BN50" s="324"/>
      <c r="BO50" s="300">
        <v>17.6321658496</v>
      </c>
      <c r="BP50" s="300">
        <v>0.39</v>
      </c>
      <c r="BQ50" s="300">
        <v>1</v>
      </c>
      <c r="BR50" s="300">
        <v>0.87749999999999995</v>
      </c>
      <c r="BS50" s="300"/>
      <c r="BT50" s="300"/>
      <c r="BU50" s="300"/>
      <c r="BV50" s="300"/>
      <c r="BW50" s="300"/>
      <c r="BX50" s="298">
        <f t="shared" si="4"/>
        <v>1.3036349999999999</v>
      </c>
      <c r="BY50" s="391">
        <f t="shared" si="5"/>
        <v>3.6179999999999999</v>
      </c>
      <c r="CA50" s="300">
        <v>27.899767861600001</v>
      </c>
      <c r="CB50" s="300">
        <v>32.319127861600002</v>
      </c>
    </row>
    <row r="51" spans="1:80" s="6" customFormat="1" ht="27.75" customHeight="1" x14ac:dyDescent="0.5">
      <c r="A51" s="771"/>
      <c r="B51" s="772"/>
      <c r="C51" s="773"/>
      <c r="D51" s="14"/>
      <c r="E51" s="18" t="s">
        <v>268</v>
      </c>
      <c r="F51" s="9"/>
      <c r="G51" s="347">
        <f t="shared" si="17"/>
        <v>25.535840161599996</v>
      </c>
      <c r="H51" s="293">
        <f t="shared" si="6"/>
        <v>30.959600161599997</v>
      </c>
      <c r="I51" s="293">
        <f t="shared" si="7"/>
        <v>36.383360161599995</v>
      </c>
      <c r="J51" s="293">
        <f t="shared" si="18"/>
        <v>41.807120161599997</v>
      </c>
      <c r="K51" s="293">
        <f t="shared" si="19"/>
        <v>30.658280161599997</v>
      </c>
      <c r="L51" s="289">
        <f t="shared" si="20"/>
        <v>63.200840161599999</v>
      </c>
      <c r="M51" s="338"/>
      <c r="N51" s="343">
        <v>0</v>
      </c>
      <c r="O51" s="376">
        <v>0</v>
      </c>
      <c r="P51" s="338"/>
      <c r="Q51" s="347">
        <f t="shared" si="8"/>
        <v>9.152000000000001</v>
      </c>
      <c r="R51" s="293">
        <f t="shared" si="9"/>
        <v>15.423200000000001</v>
      </c>
      <c r="S51" s="289">
        <f t="shared" si="10"/>
        <v>20.762</v>
      </c>
      <c r="T51" s="338"/>
      <c r="U51" s="347">
        <v>0</v>
      </c>
      <c r="V51" s="293" t="s">
        <v>0</v>
      </c>
      <c r="W51" s="293" t="s">
        <v>0</v>
      </c>
      <c r="X51" s="293" t="s">
        <v>0</v>
      </c>
      <c r="Y51" s="289" t="s">
        <v>0</v>
      </c>
      <c r="Z51" s="411"/>
      <c r="AA51" s="781"/>
      <c r="AB51" s="784"/>
      <c r="AC51" s="699"/>
      <c r="AD51" s="677"/>
      <c r="AE51" s="649"/>
      <c r="AF51" s="649"/>
      <c r="AG51" s="649"/>
      <c r="AH51" s="647">
        <v>7.5</v>
      </c>
      <c r="AI51" s="650">
        <v>10</v>
      </c>
      <c r="AJ51" s="411"/>
      <c r="AK51" s="347">
        <v>0</v>
      </c>
      <c r="AL51" s="787"/>
      <c r="AM51" s="385">
        <f t="shared" si="14"/>
        <v>1.3875599999999997</v>
      </c>
      <c r="AN51" s="498">
        <f t="shared" si="15"/>
        <v>3.8190000000000004</v>
      </c>
      <c r="AO51" s="297"/>
      <c r="AP51" s="429">
        <v>19.1295</v>
      </c>
      <c r="AQ51" s="324">
        <v>900</v>
      </c>
      <c r="AR51" s="324">
        <v>1950</v>
      </c>
      <c r="AS51" s="325">
        <v>4</v>
      </c>
      <c r="AT51" s="300">
        <v>6.7130783999999997</v>
      </c>
      <c r="AU51" s="300">
        <v>4.2119999999999997</v>
      </c>
      <c r="AV51" s="300">
        <v>6.3179999999999996</v>
      </c>
      <c r="AW51" s="300">
        <v>3.6158400000000004</v>
      </c>
      <c r="AX51" s="300">
        <v>5.4237600000000006</v>
      </c>
      <c r="AY51" s="300">
        <v>5.1224400000000001</v>
      </c>
      <c r="AZ51" s="300">
        <v>37.665000000000006</v>
      </c>
      <c r="BA51" s="300">
        <v>2.9563731496000001</v>
      </c>
      <c r="BB51" s="326">
        <v>0.16</v>
      </c>
      <c r="BC51" s="326">
        <v>0.2</v>
      </c>
      <c r="BD51" s="300">
        <v>8.9489999999999998</v>
      </c>
      <c r="BE51" s="300">
        <v>6.5573886119999996</v>
      </c>
      <c r="BF51" s="300">
        <v>0.89700000000000002</v>
      </c>
      <c r="BG51" s="326">
        <v>0.31980000000000003</v>
      </c>
      <c r="BH51" s="300">
        <v>9.152000000000001</v>
      </c>
      <c r="BI51" s="300">
        <v>15.423200000000001</v>
      </c>
      <c r="BJ51" s="300">
        <v>20.762</v>
      </c>
      <c r="BK51" s="324"/>
      <c r="BL51" s="3"/>
      <c r="BM51" s="321"/>
      <c r="BN51" s="324"/>
      <c r="BO51" s="300">
        <v>20.8769715496</v>
      </c>
      <c r="BP51" s="300">
        <v>0.39</v>
      </c>
      <c r="BQ51" s="300">
        <v>1</v>
      </c>
      <c r="BR51" s="300">
        <v>0.87749999999999995</v>
      </c>
      <c r="BS51" s="300"/>
      <c r="BT51" s="300"/>
      <c r="BU51" s="300"/>
      <c r="BV51" s="300"/>
      <c r="BW51" s="300"/>
      <c r="BX51" s="298">
        <f t="shared" si="4"/>
        <v>1.3875599999999997</v>
      </c>
      <c r="BY51" s="391">
        <f t="shared" si="5"/>
        <v>3.8190000000000004</v>
      </c>
      <c r="CA51" s="300">
        <v>30.959600161599997</v>
      </c>
      <c r="CB51" s="300">
        <v>36.383360161599995</v>
      </c>
    </row>
    <row r="52" spans="1:80" s="6" customFormat="1" ht="27.75" customHeight="1" x14ac:dyDescent="0.5">
      <c r="A52" s="771"/>
      <c r="B52" s="772"/>
      <c r="C52" s="773"/>
      <c r="D52" s="14"/>
      <c r="E52" s="18" t="s">
        <v>269</v>
      </c>
      <c r="F52" s="9"/>
      <c r="G52" s="347">
        <f t="shared" si="17"/>
        <v>27.591272461599999</v>
      </c>
      <c r="H52" s="293">
        <f t="shared" si="6"/>
        <v>34.019432461599997</v>
      </c>
      <c r="I52" s="293">
        <f t="shared" si="7"/>
        <v>40.447592461599996</v>
      </c>
      <c r="J52" s="293">
        <f t="shared" si="18"/>
        <v>46.875752461599994</v>
      </c>
      <c r="K52" s="293">
        <f t="shared" si="19"/>
        <v>33.662312461599996</v>
      </c>
      <c r="L52" s="289">
        <f t="shared" si="20"/>
        <v>72.2312724616</v>
      </c>
      <c r="M52" s="338"/>
      <c r="N52" s="343">
        <v>0</v>
      </c>
      <c r="O52" s="376">
        <v>0</v>
      </c>
      <c r="P52" s="338"/>
      <c r="Q52" s="347">
        <f t="shared" si="8"/>
        <v>9.6319999999999997</v>
      </c>
      <c r="R52" s="293">
        <f t="shared" si="9"/>
        <v>16.203200000000002</v>
      </c>
      <c r="S52" s="289">
        <f t="shared" si="10"/>
        <v>21.812000000000001</v>
      </c>
      <c r="T52" s="338"/>
      <c r="U52" s="347">
        <v>0</v>
      </c>
      <c r="V52" s="293" t="s">
        <v>0</v>
      </c>
      <c r="W52" s="293" t="s">
        <v>0</v>
      </c>
      <c r="X52" s="293" t="s">
        <v>0</v>
      </c>
      <c r="Y52" s="289" t="s">
        <v>0</v>
      </c>
      <c r="Z52" s="411"/>
      <c r="AA52" s="781"/>
      <c r="AB52" s="784"/>
      <c r="AC52" s="699"/>
      <c r="AD52" s="677"/>
      <c r="AE52" s="649"/>
      <c r="AF52" s="649"/>
      <c r="AG52" s="649"/>
      <c r="AH52" s="649"/>
      <c r="AI52" s="651"/>
      <c r="AJ52" s="411"/>
      <c r="AK52" s="347">
        <v>0</v>
      </c>
      <c r="AL52" s="787"/>
      <c r="AM52" s="385">
        <f t="shared" si="14"/>
        <v>1.4714849999999999</v>
      </c>
      <c r="AN52" s="498">
        <f t="shared" si="15"/>
        <v>4.0200000000000005</v>
      </c>
      <c r="AO52" s="297"/>
      <c r="AP52" s="429">
        <v>22.31775</v>
      </c>
      <c r="AQ52" s="324">
        <v>1050</v>
      </c>
      <c r="AR52" s="324">
        <v>1950</v>
      </c>
      <c r="AS52" s="325">
        <v>4</v>
      </c>
      <c r="AT52" s="300">
        <v>7.7865983999999999</v>
      </c>
      <c r="AU52" s="300">
        <v>4.9139999999999997</v>
      </c>
      <c r="AV52" s="300">
        <v>7.3709999999999996</v>
      </c>
      <c r="AW52" s="300">
        <v>4.2854400000000004</v>
      </c>
      <c r="AX52" s="300">
        <v>6.4281600000000001</v>
      </c>
      <c r="AY52" s="300">
        <v>6.07104</v>
      </c>
      <c r="AZ52" s="300">
        <v>44.64</v>
      </c>
      <c r="BA52" s="300">
        <v>3.1188588495999996</v>
      </c>
      <c r="BB52" s="326">
        <v>0.16</v>
      </c>
      <c r="BC52" s="326">
        <v>0.2</v>
      </c>
      <c r="BD52" s="300">
        <v>9.42</v>
      </c>
      <c r="BE52" s="300">
        <v>6.9058152119999994</v>
      </c>
      <c r="BF52" s="300">
        <v>0.89700000000000002</v>
      </c>
      <c r="BG52" s="326">
        <v>0.31980000000000003</v>
      </c>
      <c r="BH52" s="300">
        <v>9.6319999999999997</v>
      </c>
      <c r="BI52" s="300">
        <v>16.203200000000002</v>
      </c>
      <c r="BJ52" s="300">
        <v>21.812000000000001</v>
      </c>
      <c r="BK52" s="324"/>
      <c r="BL52" s="3"/>
      <c r="BM52" s="321"/>
      <c r="BN52" s="324"/>
      <c r="BO52" s="300">
        <v>24.121777249599997</v>
      </c>
      <c r="BP52" s="300">
        <v>0.39</v>
      </c>
      <c r="BQ52" s="300">
        <v>1</v>
      </c>
      <c r="BR52" s="300">
        <v>0.87749999999999995</v>
      </c>
      <c r="BS52" s="300"/>
      <c r="BT52" s="300"/>
      <c r="BU52" s="300"/>
      <c r="BV52" s="300"/>
      <c r="BW52" s="300"/>
      <c r="BX52" s="298">
        <f t="shared" si="4"/>
        <v>1.4714849999999999</v>
      </c>
      <c r="BY52" s="391">
        <f t="shared" si="5"/>
        <v>4.0200000000000005</v>
      </c>
      <c r="CA52" s="300">
        <v>34.019432461599997</v>
      </c>
      <c r="CB52" s="300">
        <v>40.447592461599996</v>
      </c>
    </row>
    <row r="53" spans="1:80" s="6" customFormat="1" ht="27.75" customHeight="1" x14ac:dyDescent="0.5">
      <c r="A53" s="771"/>
      <c r="B53" s="772"/>
      <c r="C53" s="773"/>
      <c r="D53" s="14"/>
      <c r="E53" s="18" t="s">
        <v>270</v>
      </c>
      <c r="F53" s="9"/>
      <c r="G53" s="347">
        <f t="shared" si="17"/>
        <v>29.646704761599999</v>
      </c>
      <c r="H53" s="293">
        <f t="shared" si="6"/>
        <v>37.079264761600001</v>
      </c>
      <c r="I53" s="293">
        <f t="shared" si="7"/>
        <v>44.511824761599996</v>
      </c>
      <c r="J53" s="293">
        <f t="shared" si="18"/>
        <v>51.944384761599999</v>
      </c>
      <c r="K53" s="293">
        <f t="shared" si="19"/>
        <v>36.666344761600001</v>
      </c>
      <c r="L53" s="289">
        <f t="shared" si="20"/>
        <v>81.261704761600015</v>
      </c>
      <c r="M53" s="338"/>
      <c r="N53" s="343">
        <v>0</v>
      </c>
      <c r="O53" s="376">
        <v>0</v>
      </c>
      <c r="P53" s="338"/>
      <c r="Q53" s="347">
        <f t="shared" si="8"/>
        <v>10.112000000000002</v>
      </c>
      <c r="R53" s="293">
        <f t="shared" si="9"/>
        <v>16.9832</v>
      </c>
      <c r="S53" s="289">
        <f t="shared" si="10"/>
        <v>22.862000000000002</v>
      </c>
      <c r="T53" s="338"/>
      <c r="U53" s="347">
        <v>0</v>
      </c>
      <c r="V53" s="293" t="s">
        <v>0</v>
      </c>
      <c r="W53" s="293" t="s">
        <v>0</v>
      </c>
      <c r="X53" s="293" t="s">
        <v>0</v>
      </c>
      <c r="Y53" s="289" t="s">
        <v>0</v>
      </c>
      <c r="Z53" s="411"/>
      <c r="AA53" s="781"/>
      <c r="AB53" s="784"/>
      <c r="AC53" s="699"/>
      <c r="AD53" s="677"/>
      <c r="AE53" s="649"/>
      <c r="AF53" s="649"/>
      <c r="AG53" s="649"/>
      <c r="AH53" s="649"/>
      <c r="AI53" s="651"/>
      <c r="AJ53" s="411"/>
      <c r="AK53" s="347">
        <v>0</v>
      </c>
      <c r="AL53" s="787"/>
      <c r="AM53" s="385">
        <f t="shared" si="14"/>
        <v>1.55541</v>
      </c>
      <c r="AN53" s="498">
        <f t="shared" si="15"/>
        <v>4.2210000000000001</v>
      </c>
      <c r="AO53" s="297"/>
      <c r="AP53" s="429">
        <v>25.506</v>
      </c>
      <c r="AQ53" s="324">
        <v>1200</v>
      </c>
      <c r="AR53" s="324">
        <v>1950</v>
      </c>
      <c r="AS53" s="325">
        <v>4</v>
      </c>
      <c r="AT53" s="300">
        <v>8.8601184000000011</v>
      </c>
      <c r="AU53" s="300">
        <v>5.6159999999999997</v>
      </c>
      <c r="AV53" s="300">
        <v>8.4239999999999995</v>
      </c>
      <c r="AW53" s="300">
        <v>4.9550400000000012</v>
      </c>
      <c r="AX53" s="300">
        <v>7.4325600000000014</v>
      </c>
      <c r="AY53" s="300">
        <v>7.0196400000000017</v>
      </c>
      <c r="AZ53" s="300">
        <v>51.615000000000009</v>
      </c>
      <c r="BA53" s="300">
        <v>3.2813445495999995</v>
      </c>
      <c r="BB53" s="326">
        <v>0.16</v>
      </c>
      <c r="BC53" s="326">
        <v>0.2</v>
      </c>
      <c r="BD53" s="300">
        <v>9.891</v>
      </c>
      <c r="BE53" s="300">
        <v>7.2542418120000001</v>
      </c>
      <c r="BF53" s="300">
        <v>0.89700000000000002</v>
      </c>
      <c r="BG53" s="326">
        <v>0.31980000000000003</v>
      </c>
      <c r="BH53" s="300">
        <v>10.112000000000002</v>
      </c>
      <c r="BI53" s="300">
        <v>16.9832</v>
      </c>
      <c r="BJ53" s="300">
        <v>22.862000000000002</v>
      </c>
      <c r="BK53" s="324"/>
      <c r="BL53" s="3"/>
      <c r="BM53" s="321"/>
      <c r="BN53" s="324"/>
      <c r="BO53" s="300">
        <v>27.366582949600001</v>
      </c>
      <c r="BP53" s="300">
        <v>0.39</v>
      </c>
      <c r="BQ53" s="300">
        <v>1</v>
      </c>
      <c r="BR53" s="300">
        <v>0.87749999999999995</v>
      </c>
      <c r="BS53" s="300"/>
      <c r="BT53" s="300"/>
      <c r="BU53" s="300"/>
      <c r="BV53" s="300"/>
      <c r="BW53" s="300"/>
      <c r="BX53" s="298">
        <f t="shared" si="4"/>
        <v>1.55541</v>
      </c>
      <c r="BY53" s="391">
        <f t="shared" si="5"/>
        <v>4.2210000000000001</v>
      </c>
      <c r="CA53" s="300">
        <v>37.079264761600001</v>
      </c>
      <c r="CB53" s="300">
        <v>44.511824761599996</v>
      </c>
    </row>
    <row r="54" spans="1:80" s="6" customFormat="1" ht="27.75" customHeight="1" x14ac:dyDescent="0.5">
      <c r="A54" s="771"/>
      <c r="B54" s="772"/>
      <c r="C54" s="773"/>
      <c r="D54" s="14"/>
      <c r="E54" s="18" t="s">
        <v>292</v>
      </c>
      <c r="F54" s="9"/>
      <c r="G54" s="347">
        <f t="shared" si="17"/>
        <v>31.702137061599998</v>
      </c>
      <c r="H54" s="293">
        <f t="shared" si="6"/>
        <v>40.139097061599998</v>
      </c>
      <c r="I54" s="293">
        <f t="shared" si="7"/>
        <v>48.576057061600004</v>
      </c>
      <c r="J54" s="293">
        <f t="shared" si="18"/>
        <v>57.013017061600003</v>
      </c>
      <c r="K54" s="293">
        <f t="shared" si="19"/>
        <v>39.6703770616</v>
      </c>
      <c r="L54" s="289">
        <f t="shared" si="20"/>
        <v>90.292137061600016</v>
      </c>
      <c r="M54" s="338"/>
      <c r="N54" s="343">
        <v>0</v>
      </c>
      <c r="O54" s="376">
        <v>0</v>
      </c>
      <c r="P54" s="338"/>
      <c r="Q54" s="347">
        <f t="shared" si="8"/>
        <v>10.592000000000001</v>
      </c>
      <c r="R54" s="293">
        <f t="shared" si="9"/>
        <v>17.763200000000001</v>
      </c>
      <c r="S54" s="289">
        <f t="shared" si="10"/>
        <v>23.911999999999999</v>
      </c>
      <c r="T54" s="338"/>
      <c r="U54" s="347">
        <v>0</v>
      </c>
      <c r="V54" s="293" t="s">
        <v>0</v>
      </c>
      <c r="W54" s="293" t="s">
        <v>0</v>
      </c>
      <c r="X54" s="293" t="s">
        <v>0</v>
      </c>
      <c r="Y54" s="289" t="s">
        <v>0</v>
      </c>
      <c r="Z54" s="411"/>
      <c r="AA54" s="781"/>
      <c r="AB54" s="784"/>
      <c r="AC54" s="699"/>
      <c r="AD54" s="677"/>
      <c r="AE54" s="649"/>
      <c r="AF54" s="649"/>
      <c r="AG54" s="649"/>
      <c r="AH54" s="649"/>
      <c r="AI54" s="651"/>
      <c r="AJ54" s="411"/>
      <c r="AK54" s="347">
        <v>0</v>
      </c>
      <c r="AL54" s="787"/>
      <c r="AM54" s="385">
        <f t="shared" si="14"/>
        <v>1.639335</v>
      </c>
      <c r="AN54" s="498">
        <f t="shared" si="15"/>
        <v>4.4219999999999997</v>
      </c>
      <c r="AO54" s="297"/>
      <c r="AP54" s="429">
        <v>28.69425</v>
      </c>
      <c r="AQ54" s="324">
        <v>1350</v>
      </c>
      <c r="AR54" s="324">
        <v>1950</v>
      </c>
      <c r="AS54" s="325">
        <v>4</v>
      </c>
      <c r="AT54" s="300">
        <v>9.9336383999999995</v>
      </c>
      <c r="AU54" s="300">
        <v>6.3180000000000005</v>
      </c>
      <c r="AV54" s="300">
        <v>9.4770000000000021</v>
      </c>
      <c r="AW54" s="300">
        <v>5.6246400000000003</v>
      </c>
      <c r="AX54" s="300">
        <v>8.4369600000000009</v>
      </c>
      <c r="AY54" s="300">
        <v>7.9682400000000007</v>
      </c>
      <c r="AZ54" s="300">
        <v>58.590000000000011</v>
      </c>
      <c r="BA54" s="300">
        <v>3.4438302495999995</v>
      </c>
      <c r="BB54" s="326">
        <v>0.16</v>
      </c>
      <c r="BC54" s="326">
        <v>0.2</v>
      </c>
      <c r="BD54" s="300">
        <v>10.362</v>
      </c>
      <c r="BE54" s="300">
        <v>7.6026684119999999</v>
      </c>
      <c r="BF54" s="300">
        <v>0.89700000000000002</v>
      </c>
      <c r="BG54" s="326">
        <v>0.31980000000000003</v>
      </c>
      <c r="BH54" s="300">
        <v>10.592000000000001</v>
      </c>
      <c r="BI54" s="300">
        <v>17.763200000000001</v>
      </c>
      <c r="BJ54" s="300">
        <v>23.911999999999999</v>
      </c>
      <c r="BK54" s="324"/>
      <c r="BL54" s="3"/>
      <c r="BM54" s="321"/>
      <c r="BN54" s="324"/>
      <c r="BO54" s="300">
        <v>30.611388649600002</v>
      </c>
      <c r="BP54" s="300">
        <v>0.39</v>
      </c>
      <c r="BQ54" s="300">
        <v>1</v>
      </c>
      <c r="BR54" s="300">
        <v>0.87749999999999995</v>
      </c>
      <c r="BS54" s="300"/>
      <c r="BT54" s="300"/>
      <c r="BU54" s="300"/>
      <c r="BV54" s="300"/>
      <c r="BW54" s="300"/>
      <c r="BX54" s="298">
        <f t="shared" si="4"/>
        <v>1.639335</v>
      </c>
      <c r="BY54" s="391">
        <f t="shared" si="5"/>
        <v>4.4219999999999997</v>
      </c>
      <c r="CA54" s="300">
        <v>40.139097061599998</v>
      </c>
      <c r="CB54" s="300">
        <v>48.576057061600004</v>
      </c>
    </row>
    <row r="55" spans="1:80" s="6" customFormat="1" ht="27.75" customHeight="1" x14ac:dyDescent="0.5">
      <c r="A55" s="771"/>
      <c r="B55" s="772"/>
      <c r="C55" s="773"/>
      <c r="D55" s="14"/>
      <c r="E55" s="18" t="s">
        <v>293</v>
      </c>
      <c r="F55" s="9"/>
      <c r="G55" s="347">
        <f t="shared" si="17"/>
        <v>33.757569361599991</v>
      </c>
      <c r="H55" s="293">
        <f t="shared" si="6"/>
        <v>43.198929361599994</v>
      </c>
      <c r="I55" s="293">
        <f t="shared" si="7"/>
        <v>52.640289361599997</v>
      </c>
      <c r="J55" s="293">
        <f t="shared" si="18"/>
        <v>62.0816493616</v>
      </c>
      <c r="K55" s="293">
        <f t="shared" si="19"/>
        <v>42.674409361599992</v>
      </c>
      <c r="L55" s="289">
        <f t="shared" si="20"/>
        <v>99.322569361599989</v>
      </c>
      <c r="M55" s="338"/>
      <c r="N55" s="343">
        <v>0</v>
      </c>
      <c r="O55" s="376">
        <v>0</v>
      </c>
      <c r="P55" s="338"/>
      <c r="Q55" s="347">
        <f t="shared" si="8"/>
        <v>11.072000000000001</v>
      </c>
      <c r="R55" s="293">
        <f t="shared" si="9"/>
        <v>18.543199999999999</v>
      </c>
      <c r="S55" s="289">
        <f t="shared" si="10"/>
        <v>24.962</v>
      </c>
      <c r="T55" s="338"/>
      <c r="U55" s="347">
        <v>0</v>
      </c>
      <c r="V55" s="293" t="s">
        <v>0</v>
      </c>
      <c r="W55" s="293" t="s">
        <v>0</v>
      </c>
      <c r="X55" s="293" t="s">
        <v>0</v>
      </c>
      <c r="Y55" s="289" t="s">
        <v>0</v>
      </c>
      <c r="Z55" s="411"/>
      <c r="AA55" s="781"/>
      <c r="AB55" s="784"/>
      <c r="AC55" s="699"/>
      <c r="AD55" s="677"/>
      <c r="AE55" s="649"/>
      <c r="AF55" s="649"/>
      <c r="AG55" s="649"/>
      <c r="AH55" s="649"/>
      <c r="AI55" s="651"/>
      <c r="AJ55" s="411"/>
      <c r="AK55" s="347">
        <v>0</v>
      </c>
      <c r="AL55" s="787"/>
      <c r="AM55" s="385">
        <f t="shared" si="14"/>
        <v>1.7232599999999998</v>
      </c>
      <c r="AN55" s="498">
        <f t="shared" si="15"/>
        <v>4.6230000000000002</v>
      </c>
      <c r="AO55" s="297"/>
      <c r="AP55" s="429">
        <v>31.8825</v>
      </c>
      <c r="AQ55" s="324">
        <v>1500</v>
      </c>
      <c r="AR55" s="324">
        <v>1950</v>
      </c>
      <c r="AS55" s="325">
        <v>4</v>
      </c>
      <c r="AT55" s="300">
        <v>11.0071584</v>
      </c>
      <c r="AU55" s="300">
        <v>7.02</v>
      </c>
      <c r="AV55" s="300">
        <v>10.53</v>
      </c>
      <c r="AW55" s="300">
        <v>6.2942399999999994</v>
      </c>
      <c r="AX55" s="300">
        <v>9.4413599999999995</v>
      </c>
      <c r="AY55" s="300">
        <v>8.9168399999999988</v>
      </c>
      <c r="AZ55" s="300">
        <v>65.564999999999998</v>
      </c>
      <c r="BA55" s="300">
        <v>3.6063159495999999</v>
      </c>
      <c r="BB55" s="326">
        <v>0.16</v>
      </c>
      <c r="BC55" s="326">
        <v>0.2</v>
      </c>
      <c r="BD55" s="300">
        <v>10.833</v>
      </c>
      <c r="BE55" s="300">
        <v>7.9510950119999997</v>
      </c>
      <c r="BF55" s="300">
        <v>0.89700000000000002</v>
      </c>
      <c r="BG55" s="326">
        <v>0.31980000000000003</v>
      </c>
      <c r="BH55" s="300">
        <v>11.072000000000001</v>
      </c>
      <c r="BI55" s="300">
        <v>18.543199999999999</v>
      </c>
      <c r="BJ55" s="300">
        <v>24.962</v>
      </c>
      <c r="BK55" s="324"/>
      <c r="BL55" s="3"/>
      <c r="BM55" s="321"/>
      <c r="BN55" s="324"/>
      <c r="BO55" s="300">
        <v>33.856194349600003</v>
      </c>
      <c r="BP55" s="300">
        <v>0.39</v>
      </c>
      <c r="BQ55" s="300">
        <v>1</v>
      </c>
      <c r="BR55" s="300">
        <v>0.87749999999999995</v>
      </c>
      <c r="BS55" s="300"/>
      <c r="BT55" s="300"/>
      <c r="BU55" s="300"/>
      <c r="BV55" s="300"/>
      <c r="BW55" s="300"/>
      <c r="BX55" s="298">
        <f t="shared" si="4"/>
        <v>1.7232599999999998</v>
      </c>
      <c r="BY55" s="391">
        <f t="shared" si="5"/>
        <v>4.6230000000000002</v>
      </c>
      <c r="CA55" s="300">
        <v>43.198929361599994</v>
      </c>
      <c r="CB55" s="300">
        <v>52.640289361599997</v>
      </c>
    </row>
    <row r="56" spans="1:80" s="6" customFormat="1" ht="27.75" customHeight="1" x14ac:dyDescent="0.5">
      <c r="A56" s="771"/>
      <c r="B56" s="772"/>
      <c r="C56" s="773"/>
      <c r="D56" s="14"/>
      <c r="E56" s="18" t="s">
        <v>273</v>
      </c>
      <c r="F56" s="9"/>
      <c r="G56" s="347">
        <f t="shared" si="17"/>
        <v>35.813001661599998</v>
      </c>
      <c r="H56" s="293">
        <f t="shared" si="6"/>
        <v>46.258761661599998</v>
      </c>
      <c r="I56" s="293">
        <f t="shared" si="7"/>
        <v>56.704521661600005</v>
      </c>
      <c r="J56" s="293">
        <f t="shared" si="18"/>
        <v>67.150281661600005</v>
      </c>
      <c r="K56" s="293">
        <f t="shared" si="19"/>
        <v>45.678441661599997</v>
      </c>
      <c r="L56" s="289">
        <f t="shared" si="20"/>
        <v>108.3530016616</v>
      </c>
      <c r="M56" s="338"/>
      <c r="N56" s="343">
        <v>0</v>
      </c>
      <c r="O56" s="376">
        <v>0</v>
      </c>
      <c r="P56" s="338"/>
      <c r="Q56" s="347">
        <f t="shared" si="8"/>
        <v>11.552000000000001</v>
      </c>
      <c r="R56" s="293">
        <f t="shared" si="9"/>
        <v>19.3232</v>
      </c>
      <c r="S56" s="289">
        <f t="shared" si="10"/>
        <v>26.012</v>
      </c>
      <c r="T56" s="338"/>
      <c r="U56" s="347">
        <v>0</v>
      </c>
      <c r="V56" s="293" t="s">
        <v>0</v>
      </c>
      <c r="W56" s="293" t="s">
        <v>0</v>
      </c>
      <c r="X56" s="293" t="s">
        <v>0</v>
      </c>
      <c r="Y56" s="289" t="s">
        <v>0</v>
      </c>
      <c r="Z56" s="411"/>
      <c r="AA56" s="781"/>
      <c r="AB56" s="784"/>
      <c r="AC56" s="699"/>
      <c r="AD56" s="677"/>
      <c r="AE56" s="649"/>
      <c r="AF56" s="649"/>
      <c r="AG56" s="649"/>
      <c r="AH56" s="649"/>
      <c r="AI56" s="651"/>
      <c r="AJ56" s="411"/>
      <c r="AK56" s="347">
        <v>0</v>
      </c>
      <c r="AL56" s="787"/>
      <c r="AM56" s="385">
        <f t="shared" si="14"/>
        <v>1.807185</v>
      </c>
      <c r="AN56" s="498">
        <f t="shared" si="15"/>
        <v>4.8239999999999998</v>
      </c>
      <c r="AO56" s="297"/>
      <c r="AP56" s="429">
        <v>35.070749999999997</v>
      </c>
      <c r="AQ56" s="324">
        <v>1650</v>
      </c>
      <c r="AR56" s="324">
        <v>1950</v>
      </c>
      <c r="AS56" s="325">
        <v>4</v>
      </c>
      <c r="AT56" s="300">
        <v>12.0806784</v>
      </c>
      <c r="AU56" s="300">
        <v>7.7219999999999995</v>
      </c>
      <c r="AV56" s="300">
        <v>11.583</v>
      </c>
      <c r="AW56" s="300">
        <v>6.9638400000000003</v>
      </c>
      <c r="AX56" s="300">
        <v>10.445760000000002</v>
      </c>
      <c r="AY56" s="300">
        <v>9.8654399999999995</v>
      </c>
      <c r="AZ56" s="300">
        <v>72.540000000000006</v>
      </c>
      <c r="BA56" s="300">
        <v>3.7688016495999994</v>
      </c>
      <c r="BB56" s="326">
        <v>0.16</v>
      </c>
      <c r="BC56" s="326">
        <v>0.2</v>
      </c>
      <c r="BD56" s="300">
        <v>11.303999999999998</v>
      </c>
      <c r="BE56" s="300">
        <v>8.2995216120000013</v>
      </c>
      <c r="BF56" s="300">
        <v>0.89700000000000002</v>
      </c>
      <c r="BG56" s="326">
        <v>0.31980000000000003</v>
      </c>
      <c r="BH56" s="300">
        <v>11.552000000000001</v>
      </c>
      <c r="BI56" s="300">
        <v>19.3232</v>
      </c>
      <c r="BJ56" s="300">
        <v>26.012</v>
      </c>
      <c r="BK56" s="324"/>
      <c r="BL56" s="3"/>
      <c r="BM56" s="321"/>
      <c r="BN56" s="324"/>
      <c r="BO56" s="300">
        <v>37.101000049600003</v>
      </c>
      <c r="BP56" s="300">
        <v>0.39</v>
      </c>
      <c r="BQ56" s="300">
        <v>1</v>
      </c>
      <c r="BR56" s="300">
        <v>0.87749999999999995</v>
      </c>
      <c r="BS56" s="300"/>
      <c r="BT56" s="300"/>
      <c r="BU56" s="300"/>
      <c r="BV56" s="300"/>
      <c r="BW56" s="300"/>
      <c r="BX56" s="298">
        <f t="shared" si="4"/>
        <v>1.807185</v>
      </c>
      <c r="BY56" s="391">
        <f t="shared" si="5"/>
        <v>4.8239999999999998</v>
      </c>
      <c r="CA56" s="300">
        <v>46.258761661599998</v>
      </c>
      <c r="CB56" s="300">
        <v>56.704521661600005</v>
      </c>
    </row>
    <row r="57" spans="1:80" s="6" customFormat="1" ht="27.75" customHeight="1" x14ac:dyDescent="0.5">
      <c r="A57" s="771"/>
      <c r="B57" s="772"/>
      <c r="C57" s="773"/>
      <c r="D57" s="14"/>
      <c r="E57" s="18" t="s">
        <v>79</v>
      </c>
      <c r="F57" s="9"/>
      <c r="G57" s="347">
        <f t="shared" si="17"/>
        <v>37.958433961600008</v>
      </c>
      <c r="H57" s="293">
        <f t="shared" si="6"/>
        <v>49.408593961600005</v>
      </c>
      <c r="I57" s="293">
        <f t="shared" si="7"/>
        <v>60.858753961600002</v>
      </c>
      <c r="J57" s="293">
        <f t="shared" si="18"/>
        <v>72.308913961599998</v>
      </c>
      <c r="K57" s="293">
        <f t="shared" si="19"/>
        <v>48.772473961600006</v>
      </c>
      <c r="L57" s="289">
        <f t="shared" si="20"/>
        <v>117.47343396160001</v>
      </c>
      <c r="M57" s="338"/>
      <c r="N57" s="343">
        <v>0</v>
      </c>
      <c r="O57" s="376">
        <v>0</v>
      </c>
      <c r="P57" s="338"/>
      <c r="Q57" s="347">
        <f t="shared" si="8"/>
        <v>12.032</v>
      </c>
      <c r="R57" s="293">
        <f t="shared" si="9"/>
        <v>20.103200000000001</v>
      </c>
      <c r="S57" s="289">
        <f t="shared" si="10"/>
        <v>27.062000000000001</v>
      </c>
      <c r="T57" s="338"/>
      <c r="U57" s="347">
        <v>0</v>
      </c>
      <c r="V57" s="293" t="s">
        <v>0</v>
      </c>
      <c r="W57" s="293" t="s">
        <v>0</v>
      </c>
      <c r="X57" s="293" t="s">
        <v>0</v>
      </c>
      <c r="Y57" s="289" t="s">
        <v>0</v>
      </c>
      <c r="Z57" s="411"/>
      <c r="AA57" s="781"/>
      <c r="AB57" s="784"/>
      <c r="AC57" s="699"/>
      <c r="AD57" s="677"/>
      <c r="AE57" s="649"/>
      <c r="AF57" s="649"/>
      <c r="AG57" s="649"/>
      <c r="AH57" s="649"/>
      <c r="AI57" s="651"/>
      <c r="AJ57" s="411"/>
      <c r="AK57" s="347">
        <v>0</v>
      </c>
      <c r="AL57" s="787"/>
      <c r="AM57" s="385">
        <f t="shared" si="14"/>
        <v>1.8911099999999998</v>
      </c>
      <c r="AN57" s="498">
        <f t="shared" si="15"/>
        <v>5.0250000000000004</v>
      </c>
      <c r="AO57" s="297"/>
      <c r="AP57" s="429">
        <v>38.259</v>
      </c>
      <c r="AQ57" s="324">
        <v>1800</v>
      </c>
      <c r="AR57" s="324">
        <v>1950</v>
      </c>
      <c r="AS57" s="325">
        <v>5</v>
      </c>
      <c r="AT57" s="300">
        <v>13.1541984</v>
      </c>
      <c r="AU57" s="300">
        <v>8.4239999999999995</v>
      </c>
      <c r="AV57" s="300">
        <v>12.635999999999999</v>
      </c>
      <c r="AW57" s="300">
        <v>7.6334400000000002</v>
      </c>
      <c r="AX57" s="300">
        <v>11.45016</v>
      </c>
      <c r="AY57" s="300">
        <v>10.81404</v>
      </c>
      <c r="AZ57" s="300">
        <v>79.515000000000001</v>
      </c>
      <c r="BA57" s="300">
        <v>3.9312873495999998</v>
      </c>
      <c r="BB57" s="326">
        <v>0.2</v>
      </c>
      <c r="BC57" s="326">
        <v>0.25</v>
      </c>
      <c r="BD57" s="300">
        <v>11.775</v>
      </c>
      <c r="BE57" s="300">
        <v>8.6479482119999993</v>
      </c>
      <c r="BF57" s="300">
        <v>0.89700000000000002</v>
      </c>
      <c r="BG57" s="326">
        <v>0.31980000000000003</v>
      </c>
      <c r="BH57" s="300">
        <v>12.032</v>
      </c>
      <c r="BI57" s="300">
        <v>20.103200000000001</v>
      </c>
      <c r="BJ57" s="300">
        <v>27.062000000000001</v>
      </c>
      <c r="BK57" s="324"/>
      <c r="BL57" s="3"/>
      <c r="BM57" s="321"/>
      <c r="BN57" s="324"/>
      <c r="BO57" s="300">
        <v>40.4358057496</v>
      </c>
      <c r="BP57" s="300">
        <v>0.39</v>
      </c>
      <c r="BQ57" s="300">
        <v>1</v>
      </c>
      <c r="BR57" s="300">
        <v>0.87749999999999995</v>
      </c>
      <c r="BS57" s="300"/>
      <c r="BT57" s="300"/>
      <c r="BU57" s="300"/>
      <c r="BV57" s="300"/>
      <c r="BW57" s="300"/>
      <c r="BX57" s="298">
        <f t="shared" si="4"/>
        <v>1.8911099999999998</v>
      </c>
      <c r="BY57" s="391">
        <f t="shared" si="5"/>
        <v>5.0250000000000004</v>
      </c>
      <c r="CA57" s="300">
        <v>49.408593961600005</v>
      </c>
      <c r="CB57" s="300">
        <v>60.858753961600002</v>
      </c>
    </row>
    <row r="58" spans="1:80" s="6" customFormat="1" ht="27.75" customHeight="1" x14ac:dyDescent="0.5">
      <c r="A58" s="771"/>
      <c r="B58" s="772"/>
      <c r="C58" s="773"/>
      <c r="D58" s="14"/>
      <c r="E58" s="20" t="s">
        <v>38</v>
      </c>
      <c r="F58" s="9"/>
      <c r="G58" s="373">
        <f t="shared" si="17"/>
        <v>27.024272461599999</v>
      </c>
      <c r="H58" s="292">
        <f t="shared" si="6"/>
        <v>32.885432461599997</v>
      </c>
      <c r="I58" s="292">
        <f t="shared" si="7"/>
        <v>38.746592461599995</v>
      </c>
      <c r="J58" s="292">
        <f t="shared" si="18"/>
        <v>44.607752461599993</v>
      </c>
      <c r="K58" s="392">
        <f t="shared" si="19"/>
        <v>32.559812461599996</v>
      </c>
      <c r="L58" s="290">
        <f t="shared" si="20"/>
        <v>67.726772461600007</v>
      </c>
      <c r="M58" s="338"/>
      <c r="N58" s="374">
        <v>0</v>
      </c>
      <c r="O58" s="291">
        <v>0</v>
      </c>
      <c r="P58" s="338"/>
      <c r="Q58" s="373">
        <f t="shared" si="8"/>
        <v>9.6319999999999997</v>
      </c>
      <c r="R58" s="292">
        <f t="shared" si="9"/>
        <v>16.203199999999999</v>
      </c>
      <c r="S58" s="290">
        <f t="shared" si="10"/>
        <v>21.811999999999998</v>
      </c>
      <c r="T58" s="338"/>
      <c r="U58" s="373">
        <v>0</v>
      </c>
      <c r="V58" s="292" t="s">
        <v>0</v>
      </c>
      <c r="W58" s="292" t="s">
        <v>0</v>
      </c>
      <c r="X58" s="292" t="s">
        <v>0</v>
      </c>
      <c r="Y58" s="295" t="s">
        <v>0</v>
      </c>
      <c r="Z58" s="411"/>
      <c r="AA58" s="781"/>
      <c r="AB58" s="784"/>
      <c r="AC58" s="699"/>
      <c r="AD58" s="677"/>
      <c r="AE58" s="649"/>
      <c r="AF58" s="649"/>
      <c r="AG58" s="649"/>
      <c r="AH58" s="649"/>
      <c r="AI58" s="651"/>
      <c r="AJ58" s="411"/>
      <c r="AK58" s="373">
        <v>0</v>
      </c>
      <c r="AL58" s="787"/>
      <c r="AM58" s="385">
        <f t="shared" si="14"/>
        <v>1.4714849999999999</v>
      </c>
      <c r="AN58" s="498">
        <f t="shared" si="15"/>
        <v>4.0200000000000005</v>
      </c>
      <c r="AO58" s="297"/>
      <c r="AP58" s="430">
        <v>20.600999999999999</v>
      </c>
      <c r="AQ58" s="324">
        <v>900</v>
      </c>
      <c r="AR58" s="324">
        <v>2100</v>
      </c>
      <c r="AS58" s="325">
        <v>4</v>
      </c>
      <c r="AT58" s="300">
        <v>7.2195983999999997</v>
      </c>
      <c r="AU58" s="300">
        <v>4.5360000000000005</v>
      </c>
      <c r="AV58" s="300">
        <v>6.8040000000000003</v>
      </c>
      <c r="AW58" s="300">
        <v>3.9074399999999994</v>
      </c>
      <c r="AX58" s="300">
        <v>5.8611599999999999</v>
      </c>
      <c r="AY58" s="300">
        <v>5.5355399999999992</v>
      </c>
      <c r="AZ58" s="300">
        <v>40.702500000000001</v>
      </c>
      <c r="BA58" s="300">
        <v>3.1188588495999996</v>
      </c>
      <c r="BB58" s="326">
        <v>0.16</v>
      </c>
      <c r="BC58" s="326">
        <v>0.2</v>
      </c>
      <c r="BD58" s="300">
        <v>9.42</v>
      </c>
      <c r="BE58" s="300">
        <v>6.9058152119999994</v>
      </c>
      <c r="BF58" s="300">
        <v>0.96600000000000008</v>
      </c>
      <c r="BG58" s="326">
        <v>0.34440000000000004</v>
      </c>
      <c r="BH58" s="300">
        <v>9.6319999999999997</v>
      </c>
      <c r="BI58" s="300">
        <v>16.203199999999999</v>
      </c>
      <c r="BJ58" s="300">
        <v>21.811999999999998</v>
      </c>
      <c r="BK58" s="324"/>
      <c r="BL58" s="3"/>
      <c r="BM58" s="321"/>
      <c r="BN58" s="324"/>
      <c r="BO58" s="300">
        <v>22.420777249599997</v>
      </c>
      <c r="BP58" s="300">
        <v>0.39</v>
      </c>
      <c r="BQ58" s="300">
        <v>1</v>
      </c>
      <c r="BR58" s="300">
        <v>0.87749999999999995</v>
      </c>
      <c r="BS58" s="300"/>
      <c r="BT58" s="300"/>
      <c r="BU58" s="300"/>
      <c r="BV58" s="300"/>
      <c r="BW58" s="300"/>
      <c r="BX58" s="298">
        <f t="shared" si="4"/>
        <v>1.4714849999999999</v>
      </c>
      <c r="BY58" s="391">
        <f t="shared" si="5"/>
        <v>4.0200000000000005</v>
      </c>
      <c r="CA58" s="300">
        <v>32.885432461599997</v>
      </c>
      <c r="CB58" s="300">
        <v>38.746592461599995</v>
      </c>
    </row>
    <row r="59" spans="1:80" s="6" customFormat="1" ht="27.75" customHeight="1" x14ac:dyDescent="0.5">
      <c r="A59" s="771"/>
      <c r="B59" s="772"/>
      <c r="C59" s="773"/>
      <c r="D59" s="14"/>
      <c r="E59" s="20" t="s">
        <v>294</v>
      </c>
      <c r="F59" s="9"/>
      <c r="G59" s="373">
        <f t="shared" si="17"/>
        <v>29.160704761600002</v>
      </c>
      <c r="H59" s="292">
        <f t="shared" si="6"/>
        <v>36.1072647616</v>
      </c>
      <c r="I59" s="292">
        <f t="shared" si="7"/>
        <v>43.053824761599998</v>
      </c>
      <c r="J59" s="292">
        <f t="shared" si="18"/>
        <v>50.000384761599996</v>
      </c>
      <c r="K59" s="292">
        <f t="shared" si="19"/>
        <v>35.721344761600001</v>
      </c>
      <c r="L59" s="290">
        <f t="shared" si="20"/>
        <v>77.400704761599997</v>
      </c>
      <c r="M59" s="338"/>
      <c r="N59" s="374">
        <v>0</v>
      </c>
      <c r="O59" s="291">
        <v>0</v>
      </c>
      <c r="P59" s="338"/>
      <c r="Q59" s="373">
        <f t="shared" si="8"/>
        <v>10.112000000000002</v>
      </c>
      <c r="R59" s="292">
        <f t="shared" si="9"/>
        <v>16.9832</v>
      </c>
      <c r="S59" s="290">
        <f t="shared" si="10"/>
        <v>22.862000000000002</v>
      </c>
      <c r="T59" s="338"/>
      <c r="U59" s="373">
        <v>0</v>
      </c>
      <c r="V59" s="292" t="s">
        <v>0</v>
      </c>
      <c r="W59" s="292" t="s">
        <v>0</v>
      </c>
      <c r="X59" s="292" t="s">
        <v>0</v>
      </c>
      <c r="Y59" s="295" t="s">
        <v>0</v>
      </c>
      <c r="Z59" s="411"/>
      <c r="AA59" s="781"/>
      <c r="AB59" s="784"/>
      <c r="AC59" s="699"/>
      <c r="AD59" s="677"/>
      <c r="AE59" s="649"/>
      <c r="AF59" s="649"/>
      <c r="AG59" s="649"/>
      <c r="AH59" s="649"/>
      <c r="AI59" s="651"/>
      <c r="AJ59" s="411"/>
      <c r="AK59" s="373">
        <v>0</v>
      </c>
      <c r="AL59" s="787"/>
      <c r="AM59" s="385">
        <f t="shared" si="14"/>
        <v>1.55541</v>
      </c>
      <c r="AN59" s="498">
        <f t="shared" si="15"/>
        <v>4.2210000000000001</v>
      </c>
      <c r="AO59" s="297"/>
      <c r="AP59" s="430">
        <v>24.034500000000001</v>
      </c>
      <c r="AQ59" s="324">
        <v>1050</v>
      </c>
      <c r="AR59" s="324">
        <v>2100</v>
      </c>
      <c r="AS59" s="325">
        <v>4</v>
      </c>
      <c r="AT59" s="300">
        <v>8.3741184000000004</v>
      </c>
      <c r="AU59" s="300">
        <v>5.2919999999999998</v>
      </c>
      <c r="AV59" s="300">
        <v>7.9380000000000006</v>
      </c>
      <c r="AW59" s="300">
        <v>4.6310399999999996</v>
      </c>
      <c r="AX59" s="300">
        <v>6.946559999999999</v>
      </c>
      <c r="AY59" s="300">
        <v>6.5606399999999994</v>
      </c>
      <c r="AZ59" s="300">
        <v>48.239999999999995</v>
      </c>
      <c r="BA59" s="300">
        <v>3.2813445496</v>
      </c>
      <c r="BB59" s="326">
        <v>0.16</v>
      </c>
      <c r="BC59" s="326">
        <v>0.2</v>
      </c>
      <c r="BD59" s="300">
        <v>9.8910000000000018</v>
      </c>
      <c r="BE59" s="300">
        <v>7.2542418120000001</v>
      </c>
      <c r="BF59" s="300">
        <v>0.96600000000000008</v>
      </c>
      <c r="BG59" s="326">
        <v>0.34440000000000004</v>
      </c>
      <c r="BH59" s="300">
        <v>10.112000000000002</v>
      </c>
      <c r="BI59" s="300">
        <v>16.9832</v>
      </c>
      <c r="BJ59" s="300">
        <v>22.862000000000002</v>
      </c>
      <c r="BK59" s="324"/>
      <c r="BL59" s="3"/>
      <c r="BM59" s="321"/>
      <c r="BN59" s="324"/>
      <c r="BO59" s="300">
        <v>25.908582949599996</v>
      </c>
      <c r="BP59" s="300">
        <v>0.42000000000000004</v>
      </c>
      <c r="BQ59" s="300">
        <v>1</v>
      </c>
      <c r="BR59" s="300">
        <v>0.94500000000000006</v>
      </c>
      <c r="BS59" s="300"/>
      <c r="BT59" s="300"/>
      <c r="BU59" s="300"/>
      <c r="BV59" s="300"/>
      <c r="BW59" s="300"/>
      <c r="BX59" s="298">
        <f t="shared" si="4"/>
        <v>1.55541</v>
      </c>
      <c r="BY59" s="391">
        <f t="shared" si="5"/>
        <v>4.2210000000000001</v>
      </c>
      <c r="CA59" s="300">
        <v>36.1072647616</v>
      </c>
      <c r="CB59" s="300">
        <v>43.053824761599998</v>
      </c>
    </row>
    <row r="60" spans="1:80" s="6" customFormat="1" ht="27.75" customHeight="1" x14ac:dyDescent="0.5">
      <c r="A60" s="771"/>
      <c r="B60" s="772"/>
      <c r="C60" s="773"/>
      <c r="D60" s="14"/>
      <c r="E60" s="20" t="s">
        <v>295</v>
      </c>
      <c r="F60" s="9"/>
      <c r="G60" s="373">
        <f t="shared" si="17"/>
        <v>31.297137061600004</v>
      </c>
      <c r="H60" s="292">
        <f t="shared" si="6"/>
        <v>39.329097061600002</v>
      </c>
      <c r="I60" s="292">
        <f t="shared" si="7"/>
        <v>47.3610570616</v>
      </c>
      <c r="J60" s="292">
        <f t="shared" si="18"/>
        <v>55.393017061599998</v>
      </c>
      <c r="K60" s="292">
        <f t="shared" si="19"/>
        <v>38.882877061600006</v>
      </c>
      <c r="L60" s="290">
        <f t="shared" si="20"/>
        <v>87.074637061600015</v>
      </c>
      <c r="M60" s="338"/>
      <c r="N60" s="374">
        <v>0</v>
      </c>
      <c r="O60" s="291">
        <v>0</v>
      </c>
      <c r="P60" s="338"/>
      <c r="Q60" s="373">
        <f t="shared" si="8"/>
        <v>10.592000000000001</v>
      </c>
      <c r="R60" s="292">
        <f t="shared" si="9"/>
        <v>17.763200000000001</v>
      </c>
      <c r="S60" s="290">
        <f t="shared" si="10"/>
        <v>23.911999999999999</v>
      </c>
      <c r="T60" s="338"/>
      <c r="U60" s="373">
        <v>0</v>
      </c>
      <c r="V60" s="292" t="s">
        <v>0</v>
      </c>
      <c r="W60" s="292" t="s">
        <v>0</v>
      </c>
      <c r="X60" s="292" t="s">
        <v>0</v>
      </c>
      <c r="Y60" s="295" t="s">
        <v>0</v>
      </c>
      <c r="Z60" s="411"/>
      <c r="AA60" s="781"/>
      <c r="AB60" s="784"/>
      <c r="AC60" s="699"/>
      <c r="AD60" s="677"/>
      <c r="AE60" s="649"/>
      <c r="AF60" s="649"/>
      <c r="AG60" s="649"/>
      <c r="AH60" s="649"/>
      <c r="AI60" s="651"/>
      <c r="AJ60" s="411"/>
      <c r="AK60" s="373">
        <v>0</v>
      </c>
      <c r="AL60" s="787"/>
      <c r="AM60" s="385">
        <f t="shared" si="14"/>
        <v>1.639335</v>
      </c>
      <c r="AN60" s="498">
        <f t="shared" si="15"/>
        <v>4.4219999999999997</v>
      </c>
      <c r="AO60" s="297"/>
      <c r="AP60" s="430">
        <v>27.468</v>
      </c>
      <c r="AQ60" s="324">
        <v>1200</v>
      </c>
      <c r="AR60" s="324">
        <v>2100</v>
      </c>
      <c r="AS60" s="325">
        <v>4</v>
      </c>
      <c r="AT60" s="300">
        <v>9.5286384000000002</v>
      </c>
      <c r="AU60" s="300">
        <v>6.048</v>
      </c>
      <c r="AV60" s="300">
        <v>9.072000000000001</v>
      </c>
      <c r="AW60" s="300">
        <v>5.3546399999999998</v>
      </c>
      <c r="AX60" s="300">
        <v>8.0319599999999998</v>
      </c>
      <c r="AY60" s="300">
        <v>7.5857400000000004</v>
      </c>
      <c r="AZ60" s="300">
        <v>55.777500000000003</v>
      </c>
      <c r="BA60" s="300">
        <v>3.4438302495999995</v>
      </c>
      <c r="BB60" s="326">
        <v>0.16</v>
      </c>
      <c r="BC60" s="326">
        <v>0.2</v>
      </c>
      <c r="BD60" s="300">
        <v>10.362</v>
      </c>
      <c r="BE60" s="300">
        <v>7.6026684119999999</v>
      </c>
      <c r="BF60" s="300">
        <v>0.96600000000000008</v>
      </c>
      <c r="BG60" s="326">
        <v>0.34440000000000004</v>
      </c>
      <c r="BH60" s="300">
        <v>10.592000000000001</v>
      </c>
      <c r="BI60" s="300">
        <v>17.763200000000001</v>
      </c>
      <c r="BJ60" s="300">
        <v>23.911999999999999</v>
      </c>
      <c r="BK60" s="324"/>
      <c r="BL60" s="3"/>
      <c r="BM60" s="321"/>
      <c r="BN60" s="324"/>
      <c r="BO60" s="300">
        <v>29.396388649599999</v>
      </c>
      <c r="BP60" s="300">
        <v>0.42000000000000004</v>
      </c>
      <c r="BQ60" s="300">
        <v>1</v>
      </c>
      <c r="BR60" s="300">
        <v>0.94500000000000006</v>
      </c>
      <c r="BS60" s="300"/>
      <c r="BT60" s="300"/>
      <c r="BU60" s="300"/>
      <c r="BV60" s="300"/>
      <c r="BW60" s="300"/>
      <c r="BX60" s="298">
        <f t="shared" si="4"/>
        <v>1.639335</v>
      </c>
      <c r="BY60" s="391">
        <f t="shared" si="5"/>
        <v>4.4219999999999997</v>
      </c>
      <c r="CA60" s="300">
        <v>39.329097061600002</v>
      </c>
      <c r="CB60" s="300">
        <v>47.3610570616</v>
      </c>
    </row>
    <row r="61" spans="1:80" s="6" customFormat="1" ht="27.75" customHeight="1" x14ac:dyDescent="0.5">
      <c r="A61" s="771"/>
      <c r="B61" s="772"/>
      <c r="C61" s="773"/>
      <c r="D61" s="14"/>
      <c r="E61" s="20" t="s">
        <v>296</v>
      </c>
      <c r="F61" s="9"/>
      <c r="G61" s="373">
        <f t="shared" si="17"/>
        <v>33.4335693616</v>
      </c>
      <c r="H61" s="292">
        <f t="shared" si="6"/>
        <v>42.550929361599998</v>
      </c>
      <c r="I61" s="292">
        <f t="shared" si="7"/>
        <v>51.668289361600003</v>
      </c>
      <c r="J61" s="292">
        <f t="shared" si="18"/>
        <v>60.785649361600001</v>
      </c>
      <c r="K61" s="292">
        <f t="shared" si="19"/>
        <v>42.044409361600003</v>
      </c>
      <c r="L61" s="290">
        <f t="shared" si="20"/>
        <v>96.748569361600005</v>
      </c>
      <c r="M61" s="338"/>
      <c r="N61" s="374">
        <v>0</v>
      </c>
      <c r="O61" s="291">
        <v>0</v>
      </c>
      <c r="P61" s="338"/>
      <c r="Q61" s="373">
        <f t="shared" si="8"/>
        <v>11.072000000000001</v>
      </c>
      <c r="R61" s="292">
        <f t="shared" si="9"/>
        <v>18.543199999999999</v>
      </c>
      <c r="S61" s="290">
        <f t="shared" si="10"/>
        <v>24.962</v>
      </c>
      <c r="T61" s="338"/>
      <c r="U61" s="373">
        <v>0</v>
      </c>
      <c r="V61" s="292" t="s">
        <v>0</v>
      </c>
      <c r="W61" s="292" t="s">
        <v>0</v>
      </c>
      <c r="X61" s="292" t="s">
        <v>0</v>
      </c>
      <c r="Y61" s="295" t="s">
        <v>0</v>
      </c>
      <c r="Z61" s="411"/>
      <c r="AA61" s="781"/>
      <c r="AB61" s="784"/>
      <c r="AC61" s="699"/>
      <c r="AD61" s="677"/>
      <c r="AE61" s="649"/>
      <c r="AF61" s="649"/>
      <c r="AG61" s="649"/>
      <c r="AH61" s="649"/>
      <c r="AI61" s="651"/>
      <c r="AJ61" s="411"/>
      <c r="AK61" s="373">
        <v>0</v>
      </c>
      <c r="AL61" s="787"/>
      <c r="AM61" s="385">
        <f t="shared" si="14"/>
        <v>1.7232600000000002</v>
      </c>
      <c r="AN61" s="498">
        <f t="shared" si="15"/>
        <v>4.6230000000000002</v>
      </c>
      <c r="AO61" s="297"/>
      <c r="AP61" s="430">
        <v>30.901500000000002</v>
      </c>
      <c r="AQ61" s="324">
        <v>1350</v>
      </c>
      <c r="AR61" s="324">
        <v>2100</v>
      </c>
      <c r="AS61" s="325">
        <v>4</v>
      </c>
      <c r="AT61" s="300">
        <v>10.6831584</v>
      </c>
      <c r="AU61" s="300">
        <v>6.8040000000000012</v>
      </c>
      <c r="AV61" s="300">
        <v>10.206000000000001</v>
      </c>
      <c r="AW61" s="300">
        <v>6.0782400000000001</v>
      </c>
      <c r="AX61" s="300">
        <v>9.1173599999999997</v>
      </c>
      <c r="AY61" s="300">
        <v>8.6108399999999996</v>
      </c>
      <c r="AZ61" s="300">
        <v>63.314999999999998</v>
      </c>
      <c r="BA61" s="300">
        <v>3.6063159495999999</v>
      </c>
      <c r="BB61" s="326">
        <v>0.16</v>
      </c>
      <c r="BC61" s="326">
        <v>0.2</v>
      </c>
      <c r="BD61" s="300">
        <v>10.833</v>
      </c>
      <c r="BE61" s="300">
        <v>7.9510950119999997</v>
      </c>
      <c r="BF61" s="300">
        <v>0.96600000000000008</v>
      </c>
      <c r="BG61" s="326">
        <v>0.34440000000000004</v>
      </c>
      <c r="BH61" s="300">
        <v>11.072000000000001</v>
      </c>
      <c r="BI61" s="300">
        <v>18.543199999999999</v>
      </c>
      <c r="BJ61" s="300">
        <v>24.962</v>
      </c>
      <c r="BK61" s="324"/>
      <c r="BL61" s="3"/>
      <c r="BM61" s="321"/>
      <c r="BN61" s="324"/>
      <c r="BO61" s="300">
        <v>32.884194349600001</v>
      </c>
      <c r="BP61" s="300">
        <v>0.42000000000000004</v>
      </c>
      <c r="BQ61" s="300">
        <v>1</v>
      </c>
      <c r="BR61" s="300">
        <v>0.94500000000000006</v>
      </c>
      <c r="BS61" s="300"/>
      <c r="BT61" s="300"/>
      <c r="BU61" s="300"/>
      <c r="BV61" s="300"/>
      <c r="BW61" s="300"/>
      <c r="BX61" s="298">
        <f t="shared" si="4"/>
        <v>1.7232600000000002</v>
      </c>
      <c r="BY61" s="391">
        <f t="shared" si="5"/>
        <v>4.6230000000000002</v>
      </c>
      <c r="CA61" s="300">
        <v>42.550929361599998</v>
      </c>
      <c r="CB61" s="300">
        <v>51.668289361600003</v>
      </c>
    </row>
    <row r="62" spans="1:80" s="6" customFormat="1" ht="27.75" customHeight="1" x14ac:dyDescent="0.5">
      <c r="A62" s="771"/>
      <c r="B62" s="772"/>
      <c r="C62" s="773"/>
      <c r="D62" s="14"/>
      <c r="E62" s="20" t="s">
        <v>277</v>
      </c>
      <c r="F62" s="9"/>
      <c r="G62" s="373">
        <f t="shared" si="17"/>
        <v>35.570001661600003</v>
      </c>
      <c r="H62" s="292">
        <f t="shared" si="6"/>
        <v>45.772761661600001</v>
      </c>
      <c r="I62" s="292">
        <f t="shared" si="7"/>
        <v>55.975521661599998</v>
      </c>
      <c r="J62" s="292">
        <f t="shared" si="18"/>
        <v>66.178281661599996</v>
      </c>
      <c r="K62" s="292">
        <f t="shared" si="19"/>
        <v>45.205941661600001</v>
      </c>
      <c r="L62" s="290">
        <f t="shared" si="20"/>
        <v>106.42250166159999</v>
      </c>
      <c r="M62" s="338"/>
      <c r="N62" s="374">
        <v>0</v>
      </c>
      <c r="O62" s="291">
        <v>0</v>
      </c>
      <c r="P62" s="338"/>
      <c r="Q62" s="373">
        <f t="shared" si="8"/>
        <v>11.552</v>
      </c>
      <c r="R62" s="292">
        <f t="shared" si="9"/>
        <v>19.3232</v>
      </c>
      <c r="S62" s="290">
        <f t="shared" si="10"/>
        <v>26.012</v>
      </c>
      <c r="T62" s="338"/>
      <c r="U62" s="373">
        <v>0</v>
      </c>
      <c r="V62" s="292" t="s">
        <v>0</v>
      </c>
      <c r="W62" s="292" t="s">
        <v>0</v>
      </c>
      <c r="X62" s="292" t="s">
        <v>0</v>
      </c>
      <c r="Y62" s="295" t="s">
        <v>0</v>
      </c>
      <c r="Z62" s="411"/>
      <c r="AA62" s="781"/>
      <c r="AB62" s="784"/>
      <c r="AC62" s="699"/>
      <c r="AD62" s="677"/>
      <c r="AE62" s="649"/>
      <c r="AF62" s="649"/>
      <c r="AG62" s="649"/>
      <c r="AH62" s="649"/>
      <c r="AI62" s="651"/>
      <c r="AJ62" s="411"/>
      <c r="AK62" s="373">
        <v>0</v>
      </c>
      <c r="AL62" s="787"/>
      <c r="AM62" s="385">
        <f t="shared" si="14"/>
        <v>1.807185</v>
      </c>
      <c r="AN62" s="498">
        <f t="shared" si="15"/>
        <v>4.8239999999999998</v>
      </c>
      <c r="AO62" s="297"/>
      <c r="AP62" s="430">
        <v>34.335000000000001</v>
      </c>
      <c r="AQ62" s="324">
        <v>1500</v>
      </c>
      <c r="AR62" s="324">
        <v>2100</v>
      </c>
      <c r="AS62" s="325">
        <v>4</v>
      </c>
      <c r="AT62" s="300">
        <v>11.8376784</v>
      </c>
      <c r="AU62" s="300">
        <v>7.5600000000000005</v>
      </c>
      <c r="AV62" s="300">
        <v>11.340000000000002</v>
      </c>
      <c r="AW62" s="300">
        <v>6.8018399999999986</v>
      </c>
      <c r="AX62" s="300">
        <v>10.202759999999998</v>
      </c>
      <c r="AY62" s="300">
        <v>9.635939999999998</v>
      </c>
      <c r="AZ62" s="300">
        <v>70.852499999999992</v>
      </c>
      <c r="BA62" s="300">
        <v>3.7688016495999999</v>
      </c>
      <c r="BB62" s="326">
        <v>0.16</v>
      </c>
      <c r="BC62" s="326">
        <v>0.2</v>
      </c>
      <c r="BD62" s="300">
        <v>11.304</v>
      </c>
      <c r="BE62" s="300">
        <v>8.2995216119999995</v>
      </c>
      <c r="BF62" s="300">
        <v>0.96600000000000008</v>
      </c>
      <c r="BG62" s="326">
        <v>0.34440000000000004</v>
      </c>
      <c r="BH62" s="300">
        <v>11.552</v>
      </c>
      <c r="BI62" s="300">
        <v>19.3232</v>
      </c>
      <c r="BJ62" s="300">
        <v>26.012</v>
      </c>
      <c r="BK62" s="324"/>
      <c r="BL62" s="3"/>
      <c r="BM62" s="321"/>
      <c r="BN62" s="324"/>
      <c r="BO62" s="300">
        <v>36.372000049599997</v>
      </c>
      <c r="BP62" s="300">
        <v>0.42000000000000004</v>
      </c>
      <c r="BQ62" s="300">
        <v>1</v>
      </c>
      <c r="BR62" s="300">
        <v>0.94500000000000006</v>
      </c>
      <c r="BS62" s="300"/>
      <c r="BT62" s="300"/>
      <c r="BU62" s="300"/>
      <c r="BV62" s="300"/>
      <c r="BW62" s="300"/>
      <c r="BX62" s="298">
        <f t="shared" si="4"/>
        <v>1.807185</v>
      </c>
      <c r="BY62" s="391">
        <f t="shared" si="5"/>
        <v>4.8239999999999998</v>
      </c>
      <c r="CA62" s="300">
        <v>45.772761661600001</v>
      </c>
      <c r="CB62" s="300">
        <v>55.975521661599998</v>
      </c>
    </row>
    <row r="63" spans="1:80" s="6" customFormat="1" ht="27.65" customHeight="1" x14ac:dyDescent="0.5">
      <c r="A63" s="771"/>
      <c r="B63" s="772"/>
      <c r="C63" s="773"/>
      <c r="D63" s="14"/>
      <c r="E63" s="20" t="s">
        <v>297</v>
      </c>
      <c r="F63" s="9"/>
      <c r="G63" s="373">
        <f t="shared" si="17"/>
        <v>37.706433961599991</v>
      </c>
      <c r="H63" s="292">
        <f t="shared" si="6"/>
        <v>48.994593961599989</v>
      </c>
      <c r="I63" s="292">
        <f t="shared" si="7"/>
        <v>60.282753961599994</v>
      </c>
      <c r="J63" s="292">
        <f t="shared" si="18"/>
        <v>71.570913961599999</v>
      </c>
      <c r="K63" s="292">
        <f t="shared" si="19"/>
        <v>48.367473961599991</v>
      </c>
      <c r="L63" s="290">
        <f t="shared" si="20"/>
        <v>116.09643396159998</v>
      </c>
      <c r="M63" s="338"/>
      <c r="N63" s="374">
        <v>0</v>
      </c>
      <c r="O63" s="291">
        <v>0</v>
      </c>
      <c r="P63" s="338"/>
      <c r="Q63" s="373">
        <f t="shared" si="8"/>
        <v>12.032</v>
      </c>
      <c r="R63" s="292">
        <f t="shared" si="9"/>
        <v>20.103199999999998</v>
      </c>
      <c r="S63" s="290">
        <f t="shared" si="10"/>
        <v>27.061999999999998</v>
      </c>
      <c r="T63" s="338"/>
      <c r="U63" s="373">
        <v>0</v>
      </c>
      <c r="V63" s="292" t="s">
        <v>0</v>
      </c>
      <c r="W63" s="292" t="s">
        <v>0</v>
      </c>
      <c r="X63" s="292" t="s">
        <v>0</v>
      </c>
      <c r="Y63" s="295" t="s">
        <v>0</v>
      </c>
      <c r="Z63" s="411"/>
      <c r="AA63" s="781"/>
      <c r="AB63" s="784"/>
      <c r="AC63" s="699"/>
      <c r="AD63" s="677"/>
      <c r="AE63" s="649"/>
      <c r="AF63" s="649"/>
      <c r="AG63" s="649"/>
      <c r="AH63" s="649"/>
      <c r="AI63" s="651"/>
      <c r="AJ63" s="411"/>
      <c r="AK63" s="373">
        <v>0</v>
      </c>
      <c r="AL63" s="787"/>
      <c r="AM63" s="385">
        <f t="shared" si="14"/>
        <v>1.8911100000000003</v>
      </c>
      <c r="AN63" s="498">
        <f t="shared" si="15"/>
        <v>5.0250000000000004</v>
      </c>
      <c r="AO63" s="297"/>
      <c r="AP63" s="430">
        <v>37.768500000000003</v>
      </c>
      <c r="AQ63" s="324">
        <v>1650</v>
      </c>
      <c r="AR63" s="324">
        <v>2100</v>
      </c>
      <c r="AS63" s="325">
        <v>4</v>
      </c>
      <c r="AT63" s="300">
        <v>12.992198399999999</v>
      </c>
      <c r="AU63" s="300">
        <v>8.3159999999999989</v>
      </c>
      <c r="AV63" s="300">
        <v>12.474</v>
      </c>
      <c r="AW63" s="300">
        <v>7.5254399999999988</v>
      </c>
      <c r="AX63" s="300">
        <v>11.28816</v>
      </c>
      <c r="AY63" s="300">
        <v>10.661039999999998</v>
      </c>
      <c r="AZ63" s="300">
        <v>78.389999999999986</v>
      </c>
      <c r="BA63" s="300">
        <v>3.9312873495999998</v>
      </c>
      <c r="BB63" s="326">
        <v>0.16</v>
      </c>
      <c r="BC63" s="326">
        <v>0.2</v>
      </c>
      <c r="BD63" s="300">
        <v>11.775</v>
      </c>
      <c r="BE63" s="300">
        <v>8.6479482119999993</v>
      </c>
      <c r="BF63" s="300">
        <v>0.96600000000000008</v>
      </c>
      <c r="BG63" s="326">
        <v>0.34440000000000004</v>
      </c>
      <c r="BH63" s="300">
        <v>12.032</v>
      </c>
      <c r="BI63" s="300">
        <v>20.103199999999998</v>
      </c>
      <c r="BJ63" s="300">
        <v>27.061999999999998</v>
      </c>
      <c r="BK63" s="324"/>
      <c r="BL63" s="3"/>
      <c r="BM63" s="321"/>
      <c r="BN63" s="324"/>
      <c r="BO63" s="300">
        <v>39.8598057496</v>
      </c>
      <c r="BP63" s="300">
        <v>0.42000000000000004</v>
      </c>
      <c r="BQ63" s="300">
        <v>1</v>
      </c>
      <c r="BR63" s="300">
        <v>0.94500000000000006</v>
      </c>
      <c r="BS63" s="300"/>
      <c r="BT63" s="300"/>
      <c r="BU63" s="300"/>
      <c r="BV63" s="300"/>
      <c r="BW63" s="300"/>
      <c r="BX63" s="298">
        <f t="shared" si="4"/>
        <v>1.8911100000000003</v>
      </c>
      <c r="BY63" s="391">
        <f t="shared" si="5"/>
        <v>5.0250000000000004</v>
      </c>
      <c r="CA63" s="300">
        <v>48.994593961599989</v>
      </c>
      <c r="CB63" s="300">
        <v>60.282753961599994</v>
      </c>
    </row>
    <row r="64" spans="1:80" s="6" customFormat="1" ht="27.75" customHeight="1" x14ac:dyDescent="0.5">
      <c r="A64" s="771"/>
      <c r="B64" s="772"/>
      <c r="C64" s="773"/>
      <c r="D64" s="14"/>
      <c r="E64" s="20" t="s">
        <v>80</v>
      </c>
      <c r="F64" s="9"/>
      <c r="G64" s="373">
        <f t="shared" si="17"/>
        <v>39.932866261600005</v>
      </c>
      <c r="H64" s="292">
        <f t="shared" si="6"/>
        <v>52.306426261600002</v>
      </c>
      <c r="I64" s="292">
        <f t="shared" si="7"/>
        <v>64.679986261600007</v>
      </c>
      <c r="J64" s="292">
        <f t="shared" si="18"/>
        <v>77.053546261600005</v>
      </c>
      <c r="K64" s="292">
        <f t="shared" si="19"/>
        <v>51.619006261600006</v>
      </c>
      <c r="L64" s="290">
        <f t="shared" si="20"/>
        <v>125.86036626160001</v>
      </c>
      <c r="M64" s="338"/>
      <c r="N64" s="374">
        <v>0</v>
      </c>
      <c r="O64" s="291">
        <v>0</v>
      </c>
      <c r="P64" s="338"/>
      <c r="Q64" s="373">
        <f t="shared" si="8"/>
        <v>12.512</v>
      </c>
      <c r="R64" s="292">
        <f t="shared" si="9"/>
        <v>20.883200000000002</v>
      </c>
      <c r="S64" s="290">
        <f t="shared" si="10"/>
        <v>28.112000000000002</v>
      </c>
      <c r="T64" s="338"/>
      <c r="U64" s="373">
        <v>0</v>
      </c>
      <c r="V64" s="292" t="s">
        <v>0</v>
      </c>
      <c r="W64" s="292" t="s">
        <v>0</v>
      </c>
      <c r="X64" s="292" t="s">
        <v>0</v>
      </c>
      <c r="Y64" s="290" t="s">
        <v>0</v>
      </c>
      <c r="Z64" s="411"/>
      <c r="AA64" s="781"/>
      <c r="AB64" s="784"/>
      <c r="AC64" s="699"/>
      <c r="AD64" s="677"/>
      <c r="AE64" s="649"/>
      <c r="AF64" s="649"/>
      <c r="AG64" s="649"/>
      <c r="AH64" s="649"/>
      <c r="AI64" s="651"/>
      <c r="AJ64" s="411"/>
      <c r="AK64" s="368">
        <v>0</v>
      </c>
      <c r="AL64" s="787"/>
      <c r="AM64" s="385">
        <f t="shared" si="14"/>
        <v>1.9750349999999999</v>
      </c>
      <c r="AN64" s="498">
        <f t="shared" si="15"/>
        <v>5.226</v>
      </c>
      <c r="AO64" s="297"/>
      <c r="AP64" s="430">
        <v>41.201999999999998</v>
      </c>
      <c r="AQ64" s="324">
        <v>1800</v>
      </c>
      <c r="AR64" s="324">
        <v>2100</v>
      </c>
      <c r="AS64" s="325">
        <v>5</v>
      </c>
      <c r="AT64" s="300">
        <v>14.146718400000001</v>
      </c>
      <c r="AU64" s="300">
        <v>9.072000000000001</v>
      </c>
      <c r="AV64" s="300">
        <v>13.608000000000001</v>
      </c>
      <c r="AW64" s="300">
        <v>8.249039999999999</v>
      </c>
      <c r="AX64" s="300">
        <v>12.373559999999999</v>
      </c>
      <c r="AY64" s="300">
        <v>11.686139999999998</v>
      </c>
      <c r="AZ64" s="300">
        <v>85.927499999999995</v>
      </c>
      <c r="BA64" s="300">
        <v>4.0937730495999993</v>
      </c>
      <c r="BB64" s="326">
        <v>0.2</v>
      </c>
      <c r="BC64" s="326">
        <v>0.25</v>
      </c>
      <c r="BD64" s="300">
        <v>12.246000000000002</v>
      </c>
      <c r="BE64" s="300">
        <v>8.9963748120000009</v>
      </c>
      <c r="BF64" s="300">
        <v>0.96600000000000008</v>
      </c>
      <c r="BG64" s="326">
        <v>0.34440000000000004</v>
      </c>
      <c r="BH64" s="300">
        <v>12.512</v>
      </c>
      <c r="BI64" s="300">
        <v>20.883200000000002</v>
      </c>
      <c r="BJ64" s="300">
        <v>28.112000000000002</v>
      </c>
      <c r="BK64" s="324"/>
      <c r="BL64" s="3"/>
      <c r="BM64" s="321"/>
      <c r="BN64" s="324"/>
      <c r="BO64" s="300">
        <v>43.437611449599999</v>
      </c>
      <c r="BP64" s="300">
        <v>0.42000000000000004</v>
      </c>
      <c r="BQ64" s="300">
        <v>1</v>
      </c>
      <c r="BR64" s="300">
        <v>0.94500000000000006</v>
      </c>
      <c r="BS64" s="300"/>
      <c r="BT64" s="300"/>
      <c r="BU64" s="300"/>
      <c r="BV64" s="300"/>
      <c r="BW64" s="300"/>
      <c r="BX64" s="298">
        <f t="shared" si="4"/>
        <v>1.9750349999999999</v>
      </c>
      <c r="BY64" s="391">
        <f t="shared" si="5"/>
        <v>5.226</v>
      </c>
      <c r="CA64" s="300">
        <v>52.306426261600002</v>
      </c>
      <c r="CB64" s="300">
        <v>64.679986261600007</v>
      </c>
    </row>
    <row r="65" spans="1:88" s="6" customFormat="1" ht="27.75" customHeight="1" x14ac:dyDescent="0.5">
      <c r="A65" s="771"/>
      <c r="B65" s="772"/>
      <c r="C65" s="773"/>
      <c r="D65" s="14"/>
      <c r="E65" s="18" t="s">
        <v>44</v>
      </c>
      <c r="F65" s="9"/>
      <c r="G65" s="347">
        <f t="shared" si="17"/>
        <v>30.730137061600004</v>
      </c>
      <c r="H65" s="293">
        <f t="shared" si="6"/>
        <v>38.195097061600002</v>
      </c>
      <c r="I65" s="293">
        <f t="shared" si="7"/>
        <v>45.6600570616</v>
      </c>
      <c r="J65" s="293">
        <f t="shared" si="18"/>
        <v>53.125017061599998</v>
      </c>
      <c r="K65" s="293">
        <f t="shared" si="19"/>
        <v>37.780377061600007</v>
      </c>
      <c r="L65" s="289">
        <f t="shared" si="20"/>
        <v>82.570137061600008</v>
      </c>
      <c r="M65" s="338"/>
      <c r="N65" s="343">
        <v>0</v>
      </c>
      <c r="O65" s="376">
        <v>0</v>
      </c>
      <c r="P65" s="338"/>
      <c r="Q65" s="347">
        <f t="shared" si="8"/>
        <v>10.591999999999999</v>
      </c>
      <c r="R65" s="293">
        <f t="shared" si="9"/>
        <v>17.763200000000001</v>
      </c>
      <c r="S65" s="289">
        <f t="shared" si="10"/>
        <v>23.911999999999999</v>
      </c>
      <c r="T65" s="338"/>
      <c r="U65" s="347">
        <v>0</v>
      </c>
      <c r="V65" s="293" t="s">
        <v>0</v>
      </c>
      <c r="W65" s="293" t="s">
        <v>0</v>
      </c>
      <c r="X65" s="293" t="s">
        <v>0</v>
      </c>
      <c r="Y65" s="289" t="s">
        <v>0</v>
      </c>
      <c r="Z65" s="411"/>
      <c r="AA65" s="781"/>
      <c r="AB65" s="784"/>
      <c r="AC65" s="699"/>
      <c r="AD65" s="677"/>
      <c r="AE65" s="649"/>
      <c r="AF65" s="649"/>
      <c r="AG65" s="649"/>
      <c r="AH65" s="649"/>
      <c r="AI65" s="651"/>
      <c r="AJ65" s="411"/>
      <c r="AK65" s="347">
        <v>0</v>
      </c>
      <c r="AL65" s="787"/>
      <c r="AM65" s="385">
        <f t="shared" si="14"/>
        <v>1.639335</v>
      </c>
      <c r="AN65" s="498">
        <f t="shared" si="15"/>
        <v>4.4219999999999997</v>
      </c>
      <c r="AO65" s="297"/>
      <c r="AP65" s="429">
        <v>25.751249999999999</v>
      </c>
      <c r="AQ65" s="324">
        <v>1050</v>
      </c>
      <c r="AR65" s="324">
        <v>2250</v>
      </c>
      <c r="AS65" s="325">
        <v>4</v>
      </c>
      <c r="AT65" s="300">
        <v>8.9616384</v>
      </c>
      <c r="AU65" s="300">
        <v>5.6700000000000008</v>
      </c>
      <c r="AV65" s="300">
        <v>8.5050000000000008</v>
      </c>
      <c r="AW65" s="300">
        <v>4.9766399999999997</v>
      </c>
      <c r="AX65" s="300">
        <v>7.4649599999999996</v>
      </c>
      <c r="AY65" s="300">
        <v>7.0502399999999996</v>
      </c>
      <c r="AZ65" s="300">
        <v>51.839999999999996</v>
      </c>
      <c r="BA65" s="300">
        <v>3.4438302495999995</v>
      </c>
      <c r="BB65" s="326">
        <v>0.16</v>
      </c>
      <c r="BC65" s="326">
        <v>0.2</v>
      </c>
      <c r="BD65" s="300">
        <v>10.362</v>
      </c>
      <c r="BE65" s="300">
        <v>7.602668411999999</v>
      </c>
      <c r="BF65" s="300">
        <v>1.0350000000000001</v>
      </c>
      <c r="BG65" s="326">
        <v>0.36899999999999999</v>
      </c>
      <c r="BH65" s="300">
        <v>10.591999999999999</v>
      </c>
      <c r="BI65" s="300">
        <v>17.763200000000001</v>
      </c>
      <c r="BJ65" s="300">
        <v>23.911999999999999</v>
      </c>
      <c r="BK65" s="324"/>
      <c r="BL65" s="3"/>
      <c r="BM65" s="321"/>
      <c r="BN65" s="324"/>
      <c r="BO65" s="300">
        <v>27.695388649599998</v>
      </c>
      <c r="BP65" s="300">
        <v>0.45</v>
      </c>
      <c r="BQ65" s="300">
        <v>1</v>
      </c>
      <c r="BR65" s="300">
        <v>1.0125</v>
      </c>
      <c r="BS65" s="300"/>
      <c r="BT65" s="300"/>
      <c r="BU65" s="300"/>
      <c r="BV65" s="300"/>
      <c r="BW65" s="300"/>
      <c r="BX65" s="298">
        <f t="shared" si="4"/>
        <v>1.639335</v>
      </c>
      <c r="BY65" s="391">
        <f t="shared" si="5"/>
        <v>4.4219999999999997</v>
      </c>
      <c r="CA65" s="300">
        <v>38.195097061600002</v>
      </c>
      <c r="CB65" s="300">
        <v>45.6600570616</v>
      </c>
    </row>
    <row r="66" spans="1:88" s="6" customFormat="1" ht="27.75" customHeight="1" x14ac:dyDescent="0.5">
      <c r="A66" s="771"/>
      <c r="B66" s="772"/>
      <c r="C66" s="773"/>
      <c r="D66" s="14"/>
      <c r="E66" s="18" t="s">
        <v>279</v>
      </c>
      <c r="F66" s="9"/>
      <c r="G66" s="347">
        <f t="shared" si="17"/>
        <v>32.947569361600003</v>
      </c>
      <c r="H66" s="293">
        <f t="shared" si="6"/>
        <v>41.578929361600004</v>
      </c>
      <c r="I66" s="293">
        <f t="shared" si="7"/>
        <v>50.210289361600005</v>
      </c>
      <c r="J66" s="293">
        <f t="shared" si="18"/>
        <v>58.841649361600005</v>
      </c>
      <c r="K66" s="293">
        <f t="shared" si="19"/>
        <v>41.099409361600003</v>
      </c>
      <c r="L66" s="289">
        <f t="shared" si="20"/>
        <v>92.887569361600015</v>
      </c>
      <c r="M66" s="338"/>
      <c r="N66" s="343">
        <v>0</v>
      </c>
      <c r="O66" s="376">
        <v>0</v>
      </c>
      <c r="P66" s="338"/>
      <c r="Q66" s="347">
        <f t="shared" si="8"/>
        <v>11.072000000000001</v>
      </c>
      <c r="R66" s="293">
        <f t="shared" si="9"/>
        <v>18.543199999999999</v>
      </c>
      <c r="S66" s="289">
        <f t="shared" si="10"/>
        <v>24.962</v>
      </c>
      <c r="T66" s="338"/>
      <c r="U66" s="347">
        <v>0</v>
      </c>
      <c r="V66" s="293" t="s">
        <v>0</v>
      </c>
      <c r="W66" s="293" t="s">
        <v>0</v>
      </c>
      <c r="X66" s="293" t="s">
        <v>0</v>
      </c>
      <c r="Y66" s="289" t="s">
        <v>0</v>
      </c>
      <c r="Z66" s="411"/>
      <c r="AA66" s="781"/>
      <c r="AB66" s="784"/>
      <c r="AC66" s="699"/>
      <c r="AD66" s="677"/>
      <c r="AE66" s="649"/>
      <c r="AF66" s="649"/>
      <c r="AG66" s="649"/>
      <c r="AH66" s="649"/>
      <c r="AI66" s="651"/>
      <c r="AJ66" s="411"/>
      <c r="AK66" s="347">
        <v>0</v>
      </c>
      <c r="AL66" s="787"/>
      <c r="AM66" s="385">
        <f t="shared" si="14"/>
        <v>1.7232599999999998</v>
      </c>
      <c r="AN66" s="498">
        <f t="shared" si="15"/>
        <v>4.6230000000000002</v>
      </c>
      <c r="AO66" s="297"/>
      <c r="AP66" s="429">
        <v>29.430000000000003</v>
      </c>
      <c r="AQ66" s="324">
        <v>1200</v>
      </c>
      <c r="AR66" s="324">
        <v>2250</v>
      </c>
      <c r="AS66" s="325">
        <v>4</v>
      </c>
      <c r="AT66" s="300">
        <v>10.197158399999999</v>
      </c>
      <c r="AU66" s="300">
        <v>6.4799999999999995</v>
      </c>
      <c r="AV66" s="300">
        <v>9.7199999999999989</v>
      </c>
      <c r="AW66" s="300">
        <v>5.7542400000000002</v>
      </c>
      <c r="AX66" s="300">
        <v>8.6313600000000008</v>
      </c>
      <c r="AY66" s="300">
        <v>8.15184</v>
      </c>
      <c r="AZ66" s="300">
        <v>59.940000000000005</v>
      </c>
      <c r="BA66" s="300">
        <v>3.6063159495999999</v>
      </c>
      <c r="BB66" s="326">
        <v>0.16</v>
      </c>
      <c r="BC66" s="326">
        <v>0.2</v>
      </c>
      <c r="BD66" s="300">
        <v>10.833</v>
      </c>
      <c r="BE66" s="300">
        <v>7.9510950119999997</v>
      </c>
      <c r="BF66" s="300">
        <v>1.0350000000000001</v>
      </c>
      <c r="BG66" s="326">
        <v>0.36899999999999999</v>
      </c>
      <c r="BH66" s="300">
        <v>11.072000000000001</v>
      </c>
      <c r="BI66" s="300">
        <v>18.543199999999999</v>
      </c>
      <c r="BJ66" s="300">
        <v>24.962</v>
      </c>
      <c r="BK66" s="324"/>
      <c r="BL66" s="3"/>
      <c r="BM66" s="321"/>
      <c r="BN66" s="324"/>
      <c r="BO66" s="300">
        <v>31.426194349599999</v>
      </c>
      <c r="BP66" s="300">
        <v>0.45</v>
      </c>
      <c r="BQ66" s="300">
        <v>1</v>
      </c>
      <c r="BR66" s="300">
        <v>1.0125</v>
      </c>
      <c r="BS66" s="300"/>
      <c r="BT66" s="300"/>
      <c r="BU66" s="300"/>
      <c r="BV66" s="300"/>
      <c r="BW66" s="300"/>
      <c r="BX66" s="298">
        <f t="shared" si="4"/>
        <v>1.7232599999999998</v>
      </c>
      <c r="BY66" s="391">
        <f t="shared" si="5"/>
        <v>4.6230000000000002</v>
      </c>
      <c r="CA66" s="300">
        <v>41.578929361600004</v>
      </c>
      <c r="CB66" s="300">
        <v>50.210289361600005</v>
      </c>
    </row>
    <row r="67" spans="1:88" s="6" customFormat="1" ht="27.75" customHeight="1" x14ac:dyDescent="0.5">
      <c r="A67" s="771"/>
      <c r="B67" s="772"/>
      <c r="C67" s="773"/>
      <c r="D67" s="14"/>
      <c r="E67" s="18" t="s">
        <v>280</v>
      </c>
      <c r="F67" s="9"/>
      <c r="G67" s="347">
        <f t="shared" si="17"/>
        <v>35.165001661600002</v>
      </c>
      <c r="H67" s="293">
        <f t="shared" si="6"/>
        <v>44.962761661599998</v>
      </c>
      <c r="I67" s="293">
        <f t="shared" si="7"/>
        <v>54.760521661600002</v>
      </c>
      <c r="J67" s="293">
        <f t="shared" si="18"/>
        <v>64.558281661600006</v>
      </c>
      <c r="K67" s="293">
        <f t="shared" si="19"/>
        <v>44.418441661599999</v>
      </c>
      <c r="L67" s="289">
        <f t="shared" si="20"/>
        <v>103.20500166160001</v>
      </c>
      <c r="M67" s="338"/>
      <c r="N67" s="343">
        <v>0</v>
      </c>
      <c r="O67" s="376">
        <v>0</v>
      </c>
      <c r="P67" s="338"/>
      <c r="Q67" s="347">
        <f t="shared" si="8"/>
        <v>11.552</v>
      </c>
      <c r="R67" s="293">
        <f t="shared" si="9"/>
        <v>19.3232</v>
      </c>
      <c r="S67" s="289">
        <f t="shared" si="10"/>
        <v>26.011999999999997</v>
      </c>
      <c r="T67" s="338"/>
      <c r="U67" s="347">
        <v>0</v>
      </c>
      <c r="V67" s="293" t="s">
        <v>0</v>
      </c>
      <c r="W67" s="293" t="s">
        <v>0</v>
      </c>
      <c r="X67" s="293" t="s">
        <v>0</v>
      </c>
      <c r="Y67" s="289" t="s">
        <v>0</v>
      </c>
      <c r="Z67" s="411"/>
      <c r="AA67" s="781"/>
      <c r="AB67" s="784"/>
      <c r="AC67" s="699"/>
      <c r="AD67" s="677"/>
      <c r="AE67" s="649"/>
      <c r="AF67" s="649"/>
      <c r="AG67" s="649"/>
      <c r="AH67" s="649"/>
      <c r="AI67" s="651"/>
      <c r="AJ67" s="411"/>
      <c r="AK67" s="347">
        <v>0</v>
      </c>
      <c r="AL67" s="787"/>
      <c r="AM67" s="385">
        <f t="shared" si="14"/>
        <v>1.807185</v>
      </c>
      <c r="AN67" s="498">
        <f t="shared" si="15"/>
        <v>4.8239999999999998</v>
      </c>
      <c r="AO67" s="297"/>
      <c r="AP67" s="429">
        <v>33.108750000000001</v>
      </c>
      <c r="AQ67" s="324">
        <v>1350</v>
      </c>
      <c r="AR67" s="324">
        <v>2250</v>
      </c>
      <c r="AS67" s="325">
        <v>4</v>
      </c>
      <c r="AT67" s="300">
        <v>11.432678399999999</v>
      </c>
      <c r="AU67" s="300">
        <v>7.29</v>
      </c>
      <c r="AV67" s="300">
        <v>10.935</v>
      </c>
      <c r="AW67" s="300">
        <v>6.5318399999999999</v>
      </c>
      <c r="AX67" s="300">
        <v>9.7977600000000002</v>
      </c>
      <c r="AY67" s="300">
        <v>9.2534399999999994</v>
      </c>
      <c r="AZ67" s="300">
        <v>68.040000000000006</v>
      </c>
      <c r="BA67" s="300">
        <v>3.7688016495999994</v>
      </c>
      <c r="BB67" s="326">
        <v>0.16</v>
      </c>
      <c r="BC67" s="326">
        <v>0.2</v>
      </c>
      <c r="BD67" s="300">
        <v>11.304</v>
      </c>
      <c r="BE67" s="300">
        <v>8.2995216119999995</v>
      </c>
      <c r="BF67" s="300">
        <v>1.0350000000000001</v>
      </c>
      <c r="BG67" s="326">
        <v>0.36899999999999999</v>
      </c>
      <c r="BH67" s="300">
        <v>11.552</v>
      </c>
      <c r="BI67" s="300">
        <v>19.3232</v>
      </c>
      <c r="BJ67" s="300">
        <v>26.011999999999997</v>
      </c>
      <c r="BK67" s="324"/>
      <c r="BL67" s="3"/>
      <c r="BM67" s="321"/>
      <c r="BN67" s="324"/>
      <c r="BO67" s="300">
        <v>35.157000049600001</v>
      </c>
      <c r="BP67" s="300">
        <v>0.45</v>
      </c>
      <c r="BQ67" s="300">
        <v>1</v>
      </c>
      <c r="BR67" s="300">
        <v>1.0125</v>
      </c>
      <c r="BS67" s="300"/>
      <c r="BT67" s="300"/>
      <c r="BU67" s="300"/>
      <c r="BV67" s="300"/>
      <c r="BW67" s="300"/>
      <c r="BX67" s="298">
        <f t="shared" si="4"/>
        <v>1.807185</v>
      </c>
      <c r="BY67" s="391">
        <f t="shared" si="5"/>
        <v>4.8239999999999998</v>
      </c>
      <c r="CA67" s="300">
        <v>44.962761661599998</v>
      </c>
      <c r="CB67" s="300">
        <v>54.760521661600002</v>
      </c>
    </row>
    <row r="68" spans="1:88" s="6" customFormat="1" ht="27.75" customHeight="1" x14ac:dyDescent="0.5">
      <c r="A68" s="771"/>
      <c r="B68" s="772"/>
      <c r="C68" s="773"/>
      <c r="D68" s="14"/>
      <c r="E68" s="18" t="s">
        <v>281</v>
      </c>
      <c r="F68" s="9"/>
      <c r="G68" s="347">
        <f t="shared" si="17"/>
        <v>37.382433961599993</v>
      </c>
      <c r="H68" s="293">
        <f t="shared" si="6"/>
        <v>48.346593961599993</v>
      </c>
      <c r="I68" s="293">
        <f t="shared" si="7"/>
        <v>59.3107539616</v>
      </c>
      <c r="J68" s="293">
        <f t="shared" si="18"/>
        <v>70.274913961599992</v>
      </c>
      <c r="K68" s="293">
        <f t="shared" si="19"/>
        <v>47.737473961599989</v>
      </c>
      <c r="L68" s="289">
        <f t="shared" si="20"/>
        <v>113.5224339616</v>
      </c>
      <c r="M68" s="338"/>
      <c r="N68" s="343">
        <v>0</v>
      </c>
      <c r="O68" s="376">
        <v>0</v>
      </c>
      <c r="P68" s="338"/>
      <c r="Q68" s="347">
        <f t="shared" si="8"/>
        <v>12.032</v>
      </c>
      <c r="R68" s="293">
        <f t="shared" si="9"/>
        <v>20.103199999999998</v>
      </c>
      <c r="S68" s="289">
        <f t="shared" si="10"/>
        <v>27.061999999999998</v>
      </c>
      <c r="T68" s="338"/>
      <c r="U68" s="347">
        <v>0</v>
      </c>
      <c r="V68" s="293" t="s">
        <v>0</v>
      </c>
      <c r="W68" s="293" t="s">
        <v>0</v>
      </c>
      <c r="X68" s="293" t="s">
        <v>0</v>
      </c>
      <c r="Y68" s="289" t="s">
        <v>0</v>
      </c>
      <c r="Z68" s="411"/>
      <c r="AA68" s="781"/>
      <c r="AB68" s="784"/>
      <c r="AC68" s="699"/>
      <c r="AD68" s="677"/>
      <c r="AE68" s="649"/>
      <c r="AF68" s="649"/>
      <c r="AG68" s="649"/>
      <c r="AH68" s="649"/>
      <c r="AI68" s="651"/>
      <c r="AJ68" s="411"/>
      <c r="AK68" s="347">
        <v>0</v>
      </c>
      <c r="AL68" s="787"/>
      <c r="AM68" s="385">
        <f t="shared" si="14"/>
        <v>1.8911099999999998</v>
      </c>
      <c r="AN68" s="498">
        <f t="shared" si="15"/>
        <v>5.0250000000000004</v>
      </c>
      <c r="AO68" s="297"/>
      <c r="AP68" s="429">
        <v>36.787500000000001</v>
      </c>
      <c r="AQ68" s="324">
        <v>1500</v>
      </c>
      <c r="AR68" s="324">
        <v>2250</v>
      </c>
      <c r="AS68" s="325">
        <v>4</v>
      </c>
      <c r="AT68" s="300">
        <v>12.6681984</v>
      </c>
      <c r="AU68" s="300">
        <v>8.1</v>
      </c>
      <c r="AV68" s="300">
        <v>12.15</v>
      </c>
      <c r="AW68" s="300">
        <v>7.3094399999999995</v>
      </c>
      <c r="AX68" s="300">
        <v>10.96416</v>
      </c>
      <c r="AY68" s="300">
        <v>10.355039999999999</v>
      </c>
      <c r="AZ68" s="300">
        <v>76.14</v>
      </c>
      <c r="BA68" s="300">
        <v>3.9312873495999998</v>
      </c>
      <c r="BB68" s="326">
        <v>0.16</v>
      </c>
      <c r="BC68" s="326">
        <v>0.2</v>
      </c>
      <c r="BD68" s="300">
        <v>11.775</v>
      </c>
      <c r="BE68" s="300">
        <v>8.6479482119999993</v>
      </c>
      <c r="BF68" s="300">
        <v>1.0350000000000001</v>
      </c>
      <c r="BG68" s="326">
        <v>0.36899999999999999</v>
      </c>
      <c r="BH68" s="300">
        <v>12.032</v>
      </c>
      <c r="BI68" s="300">
        <v>20.103199999999998</v>
      </c>
      <c r="BJ68" s="300">
        <v>27.061999999999998</v>
      </c>
      <c r="BK68" s="324"/>
      <c r="BL68" s="3"/>
      <c r="BM68" s="321"/>
      <c r="BN68" s="324"/>
      <c r="BO68" s="300">
        <v>38.887805749599998</v>
      </c>
      <c r="BP68" s="300">
        <v>0.45</v>
      </c>
      <c r="BQ68" s="300">
        <v>1</v>
      </c>
      <c r="BR68" s="300">
        <v>1.0125</v>
      </c>
      <c r="BS68" s="300"/>
      <c r="BT68" s="300"/>
      <c r="BU68" s="300"/>
      <c r="BV68" s="300"/>
      <c r="BW68" s="300"/>
      <c r="BX68" s="298">
        <f t="shared" si="4"/>
        <v>1.8911099999999998</v>
      </c>
      <c r="BY68" s="391">
        <f t="shared" si="5"/>
        <v>5.0250000000000004</v>
      </c>
      <c r="CA68" s="300">
        <v>48.346593961599993</v>
      </c>
      <c r="CB68" s="300">
        <v>59.3107539616</v>
      </c>
    </row>
    <row r="69" spans="1:88" s="6" customFormat="1" ht="27.75" customHeight="1" x14ac:dyDescent="0.5">
      <c r="A69" s="771"/>
      <c r="B69" s="772"/>
      <c r="C69" s="773"/>
      <c r="D69" s="14"/>
      <c r="E69" s="18" t="s">
        <v>282</v>
      </c>
      <c r="F69" s="9"/>
      <c r="G69" s="347">
        <f t="shared" ref="G69:G75" si="21">H69-IF(AR69&gt;1900,AX69,AW69)</f>
        <v>39.599866261599992</v>
      </c>
      <c r="H69" s="293">
        <f t="shared" si="6"/>
        <v>51.730426261599995</v>
      </c>
      <c r="I69" s="293">
        <f t="shared" si="7"/>
        <v>63.860986261599997</v>
      </c>
      <c r="J69" s="293">
        <f t="shared" ref="J69:J75" si="22">I69+IF(AR69&gt;1900,AX69,AW69)</f>
        <v>75.991546261599993</v>
      </c>
      <c r="K69" s="293">
        <f t="shared" ref="K69:K75" si="23">G69+AY69</f>
        <v>51.056506261599992</v>
      </c>
      <c r="L69" s="289">
        <f t="shared" ref="L69:L75" si="24">G69+AZ69</f>
        <v>123.83986626160001</v>
      </c>
      <c r="M69" s="338"/>
      <c r="N69" s="343">
        <v>0</v>
      </c>
      <c r="O69" s="376">
        <v>0</v>
      </c>
      <c r="P69" s="338"/>
      <c r="Q69" s="347">
        <f t="shared" si="8"/>
        <v>12.512</v>
      </c>
      <c r="R69" s="293">
        <f t="shared" si="9"/>
        <v>20.883200000000002</v>
      </c>
      <c r="S69" s="289">
        <f t="shared" si="10"/>
        <v>28.112000000000002</v>
      </c>
      <c r="T69" s="338"/>
      <c r="U69" s="347">
        <v>0</v>
      </c>
      <c r="V69" s="293" t="s">
        <v>0</v>
      </c>
      <c r="W69" s="293" t="s">
        <v>0</v>
      </c>
      <c r="X69" s="293" t="s">
        <v>0</v>
      </c>
      <c r="Y69" s="289" t="s">
        <v>0</v>
      </c>
      <c r="Z69" s="411"/>
      <c r="AA69" s="781"/>
      <c r="AB69" s="784"/>
      <c r="AC69" s="699"/>
      <c r="AD69" s="677"/>
      <c r="AE69" s="649"/>
      <c r="AF69" s="649"/>
      <c r="AG69" s="649"/>
      <c r="AH69" s="649"/>
      <c r="AI69" s="651"/>
      <c r="AJ69" s="411"/>
      <c r="AK69" s="347">
        <v>0</v>
      </c>
      <c r="AL69" s="787"/>
      <c r="AM69" s="385">
        <f t="shared" si="14"/>
        <v>1.9750349999999999</v>
      </c>
      <c r="AN69" s="498">
        <f t="shared" si="15"/>
        <v>5.226</v>
      </c>
      <c r="AO69" s="297"/>
      <c r="AP69" s="429">
        <v>40.466250000000002</v>
      </c>
      <c r="AQ69" s="324">
        <v>1650</v>
      </c>
      <c r="AR69" s="324">
        <v>2250</v>
      </c>
      <c r="AS69" s="325">
        <v>4</v>
      </c>
      <c r="AT69" s="300">
        <v>13.903718399999997</v>
      </c>
      <c r="AU69" s="300">
        <v>8.91</v>
      </c>
      <c r="AV69" s="300">
        <v>13.365</v>
      </c>
      <c r="AW69" s="300">
        <v>8.08704</v>
      </c>
      <c r="AX69" s="300">
        <v>12.130560000000001</v>
      </c>
      <c r="AY69" s="300">
        <v>11.45664</v>
      </c>
      <c r="AZ69" s="300">
        <v>84.240000000000009</v>
      </c>
      <c r="BA69" s="300">
        <v>4.0937730495999993</v>
      </c>
      <c r="BB69" s="326">
        <v>0.16</v>
      </c>
      <c r="BC69" s="326">
        <v>0.2</v>
      </c>
      <c r="BD69" s="300">
        <v>12.246</v>
      </c>
      <c r="BE69" s="300">
        <v>8.9963748120000009</v>
      </c>
      <c r="BF69" s="300">
        <v>1.0350000000000001</v>
      </c>
      <c r="BG69" s="326">
        <v>0.36899999999999999</v>
      </c>
      <c r="BH69" s="300">
        <v>12.512</v>
      </c>
      <c r="BI69" s="300">
        <v>20.883200000000002</v>
      </c>
      <c r="BJ69" s="300">
        <v>28.112000000000002</v>
      </c>
      <c r="BK69" s="324"/>
      <c r="BL69" s="3"/>
      <c r="BM69" s="321"/>
      <c r="BN69" s="324"/>
      <c r="BO69" s="300">
        <v>42.618611449599996</v>
      </c>
      <c r="BP69" s="300">
        <v>0.45</v>
      </c>
      <c r="BQ69" s="300">
        <v>1</v>
      </c>
      <c r="BR69" s="300">
        <v>1.0125</v>
      </c>
      <c r="BS69" s="300"/>
      <c r="BT69" s="300"/>
      <c r="BU69" s="300"/>
      <c r="BV69" s="300"/>
      <c r="BW69" s="300"/>
      <c r="BX69" s="298">
        <f t="shared" ref="BX69:BX75" si="25">((((AQ69-185)/1000)*0.373 +((AR69-185)/1000)*0.373)*0.75)*2</f>
        <v>1.9750349999999999</v>
      </c>
      <c r="BY69" s="391">
        <f t="shared" ref="BY69:BY75" si="26">(AQ69+AR69)*0.67*2/1000</f>
        <v>5.226</v>
      </c>
      <c r="CA69" s="300">
        <v>51.730426261599995</v>
      </c>
      <c r="CB69" s="300">
        <v>63.860986261599997</v>
      </c>
    </row>
    <row r="70" spans="1:88" s="6" customFormat="1" ht="27.75" customHeight="1" x14ac:dyDescent="0.5">
      <c r="A70" s="771"/>
      <c r="B70" s="772"/>
      <c r="C70" s="773"/>
      <c r="D70" s="14"/>
      <c r="E70" s="18" t="s">
        <v>81</v>
      </c>
      <c r="F70" s="9"/>
      <c r="G70" s="347">
        <f t="shared" si="21"/>
        <v>41.907298561600001</v>
      </c>
      <c r="H70" s="293">
        <f t="shared" ref="H70:H75" si="27">CA70</f>
        <v>55.2042585616</v>
      </c>
      <c r="I70" s="293">
        <f t="shared" ref="I70:I75" si="28">CB70</f>
        <v>68.501218561599998</v>
      </c>
      <c r="J70" s="293">
        <f t="shared" si="22"/>
        <v>81.798178561599997</v>
      </c>
      <c r="K70" s="293">
        <f t="shared" si="23"/>
        <v>54.465538561599999</v>
      </c>
      <c r="L70" s="289">
        <f t="shared" si="24"/>
        <v>134.24729856160002</v>
      </c>
      <c r="M70" s="338"/>
      <c r="N70" s="343">
        <v>0</v>
      </c>
      <c r="O70" s="376">
        <v>0</v>
      </c>
      <c r="P70" s="338"/>
      <c r="Q70" s="347">
        <f t="shared" ref="Q70:Q75" si="29">BH70</f>
        <v>12.991999999999999</v>
      </c>
      <c r="R70" s="293">
        <f t="shared" ref="R70:R75" si="30">BI70</f>
        <v>21.663200000000003</v>
      </c>
      <c r="S70" s="289">
        <f t="shared" ref="S70:S75" si="31">BJ70</f>
        <v>29.162000000000003</v>
      </c>
      <c r="T70" s="338"/>
      <c r="U70" s="347">
        <v>0</v>
      </c>
      <c r="V70" s="293" t="s">
        <v>0</v>
      </c>
      <c r="W70" s="293" t="s">
        <v>0</v>
      </c>
      <c r="X70" s="293" t="s">
        <v>0</v>
      </c>
      <c r="Y70" s="289" t="s">
        <v>0</v>
      </c>
      <c r="Z70" s="411"/>
      <c r="AA70" s="781"/>
      <c r="AB70" s="784"/>
      <c r="AC70" s="699"/>
      <c r="AD70" s="677"/>
      <c r="AE70" s="649"/>
      <c r="AF70" s="649"/>
      <c r="AG70" s="649"/>
      <c r="AH70" s="649"/>
      <c r="AI70" s="651"/>
      <c r="AJ70" s="411"/>
      <c r="AK70" s="347">
        <v>0</v>
      </c>
      <c r="AL70" s="787"/>
      <c r="AM70" s="385">
        <f t="shared" ref="AM70:AM75" si="32">BX70</f>
        <v>2.0589599999999999</v>
      </c>
      <c r="AN70" s="498">
        <f t="shared" ref="AN70:AN75" si="33">BY70</f>
        <v>5.4269999999999996</v>
      </c>
      <c r="AO70" s="297"/>
      <c r="AP70" s="429">
        <v>44.144999999999996</v>
      </c>
      <c r="AQ70" s="324">
        <v>1800</v>
      </c>
      <c r="AR70" s="324">
        <v>2250</v>
      </c>
      <c r="AS70" s="325">
        <v>5</v>
      </c>
      <c r="AT70" s="300">
        <v>15.139238400000002</v>
      </c>
      <c r="AU70" s="300">
        <v>9.7199999999999989</v>
      </c>
      <c r="AV70" s="300">
        <v>14.58</v>
      </c>
      <c r="AW70" s="300">
        <v>8.8646399999999996</v>
      </c>
      <c r="AX70" s="300">
        <v>13.29696</v>
      </c>
      <c r="AY70" s="300">
        <v>12.55824</v>
      </c>
      <c r="AZ70" s="300">
        <v>92.34</v>
      </c>
      <c r="BA70" s="300">
        <v>4.2562587495999997</v>
      </c>
      <c r="BB70" s="326">
        <v>0.2</v>
      </c>
      <c r="BC70" s="326">
        <v>0.25</v>
      </c>
      <c r="BD70" s="300">
        <v>12.717000000000001</v>
      </c>
      <c r="BE70" s="300">
        <v>9.3448014119999989</v>
      </c>
      <c r="BF70" s="300">
        <v>1.0350000000000001</v>
      </c>
      <c r="BG70" s="326">
        <v>0.36899999999999999</v>
      </c>
      <c r="BH70" s="300">
        <v>12.991999999999999</v>
      </c>
      <c r="BI70" s="300">
        <v>21.663200000000003</v>
      </c>
      <c r="BJ70" s="300">
        <v>29.162000000000003</v>
      </c>
      <c r="BK70" s="324"/>
      <c r="BL70" s="3"/>
      <c r="BM70" s="321"/>
      <c r="BN70" s="324"/>
      <c r="BO70" s="300">
        <v>46.439417149600004</v>
      </c>
      <c r="BP70" s="300">
        <v>0.48</v>
      </c>
      <c r="BQ70" s="300">
        <v>1</v>
      </c>
      <c r="BR70" s="300">
        <v>1.08</v>
      </c>
      <c r="BS70" s="300"/>
      <c r="BT70" s="300"/>
      <c r="BU70" s="300"/>
      <c r="BV70" s="300"/>
      <c r="BW70" s="300"/>
      <c r="BX70" s="298">
        <f t="shared" si="25"/>
        <v>2.0589599999999999</v>
      </c>
      <c r="BY70" s="391">
        <f t="shared" si="26"/>
        <v>5.4269999999999996</v>
      </c>
      <c r="CA70" s="300">
        <v>55.2042585616</v>
      </c>
      <c r="CB70" s="300">
        <v>68.501218561599998</v>
      </c>
    </row>
    <row r="71" spans="1:88" s="6" customFormat="1" ht="27.75" customHeight="1" x14ac:dyDescent="0.5">
      <c r="A71" s="771"/>
      <c r="B71" s="772"/>
      <c r="C71" s="773"/>
      <c r="D71" s="14"/>
      <c r="E71" s="20" t="s">
        <v>54</v>
      </c>
      <c r="F71" s="9"/>
      <c r="G71" s="373">
        <f t="shared" si="21"/>
        <v>34.598001661600001</v>
      </c>
      <c r="H71" s="292">
        <f t="shared" si="27"/>
        <v>43.828761661600005</v>
      </c>
      <c r="I71" s="292">
        <f t="shared" si="28"/>
        <v>53.059521661599995</v>
      </c>
      <c r="J71" s="292">
        <f t="shared" si="22"/>
        <v>62.290281661599998</v>
      </c>
      <c r="K71" s="292">
        <f t="shared" si="23"/>
        <v>43.3159416616</v>
      </c>
      <c r="L71" s="290">
        <f t="shared" si="24"/>
        <v>98.700501661600015</v>
      </c>
      <c r="M71" s="338"/>
      <c r="N71" s="374">
        <v>0</v>
      </c>
      <c r="O71" s="291">
        <v>0</v>
      </c>
      <c r="P71" s="338"/>
      <c r="Q71" s="373">
        <f t="shared" si="29"/>
        <v>11.552</v>
      </c>
      <c r="R71" s="292">
        <f t="shared" si="30"/>
        <v>19.3232</v>
      </c>
      <c r="S71" s="290">
        <f t="shared" si="31"/>
        <v>26.012</v>
      </c>
      <c r="T71" s="338"/>
      <c r="U71" s="373">
        <v>0</v>
      </c>
      <c r="V71" s="292" t="s">
        <v>0</v>
      </c>
      <c r="W71" s="292" t="s">
        <v>0</v>
      </c>
      <c r="X71" s="292" t="s">
        <v>0</v>
      </c>
      <c r="Y71" s="290" t="s">
        <v>0</v>
      </c>
      <c r="Z71" s="411"/>
      <c r="AA71" s="781"/>
      <c r="AB71" s="784"/>
      <c r="AC71" s="699"/>
      <c r="AD71" s="677"/>
      <c r="AE71" s="649"/>
      <c r="AF71" s="649"/>
      <c r="AG71" s="649"/>
      <c r="AH71" s="649"/>
      <c r="AI71" s="651"/>
      <c r="AJ71" s="411"/>
      <c r="AK71" s="373">
        <v>0</v>
      </c>
      <c r="AL71" s="787"/>
      <c r="AM71" s="385">
        <f t="shared" si="32"/>
        <v>1.8071849999999996</v>
      </c>
      <c r="AN71" s="498">
        <f t="shared" si="33"/>
        <v>4.8239999999999998</v>
      </c>
      <c r="AO71" s="297"/>
      <c r="AP71" s="430">
        <v>31.391999999999999</v>
      </c>
      <c r="AQ71" s="324">
        <v>1200</v>
      </c>
      <c r="AR71" s="324">
        <v>2400</v>
      </c>
      <c r="AS71" s="325">
        <v>4</v>
      </c>
      <c r="AT71" s="300">
        <v>10.8656784</v>
      </c>
      <c r="AU71" s="300">
        <v>6.9119999999999999</v>
      </c>
      <c r="AV71" s="300">
        <v>10.368</v>
      </c>
      <c r="AW71" s="300">
        <v>6.1538400000000006</v>
      </c>
      <c r="AX71" s="300">
        <v>9.2307600000000019</v>
      </c>
      <c r="AY71" s="300">
        <v>8.7179400000000005</v>
      </c>
      <c r="AZ71" s="300">
        <v>64.102500000000006</v>
      </c>
      <c r="BA71" s="300">
        <v>3.7688016495999994</v>
      </c>
      <c r="BB71" s="326">
        <v>0.16</v>
      </c>
      <c r="BC71" s="326">
        <v>0.2</v>
      </c>
      <c r="BD71" s="300">
        <v>11.303999999999998</v>
      </c>
      <c r="BE71" s="300">
        <v>8.2995216119999995</v>
      </c>
      <c r="BF71" s="300">
        <v>1.1040000000000001</v>
      </c>
      <c r="BG71" s="326">
        <v>0.39360000000000001</v>
      </c>
      <c r="BH71" s="300">
        <v>11.552</v>
      </c>
      <c r="BI71" s="300">
        <v>19.3232</v>
      </c>
      <c r="BJ71" s="300">
        <v>26.012</v>
      </c>
      <c r="BK71" s="324"/>
      <c r="BL71" s="3"/>
      <c r="BM71" s="321"/>
      <c r="BN71" s="324"/>
      <c r="BO71" s="300">
        <v>33.4560000496</v>
      </c>
      <c r="BP71" s="300">
        <v>0.48</v>
      </c>
      <c r="BQ71" s="300">
        <v>1</v>
      </c>
      <c r="BR71" s="300">
        <v>1.08</v>
      </c>
      <c r="BS71" s="300"/>
      <c r="BT71" s="300"/>
      <c r="BU71" s="300"/>
      <c r="BV71" s="300"/>
      <c r="BW71" s="300"/>
      <c r="BX71" s="298">
        <f t="shared" si="25"/>
        <v>1.8071849999999996</v>
      </c>
      <c r="BY71" s="391">
        <f t="shared" si="26"/>
        <v>4.8239999999999998</v>
      </c>
      <c r="CA71" s="300">
        <v>43.828761661600005</v>
      </c>
      <c r="CB71" s="300">
        <v>53.059521661599995</v>
      </c>
    </row>
    <row r="72" spans="1:88" s="6" customFormat="1" ht="27.75" customHeight="1" x14ac:dyDescent="0.5">
      <c r="A72" s="771"/>
      <c r="B72" s="772"/>
      <c r="C72" s="773"/>
      <c r="D72" s="14"/>
      <c r="E72" s="20" t="s">
        <v>283</v>
      </c>
      <c r="F72" s="9"/>
      <c r="G72" s="373">
        <f t="shared" si="21"/>
        <v>36.896433961599996</v>
      </c>
      <c r="H72" s="292">
        <f t="shared" si="27"/>
        <v>47.374593961599999</v>
      </c>
      <c r="I72" s="292">
        <f t="shared" si="28"/>
        <v>57.852753961600001</v>
      </c>
      <c r="J72" s="292">
        <f t="shared" si="22"/>
        <v>68.330913961600004</v>
      </c>
      <c r="K72" s="292">
        <f t="shared" si="23"/>
        <v>46.792473961599995</v>
      </c>
      <c r="L72" s="290">
        <f t="shared" si="24"/>
        <v>109.6614339616</v>
      </c>
      <c r="M72" s="338"/>
      <c r="N72" s="374">
        <v>0</v>
      </c>
      <c r="O72" s="291">
        <v>0</v>
      </c>
      <c r="P72" s="338"/>
      <c r="Q72" s="373">
        <f t="shared" si="29"/>
        <v>12.032</v>
      </c>
      <c r="R72" s="292">
        <f t="shared" si="30"/>
        <v>20.103200000000001</v>
      </c>
      <c r="S72" s="290">
        <f t="shared" si="31"/>
        <v>27.062000000000001</v>
      </c>
      <c r="T72" s="338"/>
      <c r="U72" s="373">
        <v>0</v>
      </c>
      <c r="V72" s="292" t="s">
        <v>0</v>
      </c>
      <c r="W72" s="292" t="s">
        <v>0</v>
      </c>
      <c r="X72" s="292" t="s">
        <v>0</v>
      </c>
      <c r="Y72" s="290" t="s">
        <v>0</v>
      </c>
      <c r="Z72" s="411"/>
      <c r="AA72" s="781"/>
      <c r="AB72" s="784"/>
      <c r="AC72" s="699"/>
      <c r="AD72" s="677"/>
      <c r="AE72" s="649"/>
      <c r="AF72" s="649"/>
      <c r="AG72" s="649"/>
      <c r="AH72" s="649"/>
      <c r="AI72" s="651"/>
      <c r="AJ72" s="411"/>
      <c r="AK72" s="373">
        <v>0</v>
      </c>
      <c r="AL72" s="787"/>
      <c r="AM72" s="385">
        <f t="shared" si="32"/>
        <v>1.8911099999999998</v>
      </c>
      <c r="AN72" s="498">
        <f t="shared" si="33"/>
        <v>5.0250000000000004</v>
      </c>
      <c r="AO72" s="297"/>
      <c r="AP72" s="430">
        <v>35.316000000000003</v>
      </c>
      <c r="AQ72" s="324">
        <v>1350</v>
      </c>
      <c r="AR72" s="324">
        <v>2400</v>
      </c>
      <c r="AS72" s="325">
        <v>4</v>
      </c>
      <c r="AT72" s="300">
        <v>12.182198400000001</v>
      </c>
      <c r="AU72" s="300">
        <v>7.7759999999999998</v>
      </c>
      <c r="AV72" s="300">
        <v>11.664000000000001</v>
      </c>
      <c r="AW72" s="300">
        <v>6.9854399999999996</v>
      </c>
      <c r="AX72" s="300">
        <v>10.478160000000001</v>
      </c>
      <c r="AY72" s="300">
        <v>9.8960399999999993</v>
      </c>
      <c r="AZ72" s="300">
        <v>72.765000000000001</v>
      </c>
      <c r="BA72" s="300">
        <v>3.9312873495999998</v>
      </c>
      <c r="BB72" s="326">
        <v>0.16</v>
      </c>
      <c r="BC72" s="326">
        <v>0.2</v>
      </c>
      <c r="BD72" s="300">
        <v>11.775</v>
      </c>
      <c r="BE72" s="300">
        <v>8.6479482119999993</v>
      </c>
      <c r="BF72" s="300">
        <v>1.1040000000000001</v>
      </c>
      <c r="BG72" s="326">
        <v>0.39360000000000001</v>
      </c>
      <c r="BH72" s="300">
        <v>12.032</v>
      </c>
      <c r="BI72" s="300">
        <v>20.103200000000001</v>
      </c>
      <c r="BJ72" s="300">
        <v>27.062000000000001</v>
      </c>
      <c r="BK72" s="324"/>
      <c r="BL72" s="3"/>
      <c r="BM72" s="321"/>
      <c r="BN72" s="324"/>
      <c r="BO72" s="300">
        <v>37.4298057496</v>
      </c>
      <c r="BP72" s="300">
        <v>0.48</v>
      </c>
      <c r="BQ72" s="300">
        <v>1</v>
      </c>
      <c r="BR72" s="300">
        <v>1.08</v>
      </c>
      <c r="BS72" s="300"/>
      <c r="BT72" s="300"/>
      <c r="BU72" s="300"/>
      <c r="BV72" s="300"/>
      <c r="BW72" s="300"/>
      <c r="BX72" s="298">
        <f t="shared" si="25"/>
        <v>1.8911099999999998</v>
      </c>
      <c r="BY72" s="391">
        <f t="shared" si="26"/>
        <v>5.0250000000000004</v>
      </c>
      <c r="CA72" s="300">
        <v>47.374593961599999</v>
      </c>
      <c r="CB72" s="300">
        <v>57.852753961600001</v>
      </c>
    </row>
    <row r="73" spans="1:88" s="6" customFormat="1" ht="27.75" customHeight="1" x14ac:dyDescent="0.5">
      <c r="A73" s="771"/>
      <c r="B73" s="772"/>
      <c r="C73" s="773"/>
      <c r="D73" s="14"/>
      <c r="E73" s="20" t="s">
        <v>298</v>
      </c>
      <c r="F73" s="9"/>
      <c r="G73" s="373">
        <f t="shared" si="21"/>
        <v>39.284866261600001</v>
      </c>
      <c r="H73" s="292">
        <f t="shared" si="27"/>
        <v>51.010426261600003</v>
      </c>
      <c r="I73" s="292">
        <f t="shared" si="28"/>
        <v>62.735986261600011</v>
      </c>
      <c r="J73" s="292">
        <f t="shared" si="22"/>
        <v>74.461546261600006</v>
      </c>
      <c r="K73" s="292">
        <f t="shared" si="23"/>
        <v>50.359006261600001</v>
      </c>
      <c r="L73" s="290">
        <f t="shared" si="24"/>
        <v>120.7123662616</v>
      </c>
      <c r="M73" s="338"/>
      <c r="N73" s="374">
        <v>0</v>
      </c>
      <c r="O73" s="291">
        <v>0</v>
      </c>
      <c r="P73" s="338"/>
      <c r="Q73" s="373">
        <f t="shared" si="29"/>
        <v>12.512</v>
      </c>
      <c r="R73" s="292">
        <f t="shared" si="30"/>
        <v>20.883200000000002</v>
      </c>
      <c r="S73" s="290">
        <f t="shared" si="31"/>
        <v>28.112000000000002</v>
      </c>
      <c r="T73" s="338"/>
      <c r="U73" s="373">
        <v>0</v>
      </c>
      <c r="V73" s="292" t="s">
        <v>0</v>
      </c>
      <c r="W73" s="292" t="s">
        <v>0</v>
      </c>
      <c r="X73" s="292" t="s">
        <v>0</v>
      </c>
      <c r="Y73" s="290" t="s">
        <v>0</v>
      </c>
      <c r="Z73" s="411"/>
      <c r="AA73" s="781"/>
      <c r="AB73" s="784"/>
      <c r="AC73" s="699"/>
      <c r="AD73" s="677"/>
      <c r="AE73" s="649"/>
      <c r="AF73" s="649"/>
      <c r="AG73" s="649"/>
      <c r="AH73" s="649"/>
      <c r="AI73" s="651"/>
      <c r="AJ73" s="411"/>
      <c r="AK73" s="373">
        <v>0</v>
      </c>
      <c r="AL73" s="787"/>
      <c r="AM73" s="385">
        <f t="shared" si="32"/>
        <v>1.9750349999999999</v>
      </c>
      <c r="AN73" s="498">
        <f t="shared" si="33"/>
        <v>5.226</v>
      </c>
      <c r="AO73" s="297"/>
      <c r="AP73" s="430">
        <v>39.24</v>
      </c>
      <c r="AQ73" s="324">
        <v>1500</v>
      </c>
      <c r="AR73" s="324">
        <v>2400</v>
      </c>
      <c r="AS73" s="325">
        <v>5</v>
      </c>
      <c r="AT73" s="300">
        <v>13.498718400000001</v>
      </c>
      <c r="AU73" s="300">
        <v>8.6399999999999988</v>
      </c>
      <c r="AV73" s="300">
        <v>12.959999999999999</v>
      </c>
      <c r="AW73" s="300">
        <v>7.8170399999999995</v>
      </c>
      <c r="AX73" s="300">
        <v>11.72556</v>
      </c>
      <c r="AY73" s="300">
        <v>11.07414</v>
      </c>
      <c r="AZ73" s="300">
        <v>81.427499999999995</v>
      </c>
      <c r="BA73" s="300">
        <v>4.0937730495999993</v>
      </c>
      <c r="BB73" s="326">
        <v>0.2</v>
      </c>
      <c r="BC73" s="326">
        <v>0.25</v>
      </c>
      <c r="BD73" s="300">
        <v>12.246</v>
      </c>
      <c r="BE73" s="300">
        <v>8.9963748119999991</v>
      </c>
      <c r="BF73" s="300">
        <v>1.1040000000000001</v>
      </c>
      <c r="BG73" s="326">
        <v>0.39360000000000001</v>
      </c>
      <c r="BH73" s="300">
        <v>12.512</v>
      </c>
      <c r="BI73" s="300">
        <v>20.883200000000002</v>
      </c>
      <c r="BJ73" s="300">
        <v>28.112000000000002</v>
      </c>
      <c r="BK73" s="324"/>
      <c r="BL73" s="3"/>
      <c r="BM73" s="321"/>
      <c r="BN73" s="324"/>
      <c r="BO73" s="300">
        <v>41.49361144960001</v>
      </c>
      <c r="BP73" s="300"/>
      <c r="BQ73" s="300"/>
      <c r="BR73" s="300"/>
      <c r="BS73" s="300"/>
      <c r="BT73" s="300"/>
      <c r="BU73" s="300"/>
      <c r="BV73" s="300"/>
      <c r="BW73" s="300"/>
      <c r="BX73" s="298">
        <f t="shared" si="25"/>
        <v>1.9750349999999999</v>
      </c>
      <c r="BY73" s="391">
        <f t="shared" si="26"/>
        <v>5.226</v>
      </c>
      <c r="CA73" s="300">
        <v>51.010426261600003</v>
      </c>
      <c r="CB73" s="300">
        <v>62.735986261600011</v>
      </c>
    </row>
    <row r="74" spans="1:88" s="6" customFormat="1" ht="27.75" customHeight="1" x14ac:dyDescent="0.5">
      <c r="A74" s="771"/>
      <c r="B74" s="772"/>
      <c r="C74" s="773"/>
      <c r="D74" s="14"/>
      <c r="E74" s="20" t="s">
        <v>285</v>
      </c>
      <c r="F74" s="9"/>
      <c r="G74" s="373">
        <f t="shared" si="21"/>
        <v>41.583298561600003</v>
      </c>
      <c r="H74" s="292">
        <f t="shared" si="27"/>
        <v>54.556258561600004</v>
      </c>
      <c r="I74" s="292">
        <f t="shared" si="28"/>
        <v>67.529218561600004</v>
      </c>
      <c r="J74" s="292">
        <f t="shared" si="22"/>
        <v>80.502178561600005</v>
      </c>
      <c r="K74" s="292">
        <f t="shared" si="23"/>
        <v>53.835538561600004</v>
      </c>
      <c r="L74" s="290">
        <f t="shared" si="24"/>
        <v>131.67329856160001</v>
      </c>
      <c r="M74" s="338"/>
      <c r="N74" s="374">
        <v>0</v>
      </c>
      <c r="O74" s="291">
        <v>0</v>
      </c>
      <c r="P74" s="338"/>
      <c r="Q74" s="373">
        <f t="shared" si="29"/>
        <v>12.991999999999999</v>
      </c>
      <c r="R74" s="292">
        <f t="shared" si="30"/>
        <v>21.663200000000003</v>
      </c>
      <c r="S74" s="290">
        <f t="shared" si="31"/>
        <v>29.162000000000003</v>
      </c>
      <c r="T74" s="338"/>
      <c r="U74" s="373">
        <v>0</v>
      </c>
      <c r="V74" s="292" t="s">
        <v>0</v>
      </c>
      <c r="W74" s="292" t="s">
        <v>0</v>
      </c>
      <c r="X74" s="292" t="s">
        <v>0</v>
      </c>
      <c r="Y74" s="290" t="s">
        <v>0</v>
      </c>
      <c r="Z74" s="411"/>
      <c r="AA74" s="781"/>
      <c r="AB74" s="784"/>
      <c r="AC74" s="699"/>
      <c r="AD74" s="677"/>
      <c r="AE74" s="649"/>
      <c r="AF74" s="649"/>
      <c r="AG74" s="649"/>
      <c r="AH74" s="649"/>
      <c r="AI74" s="651"/>
      <c r="AJ74" s="411"/>
      <c r="AK74" s="373">
        <v>0</v>
      </c>
      <c r="AL74" s="787"/>
      <c r="AM74" s="385">
        <f t="shared" si="32"/>
        <v>2.0589599999999999</v>
      </c>
      <c r="AN74" s="498">
        <f t="shared" si="33"/>
        <v>5.4269999999999996</v>
      </c>
      <c r="AO74" s="297"/>
      <c r="AP74" s="430">
        <v>43.164000000000001</v>
      </c>
      <c r="AQ74" s="324">
        <v>1650</v>
      </c>
      <c r="AR74" s="324">
        <v>2400</v>
      </c>
      <c r="AS74" s="325">
        <v>5</v>
      </c>
      <c r="AT74" s="300">
        <v>14.815238400000002</v>
      </c>
      <c r="AU74" s="300">
        <v>9.5039999999999978</v>
      </c>
      <c r="AV74" s="300">
        <v>14.255999999999998</v>
      </c>
      <c r="AW74" s="300">
        <v>8.6486400000000003</v>
      </c>
      <c r="AX74" s="300">
        <v>12.97296</v>
      </c>
      <c r="AY74" s="300">
        <v>12.25224</v>
      </c>
      <c r="AZ74" s="300">
        <v>90.09</v>
      </c>
      <c r="BA74" s="300">
        <v>4.2562587495999997</v>
      </c>
      <c r="BB74" s="326">
        <v>0.2</v>
      </c>
      <c r="BC74" s="326">
        <v>0.25</v>
      </c>
      <c r="BD74" s="300">
        <v>12.717000000000001</v>
      </c>
      <c r="BE74" s="300">
        <v>9.3448014119999989</v>
      </c>
      <c r="BF74" s="300">
        <v>1.1040000000000001</v>
      </c>
      <c r="BG74" s="326">
        <v>0.39360000000000001</v>
      </c>
      <c r="BH74" s="300">
        <v>12.991999999999999</v>
      </c>
      <c r="BI74" s="300">
        <v>21.663200000000003</v>
      </c>
      <c r="BJ74" s="300">
        <v>29.162000000000003</v>
      </c>
      <c r="BK74" s="324"/>
      <c r="BL74" s="3"/>
      <c r="BM74" s="321"/>
      <c r="BN74" s="324"/>
      <c r="BO74" s="300">
        <v>45.467417149600003</v>
      </c>
      <c r="BP74" s="300"/>
      <c r="BQ74" s="300"/>
      <c r="BR74" s="300"/>
      <c r="BS74" s="300"/>
      <c r="BT74" s="300"/>
      <c r="BU74" s="300"/>
      <c r="BV74" s="300"/>
      <c r="BW74" s="300"/>
      <c r="BX74" s="298">
        <f t="shared" si="25"/>
        <v>2.0589599999999999</v>
      </c>
      <c r="BY74" s="391">
        <f t="shared" si="26"/>
        <v>5.4269999999999996</v>
      </c>
      <c r="CA74" s="300">
        <v>54.556258561600004</v>
      </c>
      <c r="CB74" s="300">
        <v>67.529218561600004</v>
      </c>
    </row>
    <row r="75" spans="1:88" s="6" customFormat="1" ht="27.75" customHeight="1" thickBot="1" x14ac:dyDescent="0.55000000000000004">
      <c r="A75" s="774"/>
      <c r="B75" s="775"/>
      <c r="C75" s="776"/>
      <c r="D75" s="14"/>
      <c r="E75" s="27" t="s">
        <v>82</v>
      </c>
      <c r="F75" s="9"/>
      <c r="G75" s="378">
        <f t="shared" si="21"/>
        <v>43.881730861600005</v>
      </c>
      <c r="H75" s="379">
        <f t="shared" si="27"/>
        <v>58.102090861600004</v>
      </c>
      <c r="I75" s="379">
        <f t="shared" si="28"/>
        <v>72.322450861600004</v>
      </c>
      <c r="J75" s="379">
        <f t="shared" si="22"/>
        <v>86.542810861600003</v>
      </c>
      <c r="K75" s="379">
        <f t="shared" si="23"/>
        <v>57.312070861600006</v>
      </c>
      <c r="L75" s="380">
        <f t="shared" si="24"/>
        <v>142.6342308616</v>
      </c>
      <c r="M75" s="338"/>
      <c r="N75" s="381">
        <v>0</v>
      </c>
      <c r="O75" s="382">
        <v>0</v>
      </c>
      <c r="P75" s="338"/>
      <c r="Q75" s="378">
        <f t="shared" si="29"/>
        <v>13.472000000000001</v>
      </c>
      <c r="R75" s="379">
        <f t="shared" si="30"/>
        <v>22.443200000000004</v>
      </c>
      <c r="S75" s="380">
        <f t="shared" si="31"/>
        <v>30.212000000000003</v>
      </c>
      <c r="T75" s="338"/>
      <c r="U75" s="378">
        <v>0</v>
      </c>
      <c r="V75" s="379" t="s">
        <v>0</v>
      </c>
      <c r="W75" s="379" t="s">
        <v>0</v>
      </c>
      <c r="X75" s="379" t="s">
        <v>0</v>
      </c>
      <c r="Y75" s="380" t="s">
        <v>0</v>
      </c>
      <c r="Z75" s="411"/>
      <c r="AA75" s="782"/>
      <c r="AB75" s="785"/>
      <c r="AC75" s="767"/>
      <c r="AD75" s="678"/>
      <c r="AE75" s="656"/>
      <c r="AF75" s="656"/>
      <c r="AG75" s="656"/>
      <c r="AH75" s="656"/>
      <c r="AI75" s="657"/>
      <c r="AJ75" s="411"/>
      <c r="AK75" s="378">
        <v>0</v>
      </c>
      <c r="AL75" s="788"/>
      <c r="AM75" s="385">
        <f t="shared" si="32"/>
        <v>2.1428849999999997</v>
      </c>
      <c r="AN75" s="499">
        <f t="shared" si="33"/>
        <v>5.6280000000000001</v>
      </c>
      <c r="AO75" s="297"/>
      <c r="AP75" s="461">
        <v>47.088000000000008</v>
      </c>
      <c r="AQ75" s="324">
        <v>1800</v>
      </c>
      <c r="AR75" s="324">
        <v>2400</v>
      </c>
      <c r="AS75" s="325">
        <v>5</v>
      </c>
      <c r="AT75" s="300">
        <v>16.131758400000002</v>
      </c>
      <c r="AU75" s="300">
        <v>10.368</v>
      </c>
      <c r="AV75" s="300">
        <v>15.552000000000001</v>
      </c>
      <c r="AW75" s="300">
        <v>9.4802400000000002</v>
      </c>
      <c r="AX75" s="300">
        <v>14.220359999999999</v>
      </c>
      <c r="AY75" s="300">
        <v>13.430339999999999</v>
      </c>
      <c r="AZ75" s="300">
        <v>98.752499999999998</v>
      </c>
      <c r="BA75" s="300">
        <v>4.4187444496000001</v>
      </c>
      <c r="BB75" s="326">
        <v>0.2</v>
      </c>
      <c r="BC75" s="326">
        <v>0.25</v>
      </c>
      <c r="BD75" s="300">
        <v>13.188000000000001</v>
      </c>
      <c r="BE75" s="300">
        <v>9.6932280120000005</v>
      </c>
      <c r="BF75" s="300">
        <v>1.1040000000000001</v>
      </c>
      <c r="BG75" s="326">
        <v>0.39360000000000001</v>
      </c>
      <c r="BH75" s="300">
        <v>13.472000000000001</v>
      </c>
      <c r="BI75" s="300">
        <v>22.443200000000004</v>
      </c>
      <c r="BJ75" s="300">
        <v>30.212000000000003</v>
      </c>
      <c r="BK75" s="324"/>
      <c r="BL75" s="3"/>
      <c r="BM75" s="321"/>
      <c r="BN75" s="324"/>
      <c r="BO75" s="300">
        <v>49.441222849600003</v>
      </c>
      <c r="BP75" s="324"/>
      <c r="BQ75" s="324"/>
      <c r="BR75" s="300"/>
      <c r="BS75" s="300"/>
      <c r="BT75" s="300"/>
      <c r="BU75" s="300"/>
      <c r="BV75" s="300"/>
      <c r="BW75" s="300"/>
      <c r="BX75" s="298">
        <f t="shared" si="25"/>
        <v>2.1428849999999997</v>
      </c>
      <c r="BY75" s="391">
        <f t="shared" si="26"/>
        <v>5.6280000000000001</v>
      </c>
      <c r="CA75" s="300">
        <v>58.102090861600004</v>
      </c>
      <c r="CB75" s="300">
        <v>72.322450861600004</v>
      </c>
    </row>
    <row r="76" spans="1:88" ht="21.75" customHeight="1" x14ac:dyDescent="0.5">
      <c r="A76" s="6"/>
      <c r="B76" s="6"/>
      <c r="D76"/>
      <c r="F76"/>
      <c r="M76"/>
      <c r="P76"/>
      <c r="T76" s="4"/>
      <c r="Z76"/>
      <c r="AA76" s="8"/>
      <c r="AB76" s="8"/>
      <c r="AJ76" s="1"/>
      <c r="AK76" s="1"/>
      <c r="AL76" s="1"/>
      <c r="AM76" s="1"/>
      <c r="CG76" s="6"/>
      <c r="CH76" s="6"/>
      <c r="CI76" s="6"/>
      <c r="CJ76" s="6"/>
    </row>
    <row r="77" spans="1:88" x14ac:dyDescent="0.5">
      <c r="A77" s="6"/>
      <c r="B77" s="6"/>
      <c r="D77"/>
      <c r="E77"/>
      <c r="F77"/>
      <c r="M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J77" s="1"/>
      <c r="AK77" s="1"/>
      <c r="AL77" s="1"/>
      <c r="AM77" s="1"/>
      <c r="CG77" s="6"/>
      <c r="CH77" s="6"/>
      <c r="CI77" s="6"/>
      <c r="CJ77" s="6"/>
    </row>
    <row r="78" spans="1:88" s="178" customFormat="1" ht="40.15" customHeight="1" x14ac:dyDescent="0.55000000000000004">
      <c r="A78" s="177" t="s">
        <v>1</v>
      </c>
      <c r="B78" s="789" t="s">
        <v>337</v>
      </c>
      <c r="C78" s="789"/>
      <c r="D78" s="789"/>
      <c r="E78" s="789"/>
      <c r="AJ78" s="168"/>
      <c r="AK78" s="168"/>
      <c r="AL78" s="168"/>
      <c r="AM78" s="16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3"/>
      <c r="BM78" s="3"/>
      <c r="BN78"/>
      <c r="BO78"/>
      <c r="BP78"/>
      <c r="BQ78"/>
      <c r="BR78"/>
      <c r="BS78"/>
      <c r="BT78"/>
      <c r="BU78"/>
      <c r="BV78"/>
      <c r="BW78"/>
      <c r="BX78"/>
      <c r="BY78"/>
      <c r="CG78" s="6"/>
      <c r="CH78" s="6"/>
      <c r="CI78" s="6"/>
      <c r="CJ78" s="6"/>
    </row>
    <row r="79" spans="1:88" s="178" customFormat="1" ht="40.15" customHeight="1" x14ac:dyDescent="0.55000000000000004">
      <c r="A79" s="179" t="s">
        <v>1</v>
      </c>
      <c r="B79" s="789" t="s">
        <v>336</v>
      </c>
      <c r="C79" s="789"/>
      <c r="D79" s="789"/>
      <c r="E79" s="789"/>
      <c r="AJ79" s="168"/>
      <c r="AK79" s="168"/>
      <c r="AL79" s="168"/>
      <c r="AM79" s="168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3"/>
      <c r="BM79" s="3"/>
      <c r="BN79"/>
      <c r="BO79"/>
      <c r="BP79"/>
      <c r="BQ79"/>
      <c r="BR79"/>
      <c r="BS79"/>
      <c r="BT79"/>
      <c r="BU79"/>
      <c r="BV79"/>
      <c r="BW79"/>
      <c r="BX79"/>
      <c r="BY79"/>
      <c r="CG79" s="6"/>
      <c r="CH79" s="6"/>
      <c r="CI79" s="6"/>
      <c r="CJ79" s="6"/>
    </row>
    <row r="80" spans="1:88" s="178" customFormat="1" ht="40.15" customHeight="1" x14ac:dyDescent="0.55000000000000004">
      <c r="A80" s="220" t="s">
        <v>1</v>
      </c>
      <c r="B80" s="789" t="s">
        <v>383</v>
      </c>
      <c r="C80" s="789"/>
      <c r="D80" s="789"/>
      <c r="E80" s="789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3"/>
      <c r="BM80" s="3"/>
      <c r="BN80"/>
      <c r="BO80"/>
      <c r="BP80"/>
      <c r="BQ80"/>
      <c r="BR80"/>
      <c r="BS80"/>
      <c r="BT80"/>
      <c r="BU80"/>
      <c r="BV80"/>
      <c r="BW80"/>
      <c r="BX80"/>
      <c r="BY80"/>
      <c r="CG80" s="6"/>
      <c r="CH80" s="6"/>
      <c r="CI80" s="6"/>
      <c r="CJ80" s="6"/>
    </row>
    <row r="81" spans="1:88" s="178" customFormat="1" ht="40.15" customHeight="1" x14ac:dyDescent="0.55000000000000004">
      <c r="A81" s="180" t="s">
        <v>1</v>
      </c>
      <c r="B81" s="789" t="s">
        <v>342</v>
      </c>
      <c r="C81" s="789"/>
      <c r="D81" s="789"/>
      <c r="E81" s="789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3"/>
      <c r="BM81" s="3"/>
      <c r="BN81"/>
      <c r="BO81"/>
      <c r="BP81"/>
      <c r="BQ81"/>
      <c r="BR81"/>
      <c r="BS81"/>
      <c r="BT81"/>
      <c r="BU81"/>
      <c r="BV81"/>
      <c r="BW81"/>
      <c r="BX81"/>
      <c r="BY81"/>
      <c r="CG81" s="6"/>
      <c r="CH81" s="6"/>
      <c r="CI81" s="6"/>
      <c r="CJ81" s="6"/>
    </row>
    <row r="82" spans="1:88" s="178" customFormat="1" ht="40.15" customHeight="1" x14ac:dyDescent="0.55000000000000004">
      <c r="A82" s="181" t="s">
        <v>1</v>
      </c>
      <c r="B82" s="789" t="s">
        <v>343</v>
      </c>
      <c r="C82" s="789"/>
      <c r="D82" s="789"/>
      <c r="E82" s="789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3"/>
      <c r="BM82" s="3"/>
      <c r="BN82"/>
      <c r="BO82"/>
      <c r="BP82"/>
      <c r="BQ82"/>
      <c r="BR82"/>
      <c r="BS82"/>
      <c r="BT82"/>
      <c r="BU82"/>
      <c r="BV82"/>
      <c r="BW82"/>
      <c r="BX82"/>
      <c r="BY82"/>
    </row>
    <row r="83" spans="1:88" s="178" customFormat="1" ht="40.15" customHeight="1" x14ac:dyDescent="0.55000000000000004">
      <c r="A83" s="182" t="s">
        <v>0</v>
      </c>
      <c r="B83" s="789" t="s">
        <v>266</v>
      </c>
      <c r="C83" s="789"/>
      <c r="D83" s="789"/>
      <c r="E83" s="789"/>
      <c r="AJ83" s="168"/>
      <c r="AK83" s="168"/>
      <c r="AL83" s="168"/>
      <c r="AM83" s="168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3"/>
      <c r="BM83" s="3"/>
      <c r="BN83"/>
      <c r="BO83"/>
      <c r="BP83"/>
      <c r="BQ83"/>
      <c r="BR83"/>
      <c r="BS83"/>
      <c r="BT83"/>
      <c r="BU83"/>
      <c r="BV83"/>
      <c r="BW83"/>
      <c r="BX83"/>
      <c r="BY83"/>
    </row>
    <row r="84" spans="1:88" s="178" customFormat="1" ht="40.15" customHeight="1" x14ac:dyDescent="0.55000000000000004">
      <c r="A84" s="183"/>
      <c r="B84" s="789" t="s">
        <v>330</v>
      </c>
      <c r="C84" s="789"/>
      <c r="D84" s="789"/>
      <c r="E84" s="789"/>
      <c r="AJ84" s="168"/>
      <c r="AK84" s="168"/>
      <c r="AL84" s="168"/>
      <c r="AM84" s="168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3"/>
      <c r="BM84" s="3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88" ht="59.25" customHeight="1" x14ac:dyDescent="0.5">
      <c r="A85" s="288" t="s">
        <v>1</v>
      </c>
      <c r="B85" s="790" t="s">
        <v>435</v>
      </c>
      <c r="C85" s="791"/>
      <c r="D85" s="791"/>
      <c r="E85" s="682"/>
      <c r="F85"/>
      <c r="M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J85" s="1"/>
      <c r="AK85" s="1"/>
      <c r="AL85" s="1"/>
      <c r="AM85" s="1"/>
    </row>
    <row r="86" spans="1:88" x14ac:dyDescent="0.5">
      <c r="A86" s="6"/>
      <c r="B86" s="6"/>
      <c r="D86"/>
      <c r="E86"/>
      <c r="F86"/>
      <c r="M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J86" s="1"/>
      <c r="AK86" s="1"/>
      <c r="AL86" s="1"/>
      <c r="AM86" s="1"/>
    </row>
    <row r="87" spans="1:88" x14ac:dyDescent="0.5">
      <c r="A87" s="6"/>
      <c r="B87" s="6"/>
      <c r="D87"/>
      <c r="E87"/>
      <c r="F87"/>
      <c r="M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J87" s="1"/>
      <c r="AK87" s="1"/>
      <c r="AL87" s="1"/>
      <c r="AM87" s="1"/>
    </row>
    <row r="88" spans="1:88" x14ac:dyDescent="0.5">
      <c r="A88" s="6"/>
      <c r="B88" s="6"/>
      <c r="D88" s="4"/>
      <c r="F88" s="4"/>
      <c r="G88" s="4"/>
      <c r="H88" s="4"/>
      <c r="I88" s="4"/>
      <c r="J88" s="4"/>
      <c r="K88" s="4"/>
      <c r="L88" s="4"/>
      <c r="M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J88" s="1"/>
      <c r="AK88" s="1"/>
      <c r="AL88" s="1"/>
      <c r="AM88" s="1"/>
    </row>
    <row r="89" spans="1:88" x14ac:dyDescent="0.5">
      <c r="A89" s="6"/>
      <c r="B89" s="6"/>
      <c r="D89" s="4"/>
      <c r="F89" s="4"/>
      <c r="G89" s="4"/>
      <c r="H89" s="4"/>
      <c r="I89" s="4"/>
      <c r="J89" s="4"/>
      <c r="K89" s="4"/>
      <c r="L89" s="4"/>
      <c r="M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J89" s="1"/>
      <c r="AK89" s="1"/>
      <c r="AL89" s="1"/>
      <c r="AM89" s="1"/>
    </row>
    <row r="90" spans="1:88" x14ac:dyDescent="0.5">
      <c r="A90" s="6"/>
      <c r="B90" s="6"/>
      <c r="D90" s="4"/>
      <c r="F90" s="4"/>
      <c r="G90" s="4"/>
      <c r="H90" s="4"/>
      <c r="I90" s="4"/>
      <c r="J90" s="4"/>
      <c r="K90" s="4"/>
      <c r="L90" s="4"/>
      <c r="M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J90" s="1"/>
      <c r="AK90" s="1"/>
      <c r="AL90" s="1"/>
      <c r="AM90" s="1"/>
    </row>
    <row r="91" spans="1:88" x14ac:dyDescent="0.5">
      <c r="A91" s="6"/>
      <c r="B91" s="6"/>
      <c r="D91" s="4"/>
      <c r="F91" s="4"/>
      <c r="G91" s="4"/>
      <c r="H91" s="4"/>
      <c r="I91" s="4"/>
      <c r="J91" s="4"/>
      <c r="K91" s="4"/>
      <c r="L91" s="4"/>
      <c r="M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J91" s="1"/>
      <c r="AK91" s="1"/>
      <c r="AL91" s="1"/>
      <c r="AM91" s="1"/>
    </row>
    <row r="92" spans="1:88" x14ac:dyDescent="0.5">
      <c r="A92" s="6"/>
      <c r="B92" s="6"/>
      <c r="D92" s="4"/>
      <c r="F92" s="4"/>
      <c r="G92" s="4"/>
      <c r="H92" s="4"/>
      <c r="I92" s="4"/>
      <c r="J92" s="4"/>
      <c r="K92" s="4"/>
      <c r="L92" s="4"/>
      <c r="M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J92" s="1"/>
      <c r="AK92" s="1"/>
      <c r="AL92" s="1"/>
      <c r="AM92" s="1"/>
    </row>
    <row r="93" spans="1:88" x14ac:dyDescent="0.5">
      <c r="A93" s="6"/>
      <c r="B93" s="6"/>
      <c r="D93" s="4"/>
      <c r="F93" s="4"/>
      <c r="G93" s="4"/>
      <c r="H93" s="4"/>
      <c r="I93" s="4"/>
      <c r="J93" s="4"/>
      <c r="K93" s="4"/>
      <c r="L93" s="4"/>
      <c r="M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J93" s="1"/>
      <c r="AK93" s="1"/>
      <c r="AL93" s="1"/>
      <c r="AM93" s="1"/>
    </row>
    <row r="94" spans="1:88" x14ac:dyDescent="0.5">
      <c r="A94" s="6"/>
      <c r="B94" s="6"/>
      <c r="D94" s="4"/>
      <c r="F94" s="4"/>
      <c r="G94" s="4"/>
      <c r="H94" s="4"/>
      <c r="I94" s="4"/>
      <c r="J94" s="4"/>
      <c r="K94" s="4"/>
      <c r="L94" s="4"/>
      <c r="M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J94" s="1"/>
      <c r="AK94" s="1"/>
      <c r="AL94" s="1"/>
      <c r="AM94" s="1"/>
    </row>
    <row r="95" spans="1:88" x14ac:dyDescent="0.5">
      <c r="A95" s="6"/>
      <c r="B95" s="6"/>
      <c r="D95" s="4"/>
      <c r="F95" s="4"/>
      <c r="G95" s="4"/>
      <c r="H95" s="4"/>
      <c r="I95" s="4"/>
      <c r="J95" s="4"/>
      <c r="K95" s="4"/>
      <c r="L95" s="4"/>
      <c r="M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J95" s="1"/>
      <c r="AK95" s="1"/>
      <c r="AL95" s="1"/>
      <c r="AM95" s="1"/>
    </row>
    <row r="96" spans="1:88" x14ac:dyDescent="0.5">
      <c r="A96" s="6"/>
      <c r="B96" s="6"/>
      <c r="D96" s="4"/>
      <c r="E96"/>
      <c r="F96" s="4"/>
      <c r="G96" s="4"/>
      <c r="H96" s="4"/>
      <c r="I96" s="4"/>
      <c r="J96" s="4"/>
      <c r="K96" s="4"/>
      <c r="L96" s="4"/>
      <c r="M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J96" s="1"/>
      <c r="AK96" s="1"/>
      <c r="AL96" s="1"/>
      <c r="AM96" s="1"/>
    </row>
    <row r="97" spans="1:39" x14ac:dyDescent="0.5">
      <c r="A97" s="6"/>
      <c r="B97" s="6"/>
      <c r="D97" s="4"/>
      <c r="E97"/>
      <c r="F97" s="4"/>
      <c r="G97" s="4"/>
      <c r="H97" s="4"/>
      <c r="I97" s="4"/>
      <c r="J97" s="4"/>
      <c r="K97" s="4"/>
      <c r="L97" s="4"/>
      <c r="M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J97" s="1"/>
      <c r="AK97" s="1"/>
      <c r="AL97" s="1"/>
      <c r="AM97" s="1"/>
    </row>
    <row r="98" spans="1:39" x14ac:dyDescent="0.5">
      <c r="A98" s="6"/>
      <c r="B98" s="6"/>
      <c r="D98" s="4"/>
      <c r="E98"/>
      <c r="F98" s="4"/>
      <c r="G98" s="4"/>
      <c r="H98" s="4"/>
      <c r="I98" s="4"/>
      <c r="J98" s="4"/>
      <c r="K98" s="4"/>
      <c r="L98" s="4"/>
      <c r="M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J98" s="1"/>
      <c r="AK98" s="1"/>
      <c r="AL98" s="1"/>
      <c r="AM98" s="1"/>
    </row>
    <row r="99" spans="1:39" x14ac:dyDescent="0.5">
      <c r="A99" s="6"/>
      <c r="B99" s="6"/>
      <c r="D99" s="4"/>
      <c r="E99"/>
      <c r="F99" s="4"/>
      <c r="G99" s="4"/>
      <c r="H99" s="4"/>
      <c r="I99" s="4"/>
      <c r="J99" s="4"/>
      <c r="K99" s="4"/>
      <c r="L99" s="4"/>
      <c r="M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J99" s="1"/>
      <c r="AK99" s="1"/>
      <c r="AL99" s="1"/>
      <c r="AM99" s="1"/>
    </row>
    <row r="100" spans="1:39" x14ac:dyDescent="0.5">
      <c r="A100" s="6"/>
      <c r="B100" s="6"/>
      <c r="D100" s="4"/>
      <c r="E100"/>
      <c r="F100" s="4"/>
      <c r="G100" s="4"/>
      <c r="H100" s="4"/>
      <c r="I100" s="4"/>
      <c r="J100" s="4"/>
      <c r="K100" s="4"/>
      <c r="L100" s="4"/>
      <c r="M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J100" s="1"/>
      <c r="AK100" s="1"/>
      <c r="AL100" s="1"/>
      <c r="AM100" s="1"/>
    </row>
    <row r="101" spans="1:39" x14ac:dyDescent="0.5">
      <c r="A101" s="6"/>
      <c r="B101" s="6"/>
      <c r="D101" s="4"/>
      <c r="E101"/>
      <c r="F101" s="4"/>
      <c r="G101" s="4"/>
      <c r="H101" s="4"/>
      <c r="I101" s="4"/>
      <c r="J101" s="4"/>
      <c r="K101" s="4"/>
      <c r="L101" s="4"/>
      <c r="M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J101" s="1"/>
      <c r="AK101" s="1"/>
      <c r="AL101" s="1"/>
      <c r="AM101" s="1"/>
    </row>
    <row r="102" spans="1:39" x14ac:dyDescent="0.5">
      <c r="A102" s="6"/>
      <c r="B102" s="6"/>
      <c r="D102" s="4"/>
      <c r="E102"/>
      <c r="F102" s="4"/>
      <c r="G102" s="4"/>
      <c r="H102" s="4"/>
      <c r="I102" s="4"/>
      <c r="J102" s="4"/>
      <c r="K102" s="4"/>
      <c r="L102" s="4"/>
      <c r="M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J102" s="1"/>
      <c r="AK102" s="1"/>
      <c r="AL102" s="1"/>
      <c r="AM102" s="1"/>
    </row>
    <row r="103" spans="1:39" x14ac:dyDescent="0.5">
      <c r="A103" s="6"/>
      <c r="B103" s="6"/>
      <c r="D103" s="4"/>
      <c r="E103"/>
      <c r="F103" s="4"/>
      <c r="G103" s="4"/>
      <c r="H103" s="4"/>
      <c r="I103" s="4"/>
      <c r="J103" s="4"/>
      <c r="K103" s="4"/>
      <c r="L103" s="4"/>
      <c r="M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J103" s="1"/>
      <c r="AK103" s="1"/>
      <c r="AL103" s="1"/>
      <c r="AM103" s="1"/>
    </row>
    <row r="104" spans="1:39" x14ac:dyDescent="0.5">
      <c r="A104" s="6"/>
      <c r="B104" s="6"/>
      <c r="D104" s="4"/>
      <c r="E104"/>
      <c r="F104" s="4"/>
      <c r="G104" s="4"/>
      <c r="H104" s="4"/>
      <c r="I104" s="4"/>
      <c r="J104" s="4"/>
      <c r="K104" s="4"/>
      <c r="L104" s="4"/>
      <c r="M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J104" s="1"/>
      <c r="AK104" s="1"/>
      <c r="AL104" s="1"/>
      <c r="AM104" s="1"/>
    </row>
    <row r="105" spans="1:39" x14ac:dyDescent="0.5">
      <c r="A105" s="6"/>
      <c r="B105" s="6"/>
      <c r="D105" s="4"/>
      <c r="E105"/>
      <c r="F105" s="4"/>
      <c r="G105" s="4"/>
      <c r="H105" s="4"/>
      <c r="I105" s="4"/>
      <c r="J105" s="4"/>
      <c r="K105" s="4"/>
      <c r="L105" s="4"/>
      <c r="M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J105" s="1"/>
      <c r="AK105" s="1"/>
      <c r="AL105" s="1"/>
      <c r="AM105" s="1"/>
    </row>
    <row r="106" spans="1:39" x14ac:dyDescent="0.5">
      <c r="A106" s="6"/>
      <c r="B106" s="6"/>
      <c r="D106" s="4"/>
      <c r="E106"/>
      <c r="F106" s="4"/>
      <c r="G106" s="4"/>
      <c r="H106" s="4"/>
      <c r="I106" s="4"/>
      <c r="J106" s="4"/>
      <c r="K106" s="4"/>
      <c r="L106" s="4"/>
      <c r="M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J106" s="1"/>
      <c r="AK106" s="1"/>
      <c r="AL106" s="1"/>
      <c r="AM106" s="1"/>
    </row>
    <row r="107" spans="1:39" x14ac:dyDescent="0.5">
      <c r="A107" s="6"/>
      <c r="B107" s="6"/>
      <c r="D107" s="4"/>
      <c r="E107"/>
      <c r="F107" s="4"/>
      <c r="G107" s="4"/>
      <c r="H107" s="4"/>
      <c r="I107" s="4"/>
      <c r="J107" s="4"/>
      <c r="K107" s="4"/>
      <c r="L107" s="4"/>
      <c r="M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J107" s="1"/>
      <c r="AK107" s="1"/>
      <c r="AL107" s="1"/>
      <c r="AM107" s="1"/>
    </row>
    <row r="108" spans="1:39" x14ac:dyDescent="0.5">
      <c r="A108" s="6"/>
      <c r="B108" s="6"/>
      <c r="D108" s="4"/>
      <c r="E108"/>
      <c r="F108" s="4"/>
      <c r="G108" s="4"/>
      <c r="H108" s="4"/>
      <c r="I108" s="4"/>
      <c r="J108" s="4"/>
      <c r="K108" s="4"/>
      <c r="L108" s="4"/>
      <c r="M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J108" s="1"/>
      <c r="AK108" s="1"/>
      <c r="AL108" s="1"/>
      <c r="AM108" s="1"/>
    </row>
    <row r="109" spans="1:39" x14ac:dyDescent="0.5">
      <c r="A109" s="6"/>
      <c r="B109" s="6"/>
      <c r="D109" s="4"/>
      <c r="E109"/>
      <c r="F109" s="4"/>
      <c r="G109" s="4"/>
      <c r="H109" s="4"/>
      <c r="I109" s="4"/>
      <c r="J109" s="4"/>
      <c r="K109" s="4"/>
      <c r="L109" s="4"/>
      <c r="M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J109" s="1"/>
      <c r="AK109" s="1"/>
      <c r="AL109" s="1"/>
      <c r="AM109" s="1"/>
    </row>
    <row r="110" spans="1:39" x14ac:dyDescent="0.5">
      <c r="A110" s="6"/>
      <c r="B110" s="6"/>
      <c r="D110" s="4"/>
      <c r="E110"/>
      <c r="F110" s="4"/>
      <c r="G110" s="4"/>
      <c r="H110" s="4"/>
      <c r="I110" s="4"/>
      <c r="J110" s="4"/>
      <c r="K110" s="4"/>
      <c r="L110" s="4"/>
      <c r="M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J110" s="1"/>
      <c r="AK110" s="1"/>
      <c r="AL110" s="1"/>
      <c r="AM110" s="1"/>
    </row>
    <row r="111" spans="1:39" x14ac:dyDescent="0.5">
      <c r="A111" s="6"/>
      <c r="B111" s="6"/>
      <c r="D111" s="4"/>
      <c r="E111"/>
      <c r="F111" s="4"/>
      <c r="G111" s="4"/>
      <c r="H111" s="4"/>
      <c r="I111" s="4"/>
      <c r="J111" s="4"/>
      <c r="K111" s="4"/>
      <c r="L111" s="4"/>
      <c r="M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J111" s="1"/>
      <c r="AK111" s="1"/>
      <c r="AL111" s="1"/>
      <c r="AM111" s="1"/>
    </row>
    <row r="112" spans="1:39" x14ac:dyDescent="0.5">
      <c r="A112" s="6"/>
      <c r="B112" s="6"/>
      <c r="D112" s="4"/>
      <c r="E112"/>
      <c r="F112" s="4"/>
      <c r="G112" s="4"/>
      <c r="H112" s="4"/>
      <c r="I112" s="4"/>
      <c r="J112" s="4"/>
      <c r="K112" s="4"/>
      <c r="L112" s="4"/>
      <c r="M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J112" s="1"/>
      <c r="AK112" s="1"/>
      <c r="AL112" s="1"/>
      <c r="AM112" s="1"/>
    </row>
    <row r="113" spans="1:39" x14ac:dyDescent="0.5">
      <c r="A113" s="6"/>
      <c r="B113" s="6"/>
      <c r="D113" s="4"/>
      <c r="E113"/>
      <c r="F113" s="4"/>
      <c r="G113" s="4"/>
      <c r="H113" s="4"/>
      <c r="I113" s="4"/>
      <c r="J113" s="4"/>
      <c r="K113" s="4"/>
      <c r="L113" s="4"/>
      <c r="M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J113" s="1"/>
      <c r="AK113" s="1"/>
      <c r="AL113" s="1"/>
      <c r="AM113" s="1"/>
    </row>
    <row r="114" spans="1:39" x14ac:dyDescent="0.5">
      <c r="A114" s="6"/>
      <c r="B114" s="6"/>
      <c r="D114" s="4"/>
      <c r="E114"/>
      <c r="F114" s="4"/>
      <c r="G114" s="4"/>
      <c r="H114" s="4"/>
      <c r="I114" s="4"/>
      <c r="J114" s="4"/>
      <c r="K114" s="4"/>
      <c r="L114" s="4"/>
      <c r="M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J114" s="1"/>
      <c r="AK114" s="1"/>
      <c r="AL114" s="1"/>
      <c r="AM114" s="1"/>
    </row>
    <row r="115" spans="1:39" x14ac:dyDescent="0.5">
      <c r="A115" s="6"/>
      <c r="B115" s="6"/>
      <c r="D115" s="4"/>
      <c r="E115"/>
      <c r="F115" s="4"/>
      <c r="G115" s="4"/>
      <c r="H115" s="4"/>
      <c r="I115" s="4"/>
      <c r="J115" s="4"/>
      <c r="K115" s="4"/>
      <c r="L115" s="4"/>
      <c r="M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J115" s="1"/>
      <c r="AK115" s="1"/>
      <c r="AL115" s="1"/>
      <c r="AM115" s="1"/>
    </row>
    <row r="116" spans="1:39" x14ac:dyDescent="0.5">
      <c r="A116" s="6"/>
      <c r="B116" s="6"/>
      <c r="D116" s="4"/>
      <c r="E116"/>
      <c r="F116" s="4"/>
      <c r="G116" s="4"/>
      <c r="H116" s="4"/>
      <c r="I116" s="4"/>
      <c r="J116" s="4"/>
      <c r="K116" s="4"/>
      <c r="L116" s="4"/>
      <c r="M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J116" s="1"/>
      <c r="AK116" s="1"/>
      <c r="AL116" s="1"/>
      <c r="AM116" s="1"/>
    </row>
    <row r="117" spans="1:39" x14ac:dyDescent="0.5">
      <c r="A117" s="6"/>
      <c r="B117" s="6"/>
      <c r="D117" s="4"/>
      <c r="E117"/>
      <c r="F117" s="4"/>
      <c r="G117" s="4"/>
      <c r="H117" s="4"/>
      <c r="I117" s="4"/>
      <c r="J117" s="4"/>
      <c r="K117" s="4"/>
      <c r="L117" s="4"/>
      <c r="M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J117" s="1"/>
      <c r="AK117" s="1"/>
      <c r="AL117" s="1"/>
      <c r="AM117" s="1"/>
    </row>
    <row r="118" spans="1:39" x14ac:dyDescent="0.5">
      <c r="A118" s="6"/>
      <c r="B118" s="6"/>
      <c r="D118" s="4"/>
      <c r="E118"/>
      <c r="F118" s="4"/>
      <c r="G118" s="4"/>
      <c r="H118" s="4"/>
      <c r="I118" s="4"/>
      <c r="J118" s="4"/>
      <c r="K118" s="4"/>
      <c r="L118" s="4"/>
      <c r="M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J118" s="1"/>
      <c r="AK118" s="1"/>
      <c r="AL118" s="1"/>
      <c r="AM118" s="1"/>
    </row>
    <row r="119" spans="1:39" x14ac:dyDescent="0.5">
      <c r="A119" s="6"/>
      <c r="B119" s="6"/>
      <c r="D119" s="4"/>
      <c r="E119"/>
      <c r="F119" s="4"/>
      <c r="G119" s="4"/>
      <c r="H119" s="4"/>
      <c r="I119" s="4"/>
      <c r="J119" s="4"/>
      <c r="K119" s="4"/>
      <c r="L119" s="4"/>
      <c r="M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J119" s="1"/>
      <c r="AK119" s="1"/>
      <c r="AL119" s="1"/>
      <c r="AM119" s="1"/>
    </row>
    <row r="120" spans="1:39" x14ac:dyDescent="0.5">
      <c r="A120" s="6"/>
      <c r="B120" s="6"/>
      <c r="D120" s="4"/>
      <c r="E120"/>
      <c r="F120" s="4"/>
      <c r="G120" s="4"/>
      <c r="H120" s="4"/>
      <c r="I120" s="4"/>
      <c r="J120" s="4"/>
      <c r="K120" s="4"/>
      <c r="L120" s="4"/>
      <c r="M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J120" s="1"/>
      <c r="AK120" s="1"/>
      <c r="AL120" s="1"/>
      <c r="AM120" s="1"/>
    </row>
    <row r="121" spans="1:39" x14ac:dyDescent="0.5">
      <c r="A121" s="6"/>
      <c r="B121" s="6"/>
      <c r="D121" s="4"/>
      <c r="E121"/>
      <c r="F121" s="4"/>
      <c r="G121" s="4"/>
      <c r="H121" s="4"/>
      <c r="I121" s="4"/>
      <c r="J121" s="4"/>
      <c r="K121" s="4"/>
      <c r="L121" s="4"/>
      <c r="M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J121" s="1"/>
      <c r="AK121" s="1"/>
      <c r="AL121" s="1"/>
      <c r="AM121" s="1"/>
    </row>
    <row r="122" spans="1:39" x14ac:dyDescent="0.5">
      <c r="A122" s="6"/>
      <c r="B122" s="6"/>
      <c r="D122" s="4"/>
      <c r="E122"/>
      <c r="F122" s="4"/>
      <c r="G122" s="4"/>
      <c r="H122" s="4"/>
      <c r="I122" s="4"/>
      <c r="J122" s="4"/>
      <c r="K122" s="4"/>
      <c r="L122" s="4"/>
      <c r="M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J122" s="1"/>
      <c r="AK122" s="1"/>
      <c r="AL122" s="1"/>
      <c r="AM122" s="1"/>
    </row>
    <row r="123" spans="1:39" x14ac:dyDescent="0.5">
      <c r="A123" s="6"/>
      <c r="B123" s="6"/>
      <c r="D123" s="4"/>
      <c r="E123"/>
      <c r="F123" s="4"/>
      <c r="G123" s="4"/>
      <c r="H123" s="4"/>
      <c r="I123" s="4"/>
      <c r="J123" s="4"/>
      <c r="K123" s="4"/>
      <c r="L123" s="4"/>
      <c r="M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J123" s="1"/>
      <c r="AK123" s="1"/>
      <c r="AL123" s="1"/>
      <c r="AM123" s="1"/>
    </row>
    <row r="124" spans="1:39" x14ac:dyDescent="0.5">
      <c r="A124" s="6"/>
      <c r="B124" s="6"/>
      <c r="D124" s="4"/>
      <c r="E124"/>
      <c r="F124" s="4"/>
      <c r="G124" s="4"/>
      <c r="H124" s="4"/>
      <c r="I124" s="4"/>
      <c r="J124" s="4"/>
      <c r="K124" s="4"/>
      <c r="L124" s="4"/>
      <c r="M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J124" s="1"/>
      <c r="AK124" s="1"/>
      <c r="AL124" s="1"/>
      <c r="AM124" s="1"/>
    </row>
    <row r="125" spans="1:39" x14ac:dyDescent="0.5">
      <c r="A125" s="6"/>
      <c r="B125" s="6"/>
      <c r="D125" s="4"/>
      <c r="E125"/>
      <c r="F125" s="4"/>
      <c r="G125" s="4"/>
      <c r="H125" s="4"/>
      <c r="I125" s="4"/>
      <c r="J125" s="4"/>
      <c r="K125" s="4"/>
      <c r="L125" s="4"/>
      <c r="M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J125" s="1"/>
      <c r="AK125" s="1"/>
      <c r="AL125" s="1"/>
      <c r="AM125" s="1"/>
    </row>
    <row r="126" spans="1:39" x14ac:dyDescent="0.5">
      <c r="A126" s="6"/>
      <c r="B126" s="6"/>
      <c r="D126" s="4"/>
      <c r="E126"/>
      <c r="F126" s="4"/>
      <c r="G126" s="4"/>
      <c r="H126" s="4"/>
      <c r="I126" s="4"/>
      <c r="J126" s="4"/>
      <c r="K126" s="4"/>
      <c r="L126" s="4"/>
      <c r="M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J126" s="1"/>
      <c r="AK126" s="1"/>
      <c r="AL126" s="1"/>
      <c r="AM126" s="1"/>
    </row>
    <row r="127" spans="1:39" x14ac:dyDescent="0.5">
      <c r="A127" s="6"/>
      <c r="B127" s="6"/>
      <c r="D127" s="4"/>
      <c r="E127"/>
      <c r="F127" s="4"/>
      <c r="G127" s="4"/>
      <c r="H127" s="4"/>
      <c r="I127" s="4"/>
      <c r="J127" s="4"/>
      <c r="K127" s="4"/>
      <c r="L127" s="4"/>
      <c r="M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J127" s="1"/>
      <c r="AK127" s="1"/>
      <c r="AL127" s="1"/>
      <c r="AM127" s="1"/>
    </row>
    <row r="128" spans="1:39" x14ac:dyDescent="0.5">
      <c r="A128" s="6"/>
      <c r="B128" s="6"/>
      <c r="D128" s="4"/>
      <c r="E128"/>
      <c r="F128" s="4"/>
      <c r="G128" s="4"/>
      <c r="H128" s="4"/>
      <c r="I128" s="4"/>
      <c r="J128" s="4"/>
      <c r="K128" s="4"/>
      <c r="L128" s="4"/>
      <c r="M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J128" s="1"/>
      <c r="AK128" s="1"/>
      <c r="AL128" s="1"/>
      <c r="AM128" s="1"/>
    </row>
    <row r="129" spans="1:39" x14ac:dyDescent="0.5">
      <c r="A129" s="6"/>
      <c r="B129" s="6"/>
      <c r="D129" s="4"/>
      <c r="E129"/>
      <c r="F129" s="4"/>
      <c r="G129" s="4"/>
      <c r="H129" s="4"/>
      <c r="I129" s="4"/>
      <c r="J129" s="4"/>
      <c r="K129" s="4"/>
      <c r="L129" s="4"/>
      <c r="M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J129" s="1"/>
      <c r="AK129" s="1"/>
      <c r="AL129" s="1"/>
      <c r="AM129" s="1"/>
    </row>
    <row r="130" spans="1:39" x14ac:dyDescent="0.5">
      <c r="A130" s="6"/>
      <c r="B130" s="6"/>
      <c r="D130" s="4"/>
      <c r="E130"/>
      <c r="F130" s="4"/>
      <c r="G130" s="4"/>
      <c r="H130" s="4"/>
      <c r="I130" s="4"/>
      <c r="J130" s="4"/>
      <c r="K130" s="4"/>
      <c r="L130" s="4"/>
      <c r="M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J130" s="1"/>
      <c r="AK130" s="1"/>
      <c r="AL130" s="1"/>
      <c r="AM130" s="1"/>
    </row>
    <row r="131" spans="1:39" x14ac:dyDescent="0.5">
      <c r="A131" s="6"/>
      <c r="B131" s="6"/>
      <c r="D131" s="4"/>
      <c r="E131"/>
      <c r="F131" s="4"/>
      <c r="G131" s="4"/>
      <c r="H131" s="4"/>
      <c r="I131" s="4"/>
      <c r="J131" s="4"/>
      <c r="K131" s="4"/>
      <c r="L131" s="4"/>
      <c r="M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J131" s="1"/>
      <c r="AK131" s="1"/>
      <c r="AL131" s="1"/>
      <c r="AM131" s="1"/>
    </row>
    <row r="132" spans="1:39" x14ac:dyDescent="0.5">
      <c r="A132" s="6"/>
      <c r="B132" s="6"/>
      <c r="D132" s="4"/>
      <c r="E132"/>
      <c r="F132" s="4"/>
      <c r="G132" s="4"/>
      <c r="H132" s="4"/>
      <c r="I132" s="4"/>
      <c r="J132" s="4"/>
      <c r="K132" s="4"/>
      <c r="L132" s="4"/>
      <c r="M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J132" s="1"/>
      <c r="AK132" s="1"/>
      <c r="AL132" s="1"/>
      <c r="AM132" s="1"/>
    </row>
    <row r="133" spans="1:39" x14ac:dyDescent="0.5">
      <c r="A133" s="6"/>
      <c r="B133" s="6"/>
      <c r="D133" s="4"/>
      <c r="E133"/>
      <c r="F133" s="4"/>
      <c r="G133" s="4"/>
      <c r="H133" s="4"/>
      <c r="I133" s="4"/>
      <c r="J133" s="4"/>
      <c r="K133" s="4"/>
      <c r="L133" s="4"/>
      <c r="M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J133" s="1"/>
      <c r="AK133" s="1"/>
      <c r="AL133" s="1"/>
      <c r="AM133" s="1"/>
    </row>
    <row r="134" spans="1:39" x14ac:dyDescent="0.5">
      <c r="A134" s="6"/>
      <c r="B134" s="6"/>
      <c r="D134" s="4"/>
      <c r="E134"/>
      <c r="F134" s="4"/>
      <c r="G134" s="4"/>
      <c r="H134" s="4"/>
      <c r="I134" s="4"/>
      <c r="J134" s="4"/>
      <c r="K134" s="4"/>
      <c r="L134" s="4"/>
      <c r="M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J134" s="1"/>
      <c r="AK134" s="1"/>
      <c r="AL134" s="1"/>
      <c r="AM134" s="1"/>
    </row>
    <row r="135" spans="1:39" x14ac:dyDescent="0.5">
      <c r="A135" s="6"/>
      <c r="B135" s="6"/>
      <c r="D135" s="4"/>
      <c r="E135"/>
      <c r="F135" s="4"/>
      <c r="G135" s="4"/>
      <c r="H135" s="4"/>
      <c r="I135" s="4"/>
      <c r="J135" s="4"/>
      <c r="K135" s="4"/>
      <c r="L135" s="4"/>
      <c r="M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J135" s="1"/>
      <c r="AK135" s="1"/>
      <c r="AL135" s="1"/>
      <c r="AM135" s="1"/>
    </row>
    <row r="136" spans="1:39" x14ac:dyDescent="0.5">
      <c r="A136" s="6"/>
      <c r="B136" s="6"/>
      <c r="D136" s="4"/>
      <c r="E136"/>
      <c r="F136" s="4"/>
      <c r="G136" s="4"/>
      <c r="H136" s="4"/>
      <c r="I136" s="4"/>
      <c r="J136" s="4"/>
      <c r="K136" s="4"/>
      <c r="L136" s="4"/>
      <c r="M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J136" s="1"/>
      <c r="AK136" s="1"/>
      <c r="AL136" s="1"/>
      <c r="AM136" s="1"/>
    </row>
    <row r="137" spans="1:39" x14ac:dyDescent="0.5">
      <c r="A137" s="6"/>
      <c r="B137" s="6"/>
      <c r="D137" s="4"/>
      <c r="E137"/>
      <c r="F137" s="4"/>
      <c r="G137" s="4"/>
      <c r="H137" s="4"/>
      <c r="I137" s="4"/>
      <c r="J137" s="4"/>
      <c r="K137" s="4"/>
      <c r="L137" s="4"/>
      <c r="M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J137" s="1"/>
      <c r="AK137" s="1"/>
      <c r="AL137" s="1"/>
      <c r="AM137" s="1"/>
    </row>
    <row r="138" spans="1:39" x14ac:dyDescent="0.5">
      <c r="A138" s="6"/>
      <c r="B138" s="6"/>
      <c r="D138" s="4"/>
      <c r="E138"/>
      <c r="F138" s="4"/>
      <c r="G138" s="4"/>
      <c r="H138" s="4"/>
      <c r="I138" s="4"/>
      <c r="J138" s="4"/>
      <c r="K138" s="4"/>
      <c r="L138" s="4"/>
      <c r="M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J138" s="1"/>
      <c r="AK138" s="1"/>
      <c r="AL138" s="1"/>
      <c r="AM138" s="1"/>
    </row>
    <row r="139" spans="1:39" x14ac:dyDescent="0.5">
      <c r="A139" s="6"/>
      <c r="B139" s="6"/>
      <c r="D139" s="4"/>
      <c r="E139"/>
      <c r="F139" s="4"/>
      <c r="G139" s="4"/>
      <c r="H139" s="4"/>
      <c r="I139" s="4"/>
      <c r="J139" s="4"/>
      <c r="K139" s="4"/>
      <c r="L139" s="4"/>
      <c r="M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J139" s="1"/>
      <c r="AK139" s="1"/>
      <c r="AL139" s="1"/>
      <c r="AM139" s="1"/>
    </row>
    <row r="140" spans="1:39" x14ac:dyDescent="0.5">
      <c r="A140" s="6"/>
      <c r="B140" s="6"/>
      <c r="D140" s="4"/>
      <c r="E140"/>
      <c r="F140" s="4"/>
      <c r="G140" s="4"/>
      <c r="H140" s="4"/>
      <c r="I140" s="4"/>
      <c r="J140" s="4"/>
      <c r="K140" s="4"/>
      <c r="L140" s="4"/>
      <c r="M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J140" s="1"/>
      <c r="AK140" s="1"/>
      <c r="AL140" s="1"/>
      <c r="AM140" s="1"/>
    </row>
    <row r="141" spans="1:39" x14ac:dyDescent="0.5">
      <c r="A141" s="6"/>
      <c r="B141" s="6"/>
      <c r="D141" s="4"/>
      <c r="E141"/>
      <c r="F141" s="4"/>
      <c r="G141" s="4"/>
      <c r="H141" s="4"/>
      <c r="I141" s="4"/>
      <c r="J141" s="4"/>
      <c r="K141" s="4"/>
      <c r="L141" s="4"/>
      <c r="M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J141" s="1"/>
      <c r="AK141" s="1"/>
      <c r="AL141" s="1"/>
      <c r="AM141" s="1"/>
    </row>
    <row r="142" spans="1:39" x14ac:dyDescent="0.5">
      <c r="A142" s="6"/>
      <c r="B142" s="6"/>
      <c r="D142" s="4"/>
      <c r="E142"/>
      <c r="F142" s="4"/>
      <c r="G142" s="4"/>
      <c r="H142" s="4"/>
      <c r="I142" s="4"/>
      <c r="J142" s="4"/>
      <c r="K142" s="4"/>
      <c r="L142" s="4"/>
      <c r="M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J142" s="1"/>
      <c r="AK142" s="1"/>
      <c r="AL142" s="1"/>
      <c r="AM142" s="1"/>
    </row>
    <row r="143" spans="1:39" x14ac:dyDescent="0.5">
      <c r="A143" s="6"/>
      <c r="B143" s="6"/>
      <c r="D143" s="4"/>
      <c r="E143"/>
      <c r="F143" s="4"/>
      <c r="G143" s="4"/>
      <c r="H143" s="4"/>
      <c r="I143" s="4"/>
      <c r="J143" s="4"/>
      <c r="K143" s="4"/>
      <c r="L143" s="4"/>
      <c r="M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J143" s="1"/>
      <c r="AK143" s="1"/>
      <c r="AL143" s="1"/>
      <c r="AM143" s="1"/>
    </row>
    <row r="144" spans="1:39" x14ac:dyDescent="0.5">
      <c r="A144" s="6"/>
      <c r="B144" s="6"/>
      <c r="D144" s="4"/>
      <c r="E144"/>
      <c r="F144" s="4"/>
      <c r="G144" s="4"/>
      <c r="H144" s="4"/>
      <c r="I144" s="4"/>
      <c r="J144" s="4"/>
      <c r="K144" s="4"/>
      <c r="L144" s="4"/>
      <c r="M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J144" s="1"/>
      <c r="AK144" s="1"/>
      <c r="AL144" s="1"/>
      <c r="AM144" s="1"/>
    </row>
    <row r="145" spans="1:39" x14ac:dyDescent="0.5">
      <c r="A145" s="6"/>
      <c r="B145" s="6"/>
      <c r="D145" s="4"/>
      <c r="E145"/>
      <c r="F145" s="4"/>
      <c r="G145" s="4"/>
      <c r="H145" s="4"/>
      <c r="I145" s="4"/>
      <c r="J145" s="4"/>
      <c r="K145" s="4"/>
      <c r="L145" s="4"/>
      <c r="M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J145" s="1"/>
      <c r="AK145" s="1"/>
      <c r="AL145" s="1"/>
      <c r="AM145" s="1"/>
    </row>
    <row r="146" spans="1:39" x14ac:dyDescent="0.5">
      <c r="A146" s="6"/>
      <c r="B146" s="6"/>
      <c r="D146" s="4"/>
      <c r="E146"/>
      <c r="F146" s="4"/>
      <c r="G146" s="4"/>
      <c r="H146" s="4"/>
      <c r="I146" s="4"/>
      <c r="J146" s="4"/>
      <c r="K146" s="4"/>
      <c r="L146" s="4"/>
      <c r="M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J146" s="1"/>
      <c r="AK146" s="1"/>
      <c r="AL146" s="1"/>
      <c r="AM146" s="1"/>
    </row>
    <row r="147" spans="1:39" x14ac:dyDescent="0.5">
      <c r="A147" s="6"/>
      <c r="B147" s="6"/>
      <c r="D147" s="4"/>
      <c r="E147"/>
      <c r="F147" s="4"/>
      <c r="G147" s="4"/>
      <c r="H147" s="4"/>
      <c r="I147" s="4"/>
      <c r="J147" s="4"/>
      <c r="K147" s="4"/>
      <c r="L147" s="4"/>
      <c r="M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J147" s="1"/>
      <c r="AK147" s="1"/>
      <c r="AL147" s="1"/>
      <c r="AM147" s="1"/>
    </row>
    <row r="148" spans="1:39" x14ac:dyDescent="0.5">
      <c r="A148" s="6"/>
      <c r="B148" s="6"/>
      <c r="D148" s="4"/>
      <c r="E148"/>
      <c r="F148" s="4"/>
      <c r="G148" s="4"/>
      <c r="H148" s="4"/>
      <c r="I148" s="4"/>
      <c r="J148" s="4"/>
      <c r="K148" s="4"/>
      <c r="L148" s="4"/>
      <c r="M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J148" s="1"/>
      <c r="AK148" s="1"/>
      <c r="AL148" s="1"/>
      <c r="AM148" s="1"/>
    </row>
    <row r="149" spans="1:39" x14ac:dyDescent="0.5">
      <c r="A149" s="6"/>
      <c r="B149" s="6"/>
      <c r="D149" s="4"/>
      <c r="E149"/>
      <c r="F149" s="4"/>
      <c r="G149" s="4"/>
      <c r="H149" s="4"/>
      <c r="I149" s="4"/>
      <c r="J149" s="4"/>
      <c r="K149" s="4"/>
      <c r="L149" s="4"/>
      <c r="M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J149" s="1"/>
      <c r="AK149" s="1"/>
      <c r="AL149" s="1"/>
      <c r="AM149" s="1"/>
    </row>
    <row r="150" spans="1:39" x14ac:dyDescent="0.5">
      <c r="A150" s="6"/>
      <c r="B150" s="6"/>
      <c r="D150" s="4"/>
      <c r="E150"/>
      <c r="F150" s="4"/>
      <c r="G150" s="4"/>
      <c r="H150" s="4"/>
      <c r="I150" s="4"/>
      <c r="J150" s="4"/>
      <c r="K150" s="4"/>
      <c r="L150" s="4"/>
      <c r="M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J150" s="1"/>
      <c r="AK150" s="1"/>
      <c r="AL150" s="1"/>
      <c r="AM150" s="1"/>
    </row>
    <row r="151" spans="1:39" x14ac:dyDescent="0.5">
      <c r="A151" s="6"/>
      <c r="B151" s="6"/>
      <c r="D151" s="4"/>
      <c r="E151"/>
      <c r="F151" s="4"/>
      <c r="G151" s="4"/>
      <c r="H151" s="4"/>
      <c r="I151" s="4"/>
      <c r="J151" s="4"/>
      <c r="K151" s="4"/>
      <c r="L151" s="4"/>
      <c r="M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J151" s="1"/>
      <c r="AK151" s="1"/>
      <c r="AL151" s="1"/>
      <c r="AM151" s="1"/>
    </row>
    <row r="152" spans="1:39" x14ac:dyDescent="0.5">
      <c r="A152" s="6"/>
      <c r="B152" s="6"/>
      <c r="D152" s="4"/>
      <c r="E152"/>
      <c r="F152" s="4"/>
      <c r="G152" s="4"/>
      <c r="H152" s="4"/>
      <c r="I152" s="4"/>
      <c r="J152" s="4"/>
      <c r="K152" s="4"/>
      <c r="L152" s="4"/>
      <c r="M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J152" s="1"/>
      <c r="AK152" s="1"/>
      <c r="AL152" s="1"/>
      <c r="AM152" s="1"/>
    </row>
    <row r="153" spans="1:39" x14ac:dyDescent="0.5">
      <c r="A153" s="6"/>
      <c r="B153" s="6"/>
      <c r="D153" s="4"/>
      <c r="E153"/>
      <c r="F153" s="4"/>
      <c r="G153" s="4"/>
      <c r="H153" s="4"/>
      <c r="I153" s="4"/>
      <c r="J153" s="4"/>
      <c r="K153" s="4"/>
      <c r="L153" s="4"/>
      <c r="M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J153" s="1"/>
      <c r="AK153" s="1"/>
      <c r="AL153" s="1"/>
      <c r="AM153" s="1"/>
    </row>
    <row r="154" spans="1:39" x14ac:dyDescent="0.5">
      <c r="A154" s="6"/>
      <c r="B154" s="6"/>
      <c r="D154" s="4"/>
      <c r="E154"/>
      <c r="F154" s="4"/>
      <c r="G154" s="4"/>
      <c r="H154" s="4"/>
      <c r="I154" s="4"/>
      <c r="J154" s="4"/>
      <c r="K154" s="4"/>
      <c r="L154" s="4"/>
      <c r="M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J154" s="1"/>
      <c r="AK154" s="1"/>
      <c r="AL154" s="1"/>
      <c r="AM154" s="1"/>
    </row>
    <row r="155" spans="1:39" x14ac:dyDescent="0.5">
      <c r="A155" s="6"/>
      <c r="B155" s="6"/>
      <c r="D155" s="4"/>
      <c r="E155"/>
      <c r="F155" s="4"/>
      <c r="G155" s="4"/>
      <c r="H155" s="4"/>
      <c r="I155" s="4"/>
      <c r="J155" s="4"/>
      <c r="K155" s="4"/>
      <c r="L155" s="4"/>
      <c r="M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J155" s="1"/>
      <c r="AK155" s="1"/>
      <c r="AL155" s="1"/>
      <c r="AM155" s="1"/>
    </row>
    <row r="156" spans="1:39" x14ac:dyDescent="0.5">
      <c r="A156" s="6"/>
      <c r="B156" s="6"/>
      <c r="D156" s="4"/>
      <c r="E156"/>
      <c r="F156" s="4"/>
      <c r="G156" s="4"/>
      <c r="H156" s="4"/>
      <c r="I156" s="4"/>
      <c r="J156" s="4"/>
      <c r="K156" s="4"/>
      <c r="L156" s="4"/>
      <c r="M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J156" s="1"/>
      <c r="AK156" s="1"/>
      <c r="AL156" s="1"/>
      <c r="AM156" s="1"/>
    </row>
    <row r="157" spans="1:39" x14ac:dyDescent="0.5">
      <c r="A157" s="6"/>
      <c r="B157" s="6"/>
      <c r="D157" s="4"/>
      <c r="E157"/>
      <c r="F157" s="4"/>
      <c r="G157" s="4"/>
      <c r="H157" s="4"/>
      <c r="I157" s="4"/>
      <c r="J157" s="4"/>
      <c r="K157" s="4"/>
      <c r="L157" s="4"/>
      <c r="M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J157" s="1"/>
      <c r="AK157" s="1"/>
      <c r="AL157" s="1"/>
      <c r="AM157" s="1"/>
    </row>
    <row r="158" spans="1:39" x14ac:dyDescent="0.5">
      <c r="A158" s="6"/>
      <c r="B158" s="6"/>
      <c r="D158" s="4"/>
      <c r="E158"/>
      <c r="F158" s="4"/>
      <c r="G158" s="4"/>
      <c r="H158" s="4"/>
      <c r="I158" s="4"/>
      <c r="J158" s="4"/>
      <c r="K158" s="4"/>
      <c r="L158" s="4"/>
      <c r="M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J158" s="1"/>
      <c r="AK158" s="1"/>
      <c r="AL158" s="1"/>
      <c r="AM158" s="1"/>
    </row>
    <row r="159" spans="1:39" x14ac:dyDescent="0.5">
      <c r="A159" s="6"/>
      <c r="B159" s="6"/>
      <c r="D159" s="4"/>
      <c r="E159"/>
      <c r="F159" s="4"/>
      <c r="G159" s="4"/>
      <c r="H159" s="4"/>
      <c r="I159" s="4"/>
      <c r="J159" s="4"/>
      <c r="K159" s="4"/>
      <c r="L159" s="4"/>
      <c r="M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J159" s="1"/>
      <c r="AK159" s="1"/>
      <c r="AL159" s="1"/>
      <c r="AM159" s="1"/>
    </row>
    <row r="160" spans="1:39" x14ac:dyDescent="0.5">
      <c r="A160" s="6"/>
      <c r="B160" s="6"/>
      <c r="D160" s="4"/>
      <c r="E160"/>
      <c r="F160" s="4"/>
      <c r="G160" s="4"/>
      <c r="H160" s="4"/>
      <c r="I160" s="4"/>
      <c r="J160" s="4"/>
      <c r="K160" s="4"/>
      <c r="L160" s="4"/>
      <c r="M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J160" s="1"/>
      <c r="AK160" s="1"/>
      <c r="AL160" s="1"/>
      <c r="AM160" s="1"/>
    </row>
    <row r="161" spans="1:39" x14ac:dyDescent="0.5">
      <c r="A161" s="6"/>
      <c r="B161" s="6"/>
      <c r="D161" s="4"/>
      <c r="E161"/>
      <c r="F161" s="4"/>
      <c r="G161" s="4"/>
      <c r="H161" s="4"/>
      <c r="I161" s="4"/>
      <c r="J161" s="4"/>
      <c r="K161" s="4"/>
      <c r="L161" s="4"/>
      <c r="M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J161" s="1"/>
      <c r="AK161" s="1"/>
      <c r="AL161" s="1"/>
      <c r="AM161" s="1"/>
    </row>
    <row r="162" spans="1:39" x14ac:dyDescent="0.5">
      <c r="A162" s="6"/>
      <c r="B162" s="6"/>
      <c r="D162" s="4"/>
      <c r="E162"/>
      <c r="F162" s="4"/>
      <c r="G162" s="4"/>
      <c r="H162" s="4"/>
      <c r="I162" s="4"/>
      <c r="J162" s="4"/>
      <c r="K162" s="4"/>
      <c r="L162" s="4"/>
      <c r="M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J162" s="1"/>
      <c r="AK162" s="1"/>
      <c r="AL162" s="1"/>
      <c r="AM162" s="1"/>
    </row>
    <row r="163" spans="1:39" x14ac:dyDescent="0.5">
      <c r="A163" s="6"/>
      <c r="B163" s="6"/>
      <c r="D163" s="4"/>
      <c r="E163"/>
      <c r="F163" s="4"/>
      <c r="G163" s="4"/>
      <c r="H163" s="4"/>
      <c r="I163" s="4"/>
      <c r="J163" s="4"/>
      <c r="K163" s="4"/>
      <c r="L163" s="4"/>
      <c r="M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J163" s="1"/>
      <c r="AK163" s="1"/>
      <c r="AL163" s="1"/>
      <c r="AM163" s="1"/>
    </row>
    <row r="164" spans="1:39" x14ac:dyDescent="0.5">
      <c r="A164" s="6"/>
      <c r="B164" s="6"/>
      <c r="D164" s="4"/>
      <c r="E164"/>
      <c r="F164" s="4"/>
      <c r="G164" s="4"/>
      <c r="H164" s="4"/>
      <c r="I164" s="4"/>
      <c r="J164" s="4"/>
      <c r="K164" s="4"/>
      <c r="L164" s="4"/>
      <c r="M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J164" s="1"/>
      <c r="AK164" s="1"/>
      <c r="AL164" s="1"/>
      <c r="AM164" s="1"/>
    </row>
    <row r="165" spans="1:39" x14ac:dyDescent="0.5">
      <c r="A165" s="6"/>
      <c r="B165" s="6"/>
      <c r="D165" s="4"/>
      <c r="E165"/>
      <c r="F165" s="4"/>
      <c r="G165" s="4"/>
      <c r="H165" s="4"/>
      <c r="I165" s="4"/>
      <c r="J165" s="4"/>
      <c r="K165" s="4"/>
      <c r="L165" s="4"/>
      <c r="M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J165" s="1"/>
      <c r="AK165" s="1"/>
      <c r="AL165" s="1"/>
      <c r="AM165" s="1"/>
    </row>
    <row r="166" spans="1:39" x14ac:dyDescent="0.5">
      <c r="A166" s="6"/>
      <c r="B166" s="6"/>
      <c r="D166" s="4"/>
      <c r="E166"/>
      <c r="F166" s="4"/>
      <c r="G166" s="4"/>
      <c r="H166" s="4"/>
      <c r="I166" s="4"/>
      <c r="J166" s="4"/>
      <c r="K166" s="4"/>
      <c r="L166" s="4"/>
      <c r="M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J166" s="1"/>
      <c r="AK166" s="1"/>
      <c r="AL166" s="1"/>
      <c r="AM166" s="1"/>
    </row>
    <row r="167" spans="1:39" x14ac:dyDescent="0.5">
      <c r="A167" s="6"/>
      <c r="B167" s="6"/>
      <c r="D167" s="4"/>
      <c r="E167"/>
      <c r="F167" s="4"/>
      <c r="G167" s="4"/>
      <c r="H167" s="4"/>
      <c r="I167" s="4"/>
      <c r="J167" s="4"/>
      <c r="K167" s="4"/>
      <c r="L167" s="4"/>
      <c r="M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J167" s="1"/>
      <c r="AK167" s="1"/>
      <c r="AL167" s="1"/>
      <c r="AM167" s="1"/>
    </row>
    <row r="168" spans="1:39" x14ac:dyDescent="0.5">
      <c r="A168" s="6"/>
      <c r="B168" s="6"/>
      <c r="D168" s="4"/>
      <c r="E168"/>
      <c r="F168" s="4"/>
      <c r="G168" s="4"/>
      <c r="H168" s="4"/>
      <c r="I168" s="4"/>
      <c r="J168" s="4"/>
      <c r="K168" s="4"/>
      <c r="L168" s="4"/>
      <c r="M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J168" s="1"/>
      <c r="AK168" s="1"/>
      <c r="AL168" s="1"/>
      <c r="AM168" s="1"/>
    </row>
    <row r="169" spans="1:39" x14ac:dyDescent="0.5">
      <c r="A169" s="6"/>
      <c r="B169" s="6"/>
      <c r="D169" s="4"/>
      <c r="E169"/>
      <c r="F169" s="4"/>
      <c r="G169" s="4"/>
      <c r="H169" s="4"/>
      <c r="I169" s="4"/>
      <c r="J169" s="4"/>
      <c r="K169" s="4"/>
      <c r="L169" s="4"/>
      <c r="M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J169" s="1"/>
      <c r="AK169" s="1"/>
      <c r="AL169" s="1"/>
      <c r="AM169" s="1"/>
    </row>
    <row r="170" spans="1:39" x14ac:dyDescent="0.5">
      <c r="A170" s="6"/>
      <c r="B170" s="6"/>
      <c r="D170" s="4"/>
      <c r="E170"/>
      <c r="F170" s="4"/>
      <c r="G170" s="4"/>
      <c r="H170" s="4"/>
      <c r="I170" s="4"/>
      <c r="J170" s="4"/>
      <c r="K170" s="4"/>
      <c r="L170" s="4"/>
      <c r="M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J170" s="1"/>
      <c r="AK170" s="1"/>
      <c r="AL170" s="1"/>
      <c r="AM170" s="1"/>
    </row>
    <row r="171" spans="1:39" x14ac:dyDescent="0.5">
      <c r="A171" s="6"/>
      <c r="B171" s="6"/>
      <c r="D171" s="4"/>
      <c r="E171"/>
      <c r="F171" s="4"/>
      <c r="G171" s="4"/>
      <c r="H171" s="4"/>
      <c r="I171" s="4"/>
      <c r="J171" s="4"/>
      <c r="K171" s="4"/>
      <c r="L171" s="4"/>
      <c r="M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J171" s="1"/>
      <c r="AK171" s="1"/>
      <c r="AL171" s="1"/>
      <c r="AM171" s="1"/>
    </row>
    <row r="172" spans="1:39" x14ac:dyDescent="0.5">
      <c r="A172" s="6"/>
      <c r="B172" s="6"/>
      <c r="D172" s="4"/>
      <c r="E172"/>
      <c r="F172" s="4"/>
      <c r="G172" s="4"/>
      <c r="H172" s="4"/>
      <c r="I172" s="4"/>
      <c r="J172" s="4"/>
      <c r="K172" s="4"/>
      <c r="L172" s="4"/>
      <c r="M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J172" s="1"/>
      <c r="AK172" s="1"/>
      <c r="AL172" s="1"/>
      <c r="AM172" s="1"/>
    </row>
    <row r="173" spans="1:39" x14ac:dyDescent="0.5">
      <c r="A173" s="6"/>
      <c r="B173" s="6"/>
      <c r="D173" s="4"/>
      <c r="E173"/>
      <c r="F173" s="4"/>
      <c r="G173" s="4"/>
      <c r="H173" s="4"/>
      <c r="I173" s="4"/>
      <c r="J173" s="4"/>
      <c r="K173" s="4"/>
      <c r="L173" s="4"/>
      <c r="M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J173" s="1"/>
      <c r="AK173" s="1"/>
      <c r="AL173" s="1"/>
      <c r="AM173" s="1"/>
    </row>
    <row r="174" spans="1:39" x14ac:dyDescent="0.5">
      <c r="A174" s="6"/>
      <c r="B174" s="6"/>
      <c r="D174" s="4"/>
      <c r="E174"/>
      <c r="F174" s="4"/>
      <c r="G174" s="4"/>
      <c r="H174" s="4"/>
      <c r="I174" s="4"/>
      <c r="J174" s="4"/>
      <c r="K174" s="4"/>
      <c r="L174" s="4"/>
      <c r="M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J174" s="1"/>
      <c r="AK174" s="1"/>
      <c r="AL174" s="1"/>
      <c r="AM174" s="1"/>
    </row>
    <row r="175" spans="1:39" x14ac:dyDescent="0.5">
      <c r="A175" s="6"/>
      <c r="B175" s="6"/>
      <c r="D175" s="4"/>
      <c r="E175"/>
      <c r="F175" s="4"/>
      <c r="G175" s="4"/>
      <c r="H175" s="4"/>
      <c r="I175" s="4"/>
      <c r="J175" s="4"/>
      <c r="K175" s="4"/>
      <c r="L175" s="4"/>
      <c r="M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J175" s="1"/>
      <c r="AK175" s="1"/>
      <c r="AL175" s="1"/>
      <c r="AM175" s="1"/>
    </row>
    <row r="176" spans="1:39" x14ac:dyDescent="0.5">
      <c r="A176" s="6"/>
      <c r="B176" s="6"/>
      <c r="D176" s="4"/>
      <c r="E176"/>
      <c r="F176" s="4"/>
      <c r="G176" s="4"/>
      <c r="H176" s="4"/>
      <c r="I176" s="4"/>
      <c r="J176" s="4"/>
      <c r="K176" s="4"/>
      <c r="L176" s="4"/>
      <c r="M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J176" s="1"/>
      <c r="AK176" s="1"/>
      <c r="AL176" s="1"/>
      <c r="AM176" s="1"/>
    </row>
    <row r="177" spans="1:39" x14ac:dyDescent="0.5">
      <c r="A177" s="6"/>
      <c r="B177" s="6"/>
      <c r="D177" s="4"/>
      <c r="E177"/>
      <c r="F177" s="4"/>
      <c r="G177" s="4"/>
      <c r="H177" s="4"/>
      <c r="I177" s="4"/>
      <c r="J177" s="4"/>
      <c r="K177" s="4"/>
      <c r="L177" s="4"/>
      <c r="M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J177" s="1"/>
      <c r="AK177" s="1"/>
      <c r="AL177" s="1"/>
      <c r="AM177" s="1"/>
    </row>
    <row r="178" spans="1:39" x14ac:dyDescent="0.5">
      <c r="A178" s="6"/>
      <c r="B178" s="6"/>
      <c r="D178" s="4"/>
      <c r="E178"/>
      <c r="F178" s="4"/>
      <c r="G178" s="4"/>
      <c r="H178" s="4"/>
      <c r="I178" s="4"/>
      <c r="J178" s="4"/>
      <c r="K178" s="4"/>
      <c r="L178" s="4"/>
      <c r="M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J178" s="1"/>
      <c r="AK178" s="1"/>
      <c r="AL178" s="1"/>
      <c r="AM178" s="1"/>
    </row>
    <row r="179" spans="1:39" x14ac:dyDescent="0.5">
      <c r="A179" s="6"/>
      <c r="B179" s="6"/>
      <c r="D179" s="4"/>
      <c r="E179"/>
      <c r="F179" s="4"/>
      <c r="G179" s="4"/>
      <c r="H179" s="4"/>
      <c r="I179" s="4"/>
      <c r="J179" s="4"/>
      <c r="K179" s="4"/>
      <c r="L179" s="4"/>
      <c r="M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J179" s="1"/>
      <c r="AK179" s="1"/>
      <c r="AL179" s="1"/>
      <c r="AM179" s="1"/>
    </row>
    <row r="180" spans="1:39" x14ac:dyDescent="0.5">
      <c r="A180" s="6"/>
      <c r="B180" s="6"/>
      <c r="D180" s="4"/>
      <c r="E180"/>
      <c r="F180" s="4"/>
      <c r="G180" s="4"/>
      <c r="H180" s="4"/>
      <c r="I180" s="4"/>
      <c r="J180" s="4"/>
      <c r="K180" s="4"/>
      <c r="L180" s="4"/>
      <c r="M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J180" s="1"/>
      <c r="AK180" s="1"/>
      <c r="AL180" s="1"/>
      <c r="AM180" s="1"/>
    </row>
    <row r="181" spans="1:39" x14ac:dyDescent="0.5">
      <c r="A181" s="6"/>
      <c r="B181" s="6"/>
      <c r="D181" s="4"/>
      <c r="E181"/>
      <c r="F181" s="4"/>
      <c r="G181" s="4"/>
      <c r="H181" s="4"/>
      <c r="I181" s="4"/>
      <c r="J181" s="4"/>
      <c r="K181" s="4"/>
      <c r="L181" s="4"/>
      <c r="M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J181" s="1"/>
      <c r="AK181" s="1"/>
      <c r="AL181" s="1"/>
      <c r="AM181" s="1"/>
    </row>
    <row r="182" spans="1:39" x14ac:dyDescent="0.5">
      <c r="A182" s="6"/>
      <c r="B182" s="6"/>
      <c r="D182" s="4"/>
      <c r="E182"/>
      <c r="F182" s="4"/>
      <c r="G182" s="4"/>
      <c r="H182" s="4"/>
      <c r="I182" s="4"/>
      <c r="J182" s="4"/>
      <c r="K182" s="4"/>
      <c r="L182" s="4"/>
      <c r="M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J182" s="1"/>
      <c r="AK182" s="1"/>
      <c r="AL182" s="1"/>
      <c r="AM182" s="1"/>
    </row>
    <row r="183" spans="1:39" x14ac:dyDescent="0.5">
      <c r="A183" s="6"/>
      <c r="B183" s="6"/>
      <c r="D183" s="4"/>
      <c r="E183"/>
      <c r="F183" s="4"/>
      <c r="G183" s="4"/>
      <c r="H183" s="4"/>
      <c r="I183" s="4"/>
      <c r="J183" s="4"/>
      <c r="K183" s="4"/>
      <c r="L183" s="4"/>
      <c r="M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J183" s="1"/>
      <c r="AK183" s="1"/>
      <c r="AL183" s="1"/>
      <c r="AM183" s="1"/>
    </row>
    <row r="184" spans="1:39" x14ac:dyDescent="0.5">
      <c r="D184" s="4"/>
      <c r="E184"/>
      <c r="F184" s="4"/>
      <c r="G184" s="4"/>
      <c r="H184" s="4"/>
      <c r="I184" s="4"/>
      <c r="J184" s="4"/>
      <c r="K184" s="4"/>
      <c r="L184" s="4"/>
      <c r="M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J184" s="1"/>
      <c r="AK184" s="1"/>
      <c r="AL184" s="1"/>
      <c r="AM184" s="1"/>
    </row>
    <row r="185" spans="1:39" x14ac:dyDescent="0.5">
      <c r="D185" s="4"/>
      <c r="E185"/>
      <c r="F185" s="4"/>
      <c r="G185" s="4"/>
      <c r="H185" s="4"/>
      <c r="I185" s="4"/>
      <c r="J185" s="4"/>
      <c r="K185" s="4"/>
      <c r="L185" s="4"/>
      <c r="M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1"/>
      <c r="AK185" s="1"/>
      <c r="AL185" s="1"/>
      <c r="AM185" s="1"/>
    </row>
    <row r="186" spans="1:39" x14ac:dyDescent="0.5">
      <c r="D186" s="4"/>
      <c r="E186"/>
      <c r="F186" s="4"/>
      <c r="G186" s="4"/>
      <c r="H186" s="4"/>
      <c r="I186" s="4"/>
      <c r="J186" s="4"/>
      <c r="K186" s="4"/>
      <c r="L186" s="4"/>
      <c r="M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J186" s="1"/>
      <c r="AK186" s="1"/>
      <c r="AL186" s="1"/>
      <c r="AM186" s="1"/>
    </row>
    <row r="187" spans="1:39" x14ac:dyDescent="0.5">
      <c r="D187" s="4"/>
      <c r="E187"/>
      <c r="F187" s="4"/>
      <c r="G187" s="4"/>
      <c r="H187" s="4"/>
      <c r="I187" s="4"/>
      <c r="J187" s="4"/>
      <c r="K187" s="4"/>
      <c r="L187" s="4"/>
      <c r="M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J187" s="1"/>
      <c r="AK187" s="1"/>
      <c r="AL187" s="1"/>
      <c r="AM187" s="1"/>
    </row>
    <row r="188" spans="1:39" x14ac:dyDescent="0.5">
      <c r="D188" s="4"/>
      <c r="E188"/>
      <c r="F188" s="4"/>
      <c r="G188" s="4"/>
      <c r="H188" s="4"/>
      <c r="I188" s="4"/>
      <c r="J188" s="4"/>
      <c r="K188" s="4"/>
      <c r="L188" s="4"/>
      <c r="M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J188" s="1"/>
      <c r="AK188" s="1"/>
      <c r="AL188" s="1"/>
      <c r="AM188" s="1"/>
    </row>
    <row r="189" spans="1:39" x14ac:dyDescent="0.5">
      <c r="D189" s="4"/>
      <c r="E189"/>
      <c r="F189" s="4"/>
      <c r="G189" s="4"/>
      <c r="H189" s="4"/>
      <c r="I189" s="4"/>
      <c r="J189" s="4"/>
      <c r="K189" s="4"/>
      <c r="L189" s="4"/>
      <c r="M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J189" s="1"/>
      <c r="AK189" s="1"/>
      <c r="AL189" s="1"/>
      <c r="AM189" s="1"/>
    </row>
    <row r="190" spans="1:39" x14ac:dyDescent="0.5">
      <c r="D190" s="4"/>
      <c r="E190"/>
      <c r="F190" s="4"/>
      <c r="G190" s="4"/>
      <c r="H190" s="4"/>
      <c r="I190" s="4"/>
      <c r="J190" s="4"/>
      <c r="K190" s="4"/>
      <c r="L190" s="4"/>
      <c r="M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J190" s="1"/>
      <c r="AK190" s="1"/>
      <c r="AL190" s="1"/>
      <c r="AM190" s="1"/>
    </row>
    <row r="191" spans="1:39" x14ac:dyDescent="0.5">
      <c r="D191" s="4"/>
      <c r="E191"/>
      <c r="F191" s="4"/>
      <c r="G191" s="4"/>
      <c r="H191" s="4"/>
      <c r="I191" s="4"/>
      <c r="J191" s="4"/>
      <c r="K191" s="4"/>
      <c r="L191" s="4"/>
      <c r="M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J191" s="1"/>
      <c r="AK191" s="1"/>
      <c r="AL191" s="1"/>
      <c r="AM191" s="1"/>
    </row>
    <row r="192" spans="1:39" x14ac:dyDescent="0.5">
      <c r="D192" s="4"/>
      <c r="E192"/>
      <c r="F192" s="4"/>
      <c r="G192" s="4"/>
      <c r="H192" s="4"/>
      <c r="I192" s="4"/>
      <c r="J192" s="4"/>
      <c r="K192" s="4"/>
      <c r="L192" s="4"/>
      <c r="M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J192" s="1"/>
      <c r="AK192" s="1"/>
      <c r="AL192" s="1"/>
      <c r="AM192" s="1"/>
    </row>
    <row r="193" spans="4:39" x14ac:dyDescent="0.5">
      <c r="D193" s="4"/>
      <c r="E193"/>
      <c r="F193" s="4"/>
      <c r="G193" s="4"/>
      <c r="H193" s="4"/>
      <c r="I193" s="4"/>
      <c r="J193" s="4"/>
      <c r="K193" s="4"/>
      <c r="L193" s="4"/>
      <c r="M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J193" s="1"/>
      <c r="AK193" s="1"/>
      <c r="AL193" s="1"/>
      <c r="AM193" s="1"/>
    </row>
    <row r="194" spans="4:39" x14ac:dyDescent="0.5">
      <c r="D194" s="4"/>
      <c r="E194"/>
      <c r="F194" s="4"/>
      <c r="G194" s="4"/>
      <c r="H194" s="4"/>
      <c r="I194" s="4"/>
      <c r="J194" s="4"/>
      <c r="K194" s="4"/>
      <c r="L194" s="4"/>
      <c r="M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J194" s="1"/>
      <c r="AK194" s="1"/>
      <c r="AL194" s="1"/>
      <c r="AM194" s="1"/>
    </row>
    <row r="195" spans="4:39" x14ac:dyDescent="0.5">
      <c r="D195" s="4"/>
      <c r="E195"/>
      <c r="F195" s="4"/>
      <c r="G195" s="4"/>
      <c r="H195" s="4"/>
      <c r="I195" s="4"/>
      <c r="J195" s="4"/>
      <c r="K195" s="4"/>
      <c r="L195" s="4"/>
      <c r="M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J195" s="1"/>
      <c r="AK195" s="1"/>
      <c r="AL195" s="1"/>
      <c r="AM195" s="1"/>
    </row>
    <row r="196" spans="4:39" x14ac:dyDescent="0.5">
      <c r="D196" s="4"/>
      <c r="E196"/>
      <c r="F196" s="4"/>
      <c r="G196" s="4"/>
      <c r="H196" s="4"/>
      <c r="I196" s="4"/>
      <c r="J196" s="4"/>
      <c r="K196" s="4"/>
      <c r="L196" s="4"/>
      <c r="M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J196" s="1"/>
      <c r="AK196" s="1"/>
      <c r="AL196" s="1"/>
      <c r="AM196" s="1"/>
    </row>
    <row r="197" spans="4:39" x14ac:dyDescent="0.5">
      <c r="D197" s="4"/>
      <c r="E197"/>
      <c r="F197" s="4"/>
      <c r="G197" s="4"/>
      <c r="H197" s="4"/>
      <c r="I197" s="4"/>
      <c r="J197" s="4"/>
      <c r="K197" s="4"/>
      <c r="L197" s="4"/>
      <c r="M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J197" s="1"/>
      <c r="AK197" s="1"/>
      <c r="AL197" s="1"/>
      <c r="AM197" s="1"/>
    </row>
    <row r="198" spans="4:39" x14ac:dyDescent="0.5">
      <c r="D198" s="4"/>
      <c r="E198"/>
      <c r="F198" s="4"/>
      <c r="G198" s="4"/>
      <c r="H198" s="4"/>
      <c r="I198" s="4"/>
      <c r="J198" s="4"/>
      <c r="K198" s="4"/>
      <c r="L198" s="4"/>
      <c r="M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J198" s="1"/>
      <c r="AK198" s="1"/>
      <c r="AL198" s="1"/>
      <c r="AM198" s="1"/>
    </row>
    <row r="199" spans="4:39" x14ac:dyDescent="0.5">
      <c r="D199" s="4"/>
      <c r="E199"/>
      <c r="F199" s="4"/>
      <c r="G199" s="4"/>
      <c r="H199" s="4"/>
      <c r="I199" s="4"/>
      <c r="J199" s="4"/>
      <c r="K199" s="4"/>
      <c r="L199" s="4"/>
      <c r="M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J199" s="1"/>
      <c r="AK199" s="1"/>
      <c r="AL199" s="1"/>
      <c r="AM199" s="1"/>
    </row>
    <row r="200" spans="4:39" x14ac:dyDescent="0.5">
      <c r="D200" s="4"/>
      <c r="E200"/>
      <c r="F200" s="4"/>
      <c r="G200" s="4"/>
      <c r="H200" s="4"/>
      <c r="I200" s="4"/>
      <c r="J200" s="4"/>
      <c r="K200" s="4"/>
      <c r="L200" s="4"/>
      <c r="M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J200" s="1"/>
      <c r="AK200" s="1"/>
      <c r="AL200" s="1"/>
      <c r="AM200" s="1"/>
    </row>
    <row r="201" spans="4:39" x14ac:dyDescent="0.5">
      <c r="D201" s="4"/>
      <c r="E201"/>
      <c r="F201" s="4"/>
      <c r="G201" s="4"/>
      <c r="H201" s="4"/>
      <c r="I201" s="4"/>
      <c r="J201" s="4"/>
      <c r="K201" s="4"/>
      <c r="L201" s="4"/>
      <c r="M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J201" s="1"/>
      <c r="AK201" s="1"/>
      <c r="AL201" s="1"/>
      <c r="AM201" s="1"/>
    </row>
    <row r="202" spans="4:39" x14ac:dyDescent="0.5">
      <c r="D202" s="4"/>
      <c r="E202"/>
      <c r="F202" s="4"/>
      <c r="G202" s="4"/>
      <c r="H202" s="4"/>
      <c r="I202" s="4"/>
      <c r="J202" s="4"/>
      <c r="K202" s="4"/>
      <c r="L202" s="4"/>
      <c r="M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J202" s="1"/>
      <c r="AK202" s="1"/>
      <c r="AL202" s="1"/>
      <c r="AM202" s="1"/>
    </row>
    <row r="203" spans="4:39" x14ac:dyDescent="0.5">
      <c r="D203" s="4"/>
      <c r="E203"/>
      <c r="F203" s="4"/>
      <c r="G203" s="4"/>
      <c r="H203" s="4"/>
      <c r="I203" s="4"/>
      <c r="J203" s="4"/>
      <c r="K203" s="4"/>
      <c r="L203" s="4"/>
      <c r="M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J203" s="1"/>
      <c r="AK203" s="1"/>
      <c r="AL203" s="1"/>
      <c r="AM203" s="1"/>
    </row>
    <row r="204" spans="4:39" x14ac:dyDescent="0.5">
      <c r="D204" s="4"/>
      <c r="E204"/>
      <c r="F204" s="4"/>
      <c r="G204" s="4"/>
      <c r="H204" s="4"/>
      <c r="I204" s="4"/>
      <c r="J204" s="4"/>
      <c r="K204" s="4"/>
      <c r="L204" s="4"/>
      <c r="M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J204" s="1"/>
      <c r="AK204" s="1"/>
      <c r="AL204" s="1"/>
      <c r="AM204" s="1"/>
    </row>
    <row r="205" spans="4:39" x14ac:dyDescent="0.5">
      <c r="D205" s="4"/>
      <c r="E205"/>
      <c r="F205" s="4"/>
      <c r="G205" s="4"/>
      <c r="H205" s="4"/>
      <c r="I205" s="4"/>
      <c r="J205" s="4"/>
      <c r="K205" s="4"/>
      <c r="L205" s="4"/>
      <c r="M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J205" s="1"/>
      <c r="AK205" s="1"/>
      <c r="AL205" s="1"/>
      <c r="AM205" s="1"/>
    </row>
    <row r="206" spans="4:39" x14ac:dyDescent="0.5">
      <c r="D206" s="4"/>
      <c r="E206"/>
      <c r="F206" s="4"/>
      <c r="G206" s="4"/>
      <c r="H206" s="4"/>
      <c r="I206" s="4"/>
      <c r="J206" s="4"/>
      <c r="K206" s="4"/>
      <c r="L206" s="4"/>
      <c r="M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J206" s="1"/>
      <c r="AK206" s="1"/>
      <c r="AL206" s="1"/>
      <c r="AM206" s="1"/>
    </row>
    <row r="207" spans="4:39" x14ac:dyDescent="0.5">
      <c r="D207" s="4"/>
      <c r="E207"/>
      <c r="F207" s="4"/>
      <c r="G207" s="4"/>
      <c r="H207" s="4"/>
      <c r="I207" s="4"/>
      <c r="J207" s="4"/>
      <c r="K207" s="4"/>
      <c r="L207" s="4"/>
      <c r="M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J207" s="1"/>
      <c r="AK207" s="1"/>
      <c r="AL207" s="1"/>
      <c r="AM207" s="1"/>
    </row>
    <row r="208" spans="4:39" x14ac:dyDescent="0.5">
      <c r="D208" s="4"/>
      <c r="E208"/>
      <c r="F208" s="4"/>
      <c r="G208" s="4"/>
      <c r="H208" s="4"/>
      <c r="I208" s="4"/>
      <c r="J208" s="4"/>
      <c r="K208" s="4"/>
      <c r="L208" s="4"/>
      <c r="M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J208" s="1"/>
      <c r="AK208" s="1"/>
      <c r="AL208" s="1"/>
      <c r="AM208" s="1"/>
    </row>
    <row r="209" spans="4:39" x14ac:dyDescent="0.5">
      <c r="D209" s="4"/>
      <c r="E209"/>
      <c r="F209" s="4"/>
      <c r="G209" s="4"/>
      <c r="H209" s="4"/>
      <c r="I209" s="4"/>
      <c r="J209" s="4"/>
      <c r="K209" s="4"/>
      <c r="L209" s="4"/>
      <c r="M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J209" s="1"/>
      <c r="AK209" s="1"/>
      <c r="AL209" s="1"/>
      <c r="AM209" s="1"/>
    </row>
    <row r="210" spans="4:39" x14ac:dyDescent="0.5">
      <c r="D210" s="4"/>
      <c r="E210"/>
      <c r="F210" s="4"/>
      <c r="G210" s="4"/>
      <c r="H210" s="4"/>
      <c r="I210" s="4"/>
      <c r="J210" s="4"/>
      <c r="K210" s="4"/>
      <c r="L210" s="4"/>
      <c r="M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J210" s="1"/>
      <c r="AK210" s="1"/>
      <c r="AL210" s="1"/>
      <c r="AM210" s="1"/>
    </row>
    <row r="211" spans="4:39" x14ac:dyDescent="0.5">
      <c r="D211" s="4"/>
      <c r="E211"/>
      <c r="F211" s="4"/>
      <c r="G211" s="4"/>
      <c r="H211" s="4"/>
      <c r="I211" s="4"/>
      <c r="J211" s="4"/>
      <c r="K211" s="4"/>
      <c r="L211" s="4"/>
      <c r="M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J211" s="1"/>
      <c r="AK211" s="1"/>
      <c r="AL211" s="1"/>
      <c r="AM211" s="1"/>
    </row>
    <row r="212" spans="4:39" x14ac:dyDescent="0.5">
      <c r="D212" s="4"/>
      <c r="E212"/>
      <c r="F212" s="4"/>
      <c r="G212" s="4"/>
      <c r="H212" s="4"/>
      <c r="I212" s="4"/>
      <c r="J212" s="4"/>
      <c r="K212" s="4"/>
      <c r="L212" s="4"/>
      <c r="M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J212" s="1"/>
      <c r="AK212" s="1"/>
      <c r="AL212" s="1"/>
      <c r="AM212" s="1"/>
    </row>
    <row r="213" spans="4:39" x14ac:dyDescent="0.5">
      <c r="D213" s="4"/>
      <c r="E213"/>
      <c r="F213" s="4"/>
      <c r="G213" s="4"/>
      <c r="H213" s="4"/>
      <c r="I213" s="4"/>
      <c r="J213" s="4"/>
      <c r="K213" s="4"/>
      <c r="L213" s="4"/>
      <c r="M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J213" s="1"/>
      <c r="AK213" s="1"/>
      <c r="AL213" s="1"/>
      <c r="AM213" s="1"/>
    </row>
    <row r="214" spans="4:39" x14ac:dyDescent="0.5">
      <c r="D214" s="4"/>
      <c r="E214"/>
      <c r="F214" s="4"/>
      <c r="G214" s="4"/>
      <c r="H214" s="4"/>
      <c r="I214" s="4"/>
      <c r="J214" s="4"/>
      <c r="K214" s="4"/>
      <c r="L214" s="4"/>
      <c r="M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J214" s="1"/>
      <c r="AK214" s="1"/>
      <c r="AL214" s="1"/>
      <c r="AM214" s="1"/>
    </row>
    <row r="215" spans="4:39" x14ac:dyDescent="0.5">
      <c r="D215" s="4"/>
      <c r="E215"/>
      <c r="F215" s="4"/>
      <c r="G215" s="4"/>
      <c r="H215" s="4"/>
      <c r="I215" s="4"/>
      <c r="J215" s="4"/>
      <c r="K215" s="4"/>
      <c r="L215" s="4"/>
      <c r="M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J215" s="1"/>
      <c r="AK215" s="1"/>
      <c r="AL215" s="1"/>
      <c r="AM215" s="1"/>
    </row>
    <row r="216" spans="4:39" x14ac:dyDescent="0.5">
      <c r="D216" s="4"/>
      <c r="E216"/>
      <c r="F216" s="4"/>
      <c r="G216" s="4"/>
      <c r="H216" s="4"/>
      <c r="I216" s="4"/>
      <c r="J216" s="4"/>
      <c r="K216" s="4"/>
      <c r="L216" s="4"/>
      <c r="M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J216" s="1"/>
      <c r="AK216" s="1"/>
      <c r="AL216" s="1"/>
      <c r="AM216" s="1"/>
    </row>
    <row r="217" spans="4:39" x14ac:dyDescent="0.5">
      <c r="D217" s="4"/>
      <c r="E217"/>
      <c r="F217" s="4"/>
      <c r="G217" s="4"/>
      <c r="H217" s="4"/>
      <c r="I217" s="4"/>
      <c r="J217" s="4"/>
      <c r="K217" s="4"/>
      <c r="L217" s="4"/>
      <c r="M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J217" s="1"/>
      <c r="AK217" s="1"/>
      <c r="AL217" s="1"/>
      <c r="AM217" s="1"/>
    </row>
    <row r="218" spans="4:39" x14ac:dyDescent="0.5">
      <c r="D218" s="4"/>
      <c r="E218"/>
      <c r="F218" s="4"/>
      <c r="G218" s="4"/>
      <c r="H218" s="4"/>
      <c r="I218" s="4"/>
      <c r="J218" s="4"/>
      <c r="K218" s="4"/>
      <c r="L218" s="4"/>
      <c r="M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J218" s="1"/>
      <c r="AK218" s="1"/>
      <c r="AL218" s="1"/>
      <c r="AM218" s="1"/>
    </row>
    <row r="219" spans="4:39" x14ac:dyDescent="0.5">
      <c r="D219" s="4"/>
      <c r="E219"/>
      <c r="F219" s="4"/>
      <c r="G219" s="4"/>
      <c r="H219" s="4"/>
      <c r="I219" s="4"/>
      <c r="J219" s="4"/>
      <c r="K219" s="4"/>
      <c r="L219" s="4"/>
      <c r="M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J219" s="1"/>
      <c r="AK219" s="1"/>
      <c r="AL219" s="1"/>
      <c r="AM219" s="1"/>
    </row>
    <row r="220" spans="4:39" x14ac:dyDescent="0.5">
      <c r="D220" s="4"/>
      <c r="E220"/>
      <c r="F220" s="4"/>
      <c r="G220" s="4"/>
      <c r="H220" s="4"/>
      <c r="I220" s="4"/>
      <c r="J220" s="4"/>
      <c r="K220" s="4"/>
      <c r="L220" s="4"/>
      <c r="M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J220" s="1"/>
      <c r="AK220" s="1"/>
      <c r="AL220" s="1"/>
      <c r="AM220" s="1"/>
    </row>
    <row r="221" spans="4:39" x14ac:dyDescent="0.5">
      <c r="D221" s="4"/>
      <c r="E221"/>
      <c r="F221" s="4"/>
      <c r="G221" s="4"/>
      <c r="H221" s="4"/>
      <c r="I221" s="4"/>
      <c r="J221" s="4"/>
      <c r="K221" s="4"/>
      <c r="L221" s="4"/>
      <c r="M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J221" s="1"/>
      <c r="AK221" s="1"/>
      <c r="AL221" s="1"/>
      <c r="AM221" s="1"/>
    </row>
    <row r="222" spans="4:39" x14ac:dyDescent="0.5">
      <c r="D222" s="4"/>
      <c r="E222"/>
      <c r="F222" s="4"/>
      <c r="G222" s="4"/>
      <c r="H222" s="4"/>
      <c r="I222" s="4"/>
      <c r="J222" s="4"/>
      <c r="K222" s="4"/>
      <c r="L222" s="4"/>
      <c r="M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J222" s="1"/>
      <c r="AK222" s="1"/>
      <c r="AL222" s="1"/>
      <c r="AM222" s="1"/>
    </row>
    <row r="223" spans="4:39" x14ac:dyDescent="0.5">
      <c r="D223" s="4"/>
      <c r="E223"/>
      <c r="F223" s="4"/>
      <c r="G223" s="4"/>
      <c r="H223" s="4"/>
      <c r="I223" s="4"/>
      <c r="J223" s="4"/>
      <c r="K223" s="4"/>
      <c r="L223" s="4"/>
      <c r="M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J223" s="1"/>
      <c r="AK223" s="1"/>
      <c r="AL223" s="1"/>
      <c r="AM223" s="1"/>
    </row>
    <row r="224" spans="4:39" x14ac:dyDescent="0.5">
      <c r="D224" s="4"/>
      <c r="E224"/>
      <c r="F224" s="4"/>
      <c r="G224" s="4"/>
      <c r="H224" s="4"/>
      <c r="I224" s="4"/>
      <c r="J224" s="4"/>
      <c r="K224" s="4"/>
      <c r="L224" s="4"/>
      <c r="M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J224" s="1"/>
      <c r="AK224" s="1"/>
      <c r="AL224" s="1"/>
      <c r="AM224" s="1"/>
    </row>
    <row r="225" spans="4:39" x14ac:dyDescent="0.5">
      <c r="D225" s="4"/>
      <c r="E225"/>
      <c r="F225" s="4"/>
      <c r="G225" s="4"/>
      <c r="H225" s="4"/>
      <c r="I225" s="4"/>
      <c r="J225" s="4"/>
      <c r="K225" s="4"/>
      <c r="L225" s="4"/>
      <c r="M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J225" s="1"/>
      <c r="AK225" s="1"/>
      <c r="AL225" s="1"/>
      <c r="AM225" s="1"/>
    </row>
    <row r="226" spans="4:39" x14ac:dyDescent="0.5">
      <c r="D226" s="4"/>
      <c r="E226"/>
      <c r="F226" s="4"/>
      <c r="G226" s="4"/>
      <c r="H226" s="4"/>
      <c r="I226" s="4"/>
      <c r="J226" s="4"/>
      <c r="K226" s="4"/>
      <c r="L226" s="4"/>
      <c r="M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J226" s="1"/>
      <c r="AK226" s="1"/>
      <c r="AL226" s="1"/>
      <c r="AM226" s="1"/>
    </row>
    <row r="227" spans="4:39" x14ac:dyDescent="0.5">
      <c r="D227" s="4"/>
      <c r="E227"/>
      <c r="F227" s="4"/>
      <c r="G227" s="4"/>
      <c r="H227" s="4"/>
      <c r="I227" s="4"/>
      <c r="J227" s="4"/>
      <c r="K227" s="4"/>
      <c r="L227" s="4"/>
      <c r="M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J227" s="1"/>
      <c r="AK227" s="1"/>
      <c r="AL227" s="1"/>
      <c r="AM227" s="1"/>
    </row>
    <row r="228" spans="4:39" x14ac:dyDescent="0.5">
      <c r="D228" s="4"/>
      <c r="E228"/>
      <c r="F228" s="4"/>
      <c r="G228" s="4"/>
      <c r="H228" s="4"/>
      <c r="I228" s="4"/>
      <c r="J228" s="4"/>
      <c r="K228" s="4"/>
      <c r="L228" s="4"/>
      <c r="M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J228" s="1"/>
      <c r="AK228" s="1"/>
      <c r="AL228" s="1"/>
      <c r="AM228" s="1"/>
    </row>
    <row r="229" spans="4:39" x14ac:dyDescent="0.5">
      <c r="D229" s="4"/>
      <c r="E229"/>
      <c r="F229" s="4"/>
      <c r="G229" s="4"/>
      <c r="H229" s="4"/>
      <c r="I229" s="4"/>
      <c r="J229" s="4"/>
      <c r="K229" s="4"/>
      <c r="L229" s="4"/>
      <c r="M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J229" s="1"/>
      <c r="AK229" s="1"/>
      <c r="AL229" s="1"/>
      <c r="AM229" s="1"/>
    </row>
    <row r="230" spans="4:39" x14ac:dyDescent="0.5">
      <c r="D230" s="4"/>
      <c r="E230"/>
      <c r="F230" s="4"/>
      <c r="G230" s="4"/>
      <c r="H230" s="4"/>
      <c r="I230" s="4"/>
      <c r="J230" s="4"/>
      <c r="K230" s="4"/>
      <c r="L230" s="4"/>
      <c r="M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J230" s="1"/>
      <c r="AK230" s="1"/>
      <c r="AL230" s="1"/>
      <c r="AM230" s="1"/>
    </row>
    <row r="231" spans="4:39" x14ac:dyDescent="0.5">
      <c r="D231" s="4"/>
      <c r="E231"/>
      <c r="F231" s="4"/>
      <c r="G231" s="4"/>
      <c r="H231" s="4"/>
      <c r="I231" s="4"/>
      <c r="J231" s="4"/>
      <c r="K231" s="4"/>
      <c r="L231" s="4"/>
      <c r="M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J231" s="1"/>
      <c r="AK231" s="1"/>
      <c r="AL231" s="1"/>
      <c r="AM231" s="1"/>
    </row>
    <row r="232" spans="4:39" x14ac:dyDescent="0.5">
      <c r="D232" s="4"/>
      <c r="E232"/>
      <c r="F232" s="4"/>
      <c r="G232" s="4"/>
      <c r="H232" s="4"/>
      <c r="I232" s="4"/>
      <c r="J232" s="4"/>
      <c r="K232" s="4"/>
      <c r="L232" s="4"/>
      <c r="M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J232" s="1"/>
      <c r="AK232" s="1"/>
      <c r="AL232" s="1"/>
      <c r="AM232" s="1"/>
    </row>
    <row r="233" spans="4:39" x14ac:dyDescent="0.5">
      <c r="D233" s="4"/>
      <c r="E233"/>
      <c r="F233" s="4"/>
      <c r="G233" s="4"/>
      <c r="H233" s="4"/>
      <c r="I233" s="4"/>
      <c r="J233" s="4"/>
      <c r="K233" s="4"/>
      <c r="L233" s="4"/>
      <c r="M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J233" s="1"/>
      <c r="AK233" s="1"/>
      <c r="AL233" s="1"/>
      <c r="AM233" s="1"/>
    </row>
    <row r="234" spans="4:39" x14ac:dyDescent="0.5">
      <c r="D234" s="4"/>
      <c r="E234"/>
      <c r="F234" s="4"/>
      <c r="G234" s="4"/>
      <c r="H234" s="4"/>
      <c r="I234" s="4"/>
      <c r="J234" s="4"/>
      <c r="K234" s="4"/>
      <c r="L234" s="4"/>
      <c r="M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J234" s="1"/>
      <c r="AK234" s="1"/>
      <c r="AL234" s="1"/>
      <c r="AM234" s="1"/>
    </row>
    <row r="235" spans="4:39" x14ac:dyDescent="0.5">
      <c r="D235" s="4"/>
      <c r="E235"/>
      <c r="F235" s="4"/>
      <c r="G235" s="4"/>
      <c r="H235" s="4"/>
      <c r="I235" s="4"/>
      <c r="J235" s="4"/>
      <c r="K235" s="4"/>
      <c r="L235" s="4"/>
      <c r="M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J235" s="1"/>
      <c r="AK235" s="1"/>
      <c r="AL235" s="1"/>
      <c r="AM235" s="1"/>
    </row>
    <row r="236" spans="4:39" x14ac:dyDescent="0.5">
      <c r="D236" s="4"/>
      <c r="E236"/>
      <c r="F236" s="4"/>
      <c r="G236" s="4"/>
      <c r="H236" s="4"/>
      <c r="I236" s="4"/>
      <c r="J236" s="4"/>
      <c r="K236" s="4"/>
      <c r="L236" s="4"/>
      <c r="M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J236" s="1"/>
      <c r="AK236" s="1"/>
      <c r="AL236" s="1"/>
      <c r="AM236" s="1"/>
    </row>
    <row r="237" spans="4:39" x14ac:dyDescent="0.5">
      <c r="D237" s="4"/>
      <c r="E237"/>
      <c r="F237" s="4"/>
      <c r="G237" s="4"/>
      <c r="H237" s="4"/>
      <c r="I237" s="4"/>
      <c r="J237" s="4"/>
      <c r="K237" s="4"/>
      <c r="L237" s="4"/>
      <c r="M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J237" s="1"/>
      <c r="AK237" s="1"/>
      <c r="AL237" s="1"/>
      <c r="AM237" s="1"/>
    </row>
    <row r="238" spans="4:39" x14ac:dyDescent="0.5">
      <c r="D238" s="4"/>
      <c r="E238"/>
      <c r="F238" s="4"/>
      <c r="G238" s="4"/>
      <c r="H238" s="4"/>
      <c r="I238" s="4"/>
      <c r="J238" s="4"/>
      <c r="K238" s="4"/>
      <c r="L238" s="4"/>
      <c r="M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J238" s="1"/>
      <c r="AK238" s="1"/>
      <c r="AL238" s="1"/>
      <c r="AM238" s="1"/>
    </row>
    <row r="239" spans="4:39" x14ac:dyDescent="0.5">
      <c r="D239" s="4"/>
      <c r="E239"/>
      <c r="F239" s="4"/>
      <c r="G239" s="4"/>
      <c r="H239" s="4"/>
      <c r="I239" s="4"/>
      <c r="J239" s="4"/>
      <c r="K239" s="4"/>
      <c r="L239" s="4"/>
      <c r="M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J239" s="1"/>
      <c r="AK239" s="1"/>
      <c r="AL239" s="1"/>
      <c r="AM239" s="1"/>
    </row>
    <row r="240" spans="4:39" x14ac:dyDescent="0.5">
      <c r="D240" s="4"/>
      <c r="E240"/>
      <c r="F240" s="4"/>
      <c r="G240" s="4"/>
      <c r="H240" s="4"/>
      <c r="I240" s="4"/>
      <c r="J240" s="4"/>
      <c r="K240" s="4"/>
      <c r="L240" s="4"/>
      <c r="M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J240" s="1"/>
      <c r="AK240" s="1"/>
      <c r="AL240" s="1"/>
      <c r="AM240" s="1"/>
    </row>
    <row r="241" spans="4:39" x14ac:dyDescent="0.5">
      <c r="D241" s="4"/>
      <c r="E241"/>
      <c r="F241" s="4"/>
      <c r="G241" s="4"/>
      <c r="H241" s="4"/>
      <c r="I241" s="4"/>
      <c r="J241" s="4"/>
      <c r="K241" s="4"/>
      <c r="L241" s="4"/>
      <c r="M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J241" s="1"/>
      <c r="AK241" s="1"/>
      <c r="AL241" s="1"/>
      <c r="AM241" s="1"/>
    </row>
    <row r="242" spans="4:39" x14ac:dyDescent="0.5">
      <c r="D242" s="4"/>
      <c r="E242"/>
      <c r="F242" s="4"/>
      <c r="G242" s="4"/>
      <c r="H242" s="4"/>
      <c r="I242" s="4"/>
      <c r="J242" s="4"/>
      <c r="K242" s="4"/>
      <c r="L242" s="4"/>
      <c r="M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J242" s="1"/>
      <c r="AK242" s="1"/>
      <c r="AL242" s="1"/>
      <c r="AM242" s="1"/>
    </row>
    <row r="243" spans="4:39" x14ac:dyDescent="0.5">
      <c r="D243" s="4"/>
      <c r="E243"/>
      <c r="F243" s="4"/>
      <c r="G243" s="4"/>
      <c r="H243" s="4"/>
      <c r="I243" s="4"/>
      <c r="J243" s="4"/>
      <c r="K243" s="4"/>
      <c r="L243" s="4"/>
      <c r="M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J243" s="1"/>
      <c r="AK243" s="1"/>
      <c r="AL243" s="1"/>
      <c r="AM243" s="1"/>
    </row>
    <row r="244" spans="4:39" x14ac:dyDescent="0.5">
      <c r="D244" s="4"/>
      <c r="E244"/>
      <c r="F244" s="4"/>
      <c r="G244" s="4"/>
      <c r="H244" s="4"/>
      <c r="I244" s="4"/>
      <c r="J244" s="4"/>
      <c r="K244" s="4"/>
      <c r="L244" s="4"/>
      <c r="M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J244" s="1"/>
      <c r="AK244" s="1"/>
      <c r="AL244" s="1"/>
      <c r="AM244" s="1"/>
    </row>
    <row r="245" spans="4:39" x14ac:dyDescent="0.5">
      <c r="D245" s="4"/>
      <c r="E245"/>
      <c r="F245" s="4"/>
      <c r="G245" s="4"/>
      <c r="H245" s="4"/>
      <c r="I245" s="4"/>
      <c r="J245" s="4"/>
      <c r="K245" s="4"/>
      <c r="L245" s="4"/>
      <c r="M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J245" s="1"/>
      <c r="AK245" s="1"/>
      <c r="AL245" s="1"/>
      <c r="AM245" s="1"/>
    </row>
    <row r="246" spans="4:39" x14ac:dyDescent="0.5">
      <c r="D246" s="4"/>
      <c r="E246"/>
      <c r="F246" s="4"/>
      <c r="G246" s="4"/>
      <c r="H246" s="4"/>
      <c r="I246" s="4"/>
      <c r="J246" s="4"/>
      <c r="K246" s="4"/>
      <c r="L246" s="4"/>
      <c r="M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J246" s="1"/>
      <c r="AK246" s="1"/>
      <c r="AL246" s="1"/>
      <c r="AM246" s="1"/>
    </row>
    <row r="247" spans="4:39" x14ac:dyDescent="0.5">
      <c r="D247" s="4"/>
      <c r="E247"/>
      <c r="F247" s="4"/>
      <c r="G247" s="4"/>
      <c r="H247" s="4"/>
      <c r="I247" s="4"/>
      <c r="J247" s="4"/>
      <c r="K247" s="4"/>
      <c r="L247" s="4"/>
      <c r="M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J247" s="1"/>
      <c r="AK247" s="1"/>
      <c r="AL247" s="1"/>
      <c r="AM247" s="1"/>
    </row>
    <row r="248" spans="4:39" x14ac:dyDescent="0.5">
      <c r="D248" s="4"/>
      <c r="E248"/>
      <c r="F248" s="4"/>
      <c r="G248" s="4"/>
      <c r="H248" s="4"/>
      <c r="I248" s="4"/>
      <c r="J248" s="4"/>
      <c r="K248" s="4"/>
      <c r="L248" s="4"/>
      <c r="M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J248" s="1"/>
      <c r="AK248" s="1"/>
      <c r="AL248" s="1"/>
      <c r="AM248" s="1"/>
    </row>
    <row r="249" spans="4:39" x14ac:dyDescent="0.5">
      <c r="D249" s="4"/>
      <c r="E249"/>
      <c r="F249" s="4"/>
      <c r="G249" s="4"/>
      <c r="H249" s="4"/>
      <c r="I249" s="4"/>
      <c r="J249" s="4"/>
      <c r="K249" s="4"/>
      <c r="L249" s="4"/>
      <c r="M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J249" s="1"/>
      <c r="AK249" s="1"/>
      <c r="AL249" s="1"/>
      <c r="AM249" s="1"/>
    </row>
    <row r="250" spans="4:39" x14ac:dyDescent="0.5">
      <c r="D250" s="4"/>
      <c r="E250"/>
      <c r="F250" s="4"/>
      <c r="G250" s="4"/>
      <c r="H250" s="4"/>
      <c r="I250" s="4"/>
      <c r="J250" s="4"/>
      <c r="K250" s="4"/>
      <c r="L250" s="4"/>
      <c r="M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J250" s="1"/>
      <c r="AK250" s="1"/>
      <c r="AL250" s="1"/>
      <c r="AM250" s="1"/>
    </row>
    <row r="251" spans="4:39" x14ac:dyDescent="0.5">
      <c r="D251" s="4"/>
      <c r="E251"/>
      <c r="F251" s="4"/>
      <c r="G251" s="4"/>
      <c r="H251" s="4"/>
      <c r="I251" s="4"/>
      <c r="J251" s="4"/>
      <c r="K251" s="4"/>
      <c r="L251" s="4"/>
      <c r="M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J251" s="1"/>
      <c r="AK251" s="1"/>
      <c r="AL251" s="1"/>
      <c r="AM251" s="1"/>
    </row>
    <row r="252" spans="4:39" x14ac:dyDescent="0.5">
      <c r="D252" s="4"/>
      <c r="E252"/>
      <c r="F252" s="4"/>
      <c r="G252" s="4"/>
      <c r="H252" s="4"/>
      <c r="I252" s="4"/>
      <c r="J252" s="4"/>
      <c r="K252" s="4"/>
      <c r="L252" s="4"/>
      <c r="M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J252" s="1"/>
      <c r="AK252" s="1"/>
      <c r="AL252" s="1"/>
      <c r="AM252" s="1"/>
    </row>
    <row r="253" spans="4:39" x14ac:dyDescent="0.5">
      <c r="D253" s="4"/>
      <c r="E253"/>
      <c r="F253" s="4"/>
      <c r="G253" s="4"/>
      <c r="H253" s="4"/>
      <c r="I253" s="4"/>
      <c r="J253" s="4"/>
      <c r="K253" s="4"/>
      <c r="L253" s="4"/>
      <c r="M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J253" s="1"/>
      <c r="AK253" s="1"/>
      <c r="AL253" s="1"/>
      <c r="AM253" s="1"/>
    </row>
    <row r="254" spans="4:39" x14ac:dyDescent="0.5">
      <c r="D254" s="4"/>
      <c r="E254"/>
      <c r="F254" s="4"/>
      <c r="G254" s="4"/>
      <c r="H254" s="4"/>
      <c r="I254" s="4"/>
      <c r="J254" s="4"/>
      <c r="K254" s="4"/>
      <c r="L254" s="4"/>
      <c r="M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J254" s="1"/>
      <c r="AK254" s="1"/>
      <c r="AL254" s="1"/>
      <c r="AM254" s="1"/>
    </row>
    <row r="255" spans="4:39" x14ac:dyDescent="0.5">
      <c r="D255" s="4"/>
      <c r="E255"/>
      <c r="F255" s="4"/>
      <c r="G255" s="4"/>
      <c r="H255" s="4"/>
      <c r="I255" s="4"/>
      <c r="J255" s="4"/>
      <c r="K255" s="4"/>
      <c r="L255" s="4"/>
      <c r="M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J255" s="1"/>
      <c r="AK255" s="1"/>
      <c r="AL255" s="1"/>
      <c r="AM255" s="1"/>
    </row>
    <row r="256" spans="4:39" x14ac:dyDescent="0.5">
      <c r="D256" s="4"/>
      <c r="E256"/>
      <c r="F256" s="4"/>
      <c r="G256" s="4"/>
      <c r="H256" s="4"/>
      <c r="I256" s="4"/>
      <c r="J256" s="4"/>
      <c r="K256" s="4"/>
      <c r="L256" s="4"/>
      <c r="M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J256" s="1"/>
      <c r="AK256" s="1"/>
      <c r="AL256" s="1"/>
      <c r="AM256" s="1"/>
    </row>
    <row r="257" spans="4:39" x14ac:dyDescent="0.5">
      <c r="D257" s="4"/>
      <c r="E257"/>
      <c r="F257" s="4"/>
      <c r="G257" s="4"/>
      <c r="H257" s="4"/>
      <c r="I257" s="4"/>
      <c r="J257" s="4"/>
      <c r="K257" s="4"/>
      <c r="L257" s="4"/>
      <c r="M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J257" s="1"/>
      <c r="AK257" s="1"/>
      <c r="AL257" s="1"/>
      <c r="AM257" s="1"/>
    </row>
    <row r="258" spans="4:39" x14ac:dyDescent="0.5">
      <c r="D258" s="4"/>
      <c r="E258"/>
      <c r="F258" s="4"/>
      <c r="G258" s="4"/>
      <c r="H258" s="4"/>
      <c r="I258" s="4"/>
      <c r="J258" s="4"/>
      <c r="K258" s="4"/>
      <c r="L258" s="4"/>
      <c r="M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J258" s="1"/>
      <c r="AK258" s="1"/>
      <c r="AL258" s="1"/>
      <c r="AM258" s="1"/>
    </row>
    <row r="259" spans="4:39" x14ac:dyDescent="0.5">
      <c r="D259" s="4"/>
      <c r="E259"/>
      <c r="F259" s="4"/>
      <c r="G259" s="4"/>
      <c r="H259" s="4"/>
      <c r="I259" s="4"/>
      <c r="J259" s="4"/>
      <c r="K259" s="4"/>
      <c r="L259" s="4"/>
      <c r="M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J259" s="1"/>
      <c r="AK259" s="1"/>
      <c r="AL259" s="1"/>
      <c r="AM259" s="1"/>
    </row>
    <row r="260" spans="4:39" x14ac:dyDescent="0.5">
      <c r="D260" s="4"/>
      <c r="E260"/>
      <c r="F260" s="4"/>
      <c r="G260" s="4"/>
      <c r="H260" s="4"/>
      <c r="I260" s="4"/>
      <c r="J260" s="4"/>
      <c r="K260" s="4"/>
      <c r="L260" s="4"/>
      <c r="M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J260" s="1"/>
      <c r="AK260" s="1"/>
      <c r="AL260" s="1"/>
      <c r="AM260" s="1"/>
    </row>
    <row r="261" spans="4:39" x14ac:dyDescent="0.5">
      <c r="D261" s="4"/>
      <c r="E261"/>
      <c r="F261" s="4"/>
      <c r="G261" s="4"/>
      <c r="H261" s="4"/>
      <c r="I261" s="4"/>
      <c r="J261" s="4"/>
      <c r="K261" s="4"/>
      <c r="L261" s="4"/>
      <c r="M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J261" s="1"/>
      <c r="AK261" s="1"/>
      <c r="AL261" s="1"/>
      <c r="AM261" s="1"/>
    </row>
    <row r="262" spans="4:39" x14ac:dyDescent="0.5">
      <c r="D262" s="4"/>
      <c r="E262"/>
      <c r="F262" s="4"/>
      <c r="G262" s="4"/>
      <c r="H262" s="4"/>
      <c r="I262" s="4"/>
      <c r="J262" s="4"/>
      <c r="K262" s="4"/>
      <c r="L262" s="4"/>
      <c r="M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J262" s="1"/>
      <c r="AK262" s="1"/>
      <c r="AL262" s="1"/>
      <c r="AM262" s="1"/>
    </row>
    <row r="263" spans="4:39" x14ac:dyDescent="0.5">
      <c r="D263" s="4"/>
      <c r="E263"/>
      <c r="F263" s="4"/>
      <c r="G263" s="4"/>
      <c r="H263" s="4"/>
      <c r="I263" s="4"/>
      <c r="J263" s="4"/>
      <c r="K263" s="4"/>
      <c r="L263" s="4"/>
      <c r="M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J263" s="1"/>
      <c r="AK263" s="1"/>
      <c r="AL263" s="1"/>
      <c r="AM263" s="1"/>
    </row>
    <row r="264" spans="4:39" x14ac:dyDescent="0.5">
      <c r="D264" s="4"/>
      <c r="E264"/>
      <c r="F264" s="4"/>
      <c r="G264" s="4"/>
      <c r="H264" s="4"/>
      <c r="I264" s="4"/>
      <c r="J264" s="4"/>
      <c r="K264" s="4"/>
      <c r="L264" s="4"/>
      <c r="M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J264" s="1"/>
      <c r="AK264" s="1"/>
      <c r="AL264" s="1"/>
      <c r="AM264" s="1"/>
    </row>
    <row r="265" spans="4:39" x14ac:dyDescent="0.5">
      <c r="D265" s="4"/>
      <c r="E265"/>
      <c r="F265" s="4"/>
      <c r="G265" s="4"/>
      <c r="H265" s="4"/>
      <c r="I265" s="4"/>
      <c r="J265" s="4"/>
      <c r="K265" s="4"/>
      <c r="L265" s="4"/>
      <c r="M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J265" s="1"/>
      <c r="AK265" s="1"/>
      <c r="AL265" s="1"/>
      <c r="AM265" s="1"/>
    </row>
    <row r="266" spans="4:39" x14ac:dyDescent="0.5">
      <c r="D266" s="4"/>
      <c r="E266"/>
      <c r="F266" s="4"/>
      <c r="G266" s="4"/>
      <c r="H266" s="4"/>
      <c r="I266" s="4"/>
      <c r="J266" s="4"/>
      <c r="K266" s="4"/>
      <c r="L266" s="4"/>
      <c r="M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J266" s="1"/>
      <c r="AK266" s="1"/>
      <c r="AL266" s="1"/>
      <c r="AM266" s="1"/>
    </row>
    <row r="267" spans="4:39" x14ac:dyDescent="0.5">
      <c r="D267" s="4"/>
      <c r="E267"/>
      <c r="F267" s="4"/>
      <c r="G267" s="4"/>
      <c r="H267" s="4"/>
      <c r="I267" s="4"/>
      <c r="J267" s="4"/>
      <c r="K267" s="4"/>
      <c r="L267" s="4"/>
      <c r="M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J267" s="1"/>
      <c r="AK267" s="1"/>
      <c r="AL267" s="1"/>
      <c r="AM267" s="1"/>
    </row>
    <row r="268" spans="4:39" x14ac:dyDescent="0.5">
      <c r="D268" s="4"/>
      <c r="E268"/>
      <c r="F268" s="4"/>
      <c r="G268" s="4"/>
      <c r="H268" s="4"/>
      <c r="I268" s="4"/>
      <c r="J268" s="4"/>
      <c r="K268" s="4"/>
      <c r="L268" s="4"/>
      <c r="M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J268" s="1"/>
      <c r="AK268" s="1"/>
      <c r="AL268" s="1"/>
      <c r="AM268" s="1"/>
    </row>
    <row r="269" spans="4:39" x14ac:dyDescent="0.5">
      <c r="D269" s="4"/>
      <c r="E269"/>
      <c r="F269" s="4"/>
      <c r="G269" s="4"/>
      <c r="H269" s="4"/>
      <c r="I269" s="4"/>
      <c r="J269" s="4"/>
      <c r="K269" s="4"/>
      <c r="L269" s="4"/>
      <c r="M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J269" s="1"/>
      <c r="AK269" s="1"/>
      <c r="AL269" s="1"/>
      <c r="AM269" s="1"/>
    </row>
    <row r="270" spans="4:39" x14ac:dyDescent="0.5">
      <c r="D270" s="4"/>
      <c r="E270"/>
      <c r="F270" s="4"/>
      <c r="G270" s="4"/>
      <c r="H270" s="4"/>
      <c r="I270" s="4"/>
      <c r="J270" s="4"/>
      <c r="K270" s="4"/>
      <c r="L270" s="4"/>
      <c r="M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J270" s="1"/>
      <c r="AK270" s="1"/>
      <c r="AL270" s="1"/>
      <c r="AM270" s="1"/>
    </row>
    <row r="271" spans="4:39" x14ac:dyDescent="0.5">
      <c r="D271" s="4"/>
      <c r="E271"/>
      <c r="F271" s="4"/>
      <c r="G271" s="4"/>
      <c r="H271" s="4"/>
      <c r="I271" s="4"/>
      <c r="J271" s="4"/>
      <c r="K271" s="4"/>
      <c r="L271" s="4"/>
      <c r="M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J271" s="1"/>
      <c r="AK271" s="1"/>
      <c r="AL271" s="1"/>
      <c r="AM271" s="1"/>
    </row>
    <row r="272" spans="4:39" x14ac:dyDescent="0.5">
      <c r="D272" s="4"/>
      <c r="E272"/>
      <c r="F272" s="4"/>
      <c r="G272" s="4"/>
      <c r="H272" s="4"/>
      <c r="I272" s="4"/>
      <c r="J272" s="4"/>
      <c r="K272" s="4"/>
      <c r="L272" s="4"/>
      <c r="M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J272" s="1"/>
      <c r="AK272" s="1"/>
      <c r="AL272" s="1"/>
      <c r="AM272" s="1"/>
    </row>
    <row r="273" spans="4:39" x14ac:dyDescent="0.5">
      <c r="D273" s="4"/>
      <c r="E273"/>
      <c r="F273" s="4"/>
      <c r="G273" s="4"/>
      <c r="H273" s="4"/>
      <c r="I273" s="4"/>
      <c r="J273" s="4"/>
      <c r="K273" s="4"/>
      <c r="L273" s="4"/>
      <c r="M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J273" s="1"/>
      <c r="AK273" s="1"/>
      <c r="AL273" s="1"/>
      <c r="AM273" s="1"/>
    </row>
    <row r="274" spans="4:39" x14ac:dyDescent="0.5">
      <c r="D274" s="4"/>
      <c r="E274"/>
      <c r="F274" s="4"/>
      <c r="G274" s="4"/>
      <c r="H274" s="4"/>
      <c r="I274" s="4"/>
      <c r="J274" s="4"/>
      <c r="K274" s="4"/>
      <c r="L274" s="4"/>
      <c r="M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J274" s="1"/>
      <c r="AK274" s="1"/>
      <c r="AL274" s="1"/>
      <c r="AM274" s="1"/>
    </row>
    <row r="275" spans="4:39" x14ac:dyDescent="0.5">
      <c r="D275" s="4"/>
      <c r="E275"/>
      <c r="F275" s="4"/>
      <c r="G275" s="4"/>
      <c r="H275" s="4"/>
      <c r="I275" s="4"/>
      <c r="J275" s="4"/>
      <c r="K275" s="4"/>
      <c r="L275" s="4"/>
      <c r="M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J275" s="1"/>
      <c r="AK275" s="1"/>
      <c r="AL275" s="1"/>
      <c r="AM275" s="1"/>
    </row>
    <row r="276" spans="4:39" x14ac:dyDescent="0.5">
      <c r="D276" s="4"/>
      <c r="E276"/>
      <c r="F276" s="4"/>
      <c r="G276" s="4"/>
      <c r="H276" s="4"/>
      <c r="I276" s="4"/>
      <c r="J276" s="4"/>
      <c r="K276" s="4"/>
      <c r="L276" s="4"/>
      <c r="M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J276" s="1"/>
      <c r="AK276" s="1"/>
      <c r="AL276" s="1"/>
      <c r="AM276" s="1"/>
    </row>
    <row r="277" spans="4:39" x14ac:dyDescent="0.5">
      <c r="D277" s="4"/>
      <c r="E277"/>
      <c r="F277" s="4"/>
      <c r="G277" s="4"/>
      <c r="H277" s="4"/>
      <c r="I277" s="4"/>
      <c r="J277" s="4"/>
      <c r="K277" s="4"/>
      <c r="L277" s="4"/>
      <c r="M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J277" s="1"/>
      <c r="AK277" s="1"/>
      <c r="AL277" s="1"/>
      <c r="AM277" s="1"/>
    </row>
    <row r="278" spans="4:39" x14ac:dyDescent="0.5">
      <c r="D278" s="4"/>
      <c r="E278"/>
      <c r="F278" s="4"/>
      <c r="G278" s="4"/>
      <c r="H278" s="4"/>
      <c r="I278" s="4"/>
      <c r="J278" s="4"/>
      <c r="K278" s="4"/>
      <c r="L278" s="4"/>
      <c r="M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J278" s="1"/>
      <c r="AK278" s="1"/>
      <c r="AL278" s="1"/>
      <c r="AM278" s="1"/>
    </row>
    <row r="279" spans="4:39" x14ac:dyDescent="0.5">
      <c r="D279" s="4"/>
      <c r="E279"/>
      <c r="F279" s="4"/>
      <c r="G279" s="4"/>
      <c r="H279" s="4"/>
      <c r="I279" s="4"/>
      <c r="J279" s="4"/>
      <c r="K279" s="4"/>
      <c r="L279" s="4"/>
      <c r="M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J279" s="1"/>
      <c r="AK279" s="1"/>
      <c r="AL279" s="1"/>
      <c r="AM279" s="1"/>
    </row>
    <row r="280" spans="4:39" x14ac:dyDescent="0.5">
      <c r="D280" s="4"/>
      <c r="E280"/>
      <c r="F280" s="4"/>
      <c r="G280" s="4"/>
      <c r="H280" s="4"/>
      <c r="I280" s="4"/>
      <c r="J280" s="4"/>
      <c r="K280" s="4"/>
      <c r="L280" s="4"/>
      <c r="M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J280" s="1"/>
      <c r="AK280" s="1"/>
      <c r="AL280" s="1"/>
      <c r="AM280" s="1"/>
    </row>
    <row r="281" spans="4:39" x14ac:dyDescent="0.5">
      <c r="D281" s="4"/>
      <c r="E281"/>
      <c r="F281" s="4"/>
      <c r="G281" s="4"/>
      <c r="H281" s="4"/>
      <c r="I281" s="4"/>
      <c r="J281" s="4"/>
      <c r="K281" s="4"/>
      <c r="L281" s="4"/>
      <c r="M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J281" s="1"/>
      <c r="AK281" s="1"/>
      <c r="AL281" s="1"/>
      <c r="AM281" s="1"/>
    </row>
    <row r="282" spans="4:39" x14ac:dyDescent="0.5">
      <c r="D282" s="4"/>
      <c r="E282"/>
      <c r="F282" s="4"/>
      <c r="G282" s="4"/>
      <c r="H282" s="4"/>
      <c r="I282" s="4"/>
      <c r="J282" s="4"/>
      <c r="K282" s="4"/>
      <c r="L282" s="4"/>
      <c r="M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J282" s="1"/>
      <c r="AK282" s="1"/>
      <c r="AL282" s="1"/>
      <c r="AM282" s="1"/>
    </row>
    <row r="283" spans="4:39" x14ac:dyDescent="0.5">
      <c r="D283" s="4"/>
      <c r="E283"/>
      <c r="F283" s="4"/>
      <c r="G283" s="4"/>
      <c r="H283" s="4"/>
      <c r="I283" s="4"/>
      <c r="J283" s="4"/>
      <c r="K283" s="4"/>
      <c r="L283" s="4"/>
      <c r="M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J283" s="1"/>
      <c r="AK283" s="1"/>
      <c r="AL283" s="1"/>
      <c r="AM283" s="1"/>
    </row>
    <row r="284" spans="4:39" x14ac:dyDescent="0.5">
      <c r="D284" s="4"/>
      <c r="E284"/>
      <c r="F284" s="4"/>
      <c r="G284" s="4"/>
      <c r="H284" s="4"/>
      <c r="I284" s="4"/>
      <c r="J284" s="4"/>
      <c r="K284" s="4"/>
      <c r="L284" s="4"/>
      <c r="M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J284" s="1"/>
      <c r="AK284" s="1"/>
      <c r="AL284" s="1"/>
      <c r="AM284" s="1"/>
    </row>
    <row r="285" spans="4:39" x14ac:dyDescent="0.5">
      <c r="D285" s="4"/>
      <c r="E285"/>
      <c r="F285" s="4"/>
      <c r="G285" s="4"/>
      <c r="H285" s="4"/>
      <c r="I285" s="4"/>
      <c r="J285" s="4"/>
      <c r="K285" s="4"/>
      <c r="L285" s="4"/>
      <c r="M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J285" s="1"/>
      <c r="AK285" s="1"/>
      <c r="AL285" s="1"/>
      <c r="AM285" s="1"/>
    </row>
    <row r="286" spans="4:39" x14ac:dyDescent="0.5">
      <c r="D286" s="4"/>
      <c r="E286"/>
      <c r="F286" s="4"/>
      <c r="G286" s="4"/>
      <c r="H286" s="4"/>
      <c r="I286" s="4"/>
      <c r="J286" s="4"/>
      <c r="K286" s="4"/>
      <c r="L286" s="4"/>
      <c r="M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J286" s="1"/>
      <c r="AK286" s="1"/>
      <c r="AL286" s="1"/>
      <c r="AM286" s="1"/>
    </row>
    <row r="287" spans="4:39" x14ac:dyDescent="0.5">
      <c r="D287" s="4"/>
      <c r="E287"/>
      <c r="F287" s="4"/>
      <c r="G287" s="4"/>
      <c r="H287" s="4"/>
      <c r="I287" s="4"/>
      <c r="J287" s="4"/>
      <c r="K287" s="4"/>
      <c r="L287" s="4"/>
      <c r="M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J287" s="1"/>
      <c r="AK287" s="1"/>
      <c r="AL287" s="1"/>
      <c r="AM287" s="1"/>
    </row>
    <row r="288" spans="4:39" x14ac:dyDescent="0.5">
      <c r="D288" s="4"/>
      <c r="E288"/>
      <c r="F288" s="4"/>
      <c r="G288" s="4"/>
      <c r="H288" s="4"/>
      <c r="I288" s="4"/>
      <c r="J288" s="4"/>
      <c r="K288" s="4"/>
      <c r="L288" s="4"/>
      <c r="M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J288" s="1"/>
      <c r="AK288" s="1"/>
      <c r="AL288" s="1"/>
      <c r="AM288" s="1"/>
    </row>
    <row r="289" spans="4:39" x14ac:dyDescent="0.5">
      <c r="D289" s="4"/>
      <c r="E289"/>
      <c r="F289" s="4"/>
      <c r="G289" s="4"/>
      <c r="H289" s="4"/>
      <c r="I289" s="4"/>
      <c r="J289" s="4"/>
      <c r="K289" s="4"/>
      <c r="L289" s="4"/>
      <c r="M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J289" s="1"/>
      <c r="AK289" s="1"/>
      <c r="AL289" s="1"/>
      <c r="AM289" s="1"/>
    </row>
    <row r="290" spans="4:39" x14ac:dyDescent="0.5">
      <c r="D290" s="4"/>
      <c r="E290"/>
      <c r="F290" s="4"/>
      <c r="G290" s="4"/>
      <c r="H290" s="4"/>
      <c r="I290" s="4"/>
      <c r="J290" s="4"/>
      <c r="K290" s="4"/>
      <c r="L290" s="4"/>
      <c r="M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J290" s="1"/>
      <c r="AK290" s="1"/>
      <c r="AL290" s="1"/>
      <c r="AM290" s="1"/>
    </row>
    <row r="291" spans="4:39" x14ac:dyDescent="0.5">
      <c r="D291" s="4"/>
      <c r="E291"/>
      <c r="F291" s="4"/>
      <c r="G291" s="4"/>
      <c r="H291" s="4"/>
      <c r="I291" s="4"/>
      <c r="J291" s="4"/>
      <c r="K291" s="4"/>
      <c r="L291" s="4"/>
      <c r="M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J291" s="1"/>
      <c r="AK291" s="1"/>
      <c r="AL291" s="1"/>
      <c r="AM291" s="1"/>
    </row>
    <row r="292" spans="4:39" x14ac:dyDescent="0.5">
      <c r="D292" s="4"/>
      <c r="E292"/>
      <c r="F292" s="4"/>
      <c r="G292" s="4"/>
      <c r="H292" s="4"/>
      <c r="I292" s="4"/>
      <c r="J292" s="4"/>
      <c r="K292" s="4"/>
      <c r="L292" s="4"/>
      <c r="M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J292" s="1"/>
      <c r="AK292" s="1"/>
      <c r="AL292" s="1"/>
      <c r="AM292" s="1"/>
    </row>
    <row r="293" spans="4:39" x14ac:dyDescent="0.5">
      <c r="D293" s="4"/>
      <c r="E293"/>
      <c r="F293" s="4"/>
      <c r="G293" s="4"/>
      <c r="H293" s="4"/>
      <c r="I293" s="4"/>
      <c r="J293" s="4"/>
      <c r="K293" s="4"/>
      <c r="L293" s="4"/>
      <c r="M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J293" s="1"/>
      <c r="AK293" s="1"/>
      <c r="AL293" s="1"/>
      <c r="AM293" s="1"/>
    </row>
    <row r="294" spans="4:39" x14ac:dyDescent="0.5">
      <c r="D294" s="4"/>
      <c r="E294"/>
      <c r="F294" s="4"/>
      <c r="G294" s="4"/>
      <c r="H294" s="4"/>
      <c r="I294" s="4"/>
      <c r="J294" s="4"/>
      <c r="K294" s="4"/>
      <c r="L294" s="4"/>
      <c r="M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J294" s="1"/>
      <c r="AK294" s="1"/>
      <c r="AL294" s="1"/>
      <c r="AM294" s="1"/>
    </row>
    <row r="295" spans="4:39" x14ac:dyDescent="0.5">
      <c r="D295" s="4"/>
      <c r="E295"/>
      <c r="F295" s="4"/>
      <c r="G295" s="4"/>
      <c r="H295" s="4"/>
      <c r="I295" s="4"/>
      <c r="J295" s="4"/>
      <c r="K295" s="4"/>
      <c r="L295" s="4"/>
      <c r="M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J295" s="1"/>
      <c r="AK295" s="1"/>
      <c r="AL295" s="1"/>
      <c r="AM295" s="1"/>
    </row>
    <row r="296" spans="4:39" x14ac:dyDescent="0.5">
      <c r="D296" s="4"/>
      <c r="E296"/>
      <c r="F296" s="4"/>
      <c r="G296" s="4"/>
      <c r="H296" s="4"/>
      <c r="I296" s="4"/>
      <c r="J296" s="4"/>
      <c r="K296" s="4"/>
      <c r="L296" s="4"/>
      <c r="M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J296" s="1"/>
      <c r="AK296" s="1"/>
      <c r="AL296" s="1"/>
      <c r="AM296" s="1"/>
    </row>
    <row r="297" spans="4:39" x14ac:dyDescent="0.5">
      <c r="D297" s="4"/>
      <c r="E297"/>
      <c r="F297" s="4"/>
      <c r="G297" s="4"/>
      <c r="H297" s="4"/>
      <c r="I297" s="4"/>
      <c r="J297" s="4"/>
      <c r="K297" s="4"/>
      <c r="L297" s="4"/>
      <c r="M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J297" s="1"/>
      <c r="AK297" s="1"/>
      <c r="AL297" s="1"/>
      <c r="AM297" s="1"/>
    </row>
    <row r="298" spans="4:39" x14ac:dyDescent="0.5">
      <c r="D298" s="4"/>
      <c r="E298"/>
      <c r="F298" s="4"/>
      <c r="G298" s="4"/>
      <c r="H298" s="4"/>
      <c r="I298" s="4"/>
      <c r="J298" s="4"/>
      <c r="K298" s="4"/>
      <c r="L298" s="4"/>
      <c r="M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J298" s="1"/>
      <c r="AK298" s="1"/>
      <c r="AL298" s="1"/>
      <c r="AM298" s="1"/>
    </row>
    <row r="299" spans="4:39" x14ac:dyDescent="0.5">
      <c r="D299" s="4"/>
      <c r="E299"/>
      <c r="F299" s="4"/>
      <c r="G299" s="4"/>
      <c r="H299" s="4"/>
      <c r="I299" s="4"/>
      <c r="J299" s="4"/>
      <c r="K299" s="4"/>
      <c r="L299" s="4"/>
      <c r="M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J299" s="1"/>
      <c r="AK299" s="1"/>
      <c r="AL299" s="1"/>
      <c r="AM299" s="1"/>
    </row>
    <row r="300" spans="4:39" x14ac:dyDescent="0.5">
      <c r="D300" s="4"/>
      <c r="E300"/>
      <c r="F300" s="4"/>
      <c r="G300" s="4"/>
      <c r="H300" s="4"/>
      <c r="I300" s="4"/>
      <c r="J300" s="4"/>
      <c r="K300" s="4"/>
      <c r="L300" s="4"/>
      <c r="M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J300" s="1"/>
      <c r="AK300" s="1"/>
      <c r="AL300" s="1"/>
      <c r="AM300" s="1"/>
    </row>
    <row r="301" spans="4:39" x14ac:dyDescent="0.5">
      <c r="D301" s="4"/>
      <c r="E301"/>
      <c r="F301" s="4"/>
      <c r="G301" s="4"/>
      <c r="H301" s="4"/>
      <c r="I301" s="4"/>
      <c r="J301" s="4"/>
      <c r="K301" s="4"/>
      <c r="L301" s="4"/>
      <c r="M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J301" s="1"/>
      <c r="AK301" s="1"/>
      <c r="AL301" s="1"/>
      <c r="AM301" s="1"/>
    </row>
    <row r="302" spans="4:39" x14ac:dyDescent="0.5">
      <c r="D302" s="4"/>
      <c r="E302"/>
      <c r="F302" s="4"/>
      <c r="G302" s="4"/>
      <c r="H302" s="4"/>
      <c r="I302" s="4"/>
      <c r="J302" s="4"/>
      <c r="K302" s="4"/>
      <c r="L302" s="4"/>
      <c r="M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J302" s="1"/>
      <c r="AK302" s="1"/>
      <c r="AL302" s="1"/>
      <c r="AM302" s="1"/>
    </row>
    <row r="303" spans="4:39" x14ac:dyDescent="0.5">
      <c r="D303" s="4"/>
      <c r="E303"/>
      <c r="F303" s="4"/>
      <c r="G303" s="4"/>
      <c r="H303" s="4"/>
      <c r="I303" s="4"/>
      <c r="J303" s="4"/>
      <c r="K303" s="4"/>
      <c r="L303" s="4"/>
      <c r="M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J303" s="1"/>
      <c r="AK303" s="1"/>
      <c r="AL303" s="1"/>
      <c r="AM303" s="1"/>
    </row>
    <row r="304" spans="4:39" x14ac:dyDescent="0.5">
      <c r="D304" s="4"/>
      <c r="E304"/>
      <c r="F304" s="4"/>
      <c r="G304" s="4"/>
      <c r="H304" s="4"/>
      <c r="I304" s="4"/>
      <c r="J304" s="4"/>
      <c r="K304" s="4"/>
      <c r="L304" s="4"/>
      <c r="M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J304" s="1"/>
      <c r="AK304" s="1"/>
      <c r="AL304" s="1"/>
      <c r="AM304" s="1"/>
    </row>
    <row r="305" spans="4:39" x14ac:dyDescent="0.5">
      <c r="D305" s="4"/>
      <c r="E305"/>
      <c r="F305" s="4"/>
      <c r="G305" s="4"/>
      <c r="H305" s="4"/>
      <c r="I305" s="4"/>
      <c r="J305" s="4"/>
      <c r="K305" s="4"/>
      <c r="L305" s="4"/>
      <c r="M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J305" s="1"/>
      <c r="AK305" s="1"/>
      <c r="AL305" s="1"/>
      <c r="AM305" s="1"/>
    </row>
    <row r="306" spans="4:39" x14ac:dyDescent="0.5">
      <c r="D306" s="4"/>
      <c r="E306"/>
      <c r="F306" s="4"/>
      <c r="G306" s="4"/>
      <c r="H306" s="4"/>
      <c r="I306" s="4"/>
      <c r="J306" s="4"/>
      <c r="K306" s="4"/>
      <c r="L306" s="4"/>
      <c r="M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J306" s="1"/>
      <c r="AK306" s="1"/>
      <c r="AL306" s="1"/>
      <c r="AM306" s="1"/>
    </row>
    <row r="307" spans="4:39" x14ac:dyDescent="0.5">
      <c r="D307" s="4"/>
      <c r="E307"/>
      <c r="F307" s="4"/>
      <c r="G307" s="4"/>
      <c r="H307" s="4"/>
      <c r="I307" s="4"/>
      <c r="J307" s="4"/>
      <c r="K307" s="4"/>
      <c r="L307" s="4"/>
      <c r="M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J307" s="1"/>
      <c r="AK307" s="1"/>
      <c r="AL307" s="1"/>
      <c r="AM307" s="1"/>
    </row>
    <row r="308" spans="4:39" x14ac:dyDescent="0.5">
      <c r="D308" s="4"/>
      <c r="E308"/>
      <c r="F308" s="4"/>
      <c r="G308" s="4"/>
      <c r="H308" s="4"/>
      <c r="I308" s="4"/>
      <c r="J308" s="4"/>
      <c r="K308" s="4"/>
      <c r="L308" s="4"/>
      <c r="M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J308" s="1"/>
      <c r="AK308" s="1"/>
      <c r="AL308" s="1"/>
      <c r="AM308" s="1"/>
    </row>
    <row r="309" spans="4:39" x14ac:dyDescent="0.5">
      <c r="D309" s="4"/>
      <c r="E309"/>
      <c r="F309" s="4"/>
      <c r="G309" s="4"/>
      <c r="H309" s="4"/>
      <c r="I309" s="4"/>
      <c r="J309" s="4"/>
      <c r="K309" s="4"/>
      <c r="L309" s="4"/>
      <c r="M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J309" s="1"/>
      <c r="AK309" s="1"/>
      <c r="AL309" s="1"/>
      <c r="AM309" s="1"/>
    </row>
    <row r="310" spans="4:39" x14ac:dyDescent="0.5">
      <c r="D310" s="4"/>
      <c r="E310"/>
      <c r="F310" s="4"/>
      <c r="G310" s="4"/>
      <c r="H310" s="4"/>
      <c r="I310" s="4"/>
      <c r="J310" s="4"/>
      <c r="K310" s="4"/>
      <c r="L310" s="4"/>
      <c r="M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J310" s="1"/>
      <c r="AK310" s="1"/>
      <c r="AL310" s="1"/>
      <c r="AM310" s="1"/>
    </row>
    <row r="311" spans="4:39" x14ac:dyDescent="0.5">
      <c r="D311" s="4"/>
      <c r="E311"/>
      <c r="F311" s="4"/>
      <c r="G311" s="4"/>
      <c r="H311" s="4"/>
      <c r="I311" s="4"/>
      <c r="J311" s="4"/>
      <c r="K311" s="4"/>
      <c r="L311" s="4"/>
      <c r="M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J311" s="1"/>
      <c r="AK311" s="1"/>
      <c r="AL311" s="1"/>
      <c r="AM311" s="1"/>
    </row>
    <row r="312" spans="4:39" x14ac:dyDescent="0.5">
      <c r="D312" s="4"/>
      <c r="E312"/>
      <c r="F312" s="4"/>
      <c r="G312" s="4"/>
      <c r="H312" s="4"/>
      <c r="I312" s="4"/>
      <c r="J312" s="4"/>
      <c r="K312" s="4"/>
      <c r="L312" s="4"/>
      <c r="M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J312" s="1"/>
      <c r="AK312" s="1"/>
      <c r="AL312" s="1"/>
      <c r="AM312" s="1"/>
    </row>
    <row r="313" spans="4:39" x14ac:dyDescent="0.5">
      <c r="D313" s="4"/>
      <c r="E313"/>
      <c r="F313" s="4"/>
      <c r="G313" s="4"/>
      <c r="H313" s="4"/>
      <c r="I313" s="4"/>
      <c r="J313" s="4"/>
      <c r="K313" s="4"/>
      <c r="L313" s="4"/>
      <c r="M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J313" s="1"/>
      <c r="AK313" s="1"/>
      <c r="AL313" s="1"/>
      <c r="AM313" s="1"/>
    </row>
    <row r="314" spans="4:39" x14ac:dyDescent="0.5">
      <c r="D314" s="4"/>
      <c r="E314"/>
      <c r="F314" s="4"/>
      <c r="G314" s="4"/>
      <c r="H314" s="4"/>
      <c r="I314" s="4"/>
      <c r="J314" s="4"/>
      <c r="K314" s="4"/>
      <c r="L314" s="4"/>
      <c r="M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J314" s="1"/>
      <c r="AK314" s="1"/>
      <c r="AL314" s="1"/>
      <c r="AM314" s="1"/>
    </row>
    <row r="315" spans="4:39" x14ac:dyDescent="0.5">
      <c r="D315" s="4"/>
      <c r="E315"/>
      <c r="F315" s="4"/>
      <c r="G315" s="4"/>
      <c r="H315" s="4"/>
      <c r="I315" s="4"/>
      <c r="J315" s="4"/>
      <c r="K315" s="4"/>
      <c r="L315" s="4"/>
      <c r="M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J315" s="1"/>
      <c r="AK315" s="1"/>
      <c r="AL315" s="1"/>
      <c r="AM315" s="1"/>
    </row>
    <row r="316" spans="4:39" x14ac:dyDescent="0.5">
      <c r="D316" s="4"/>
      <c r="E316"/>
      <c r="F316" s="4"/>
      <c r="G316" s="4"/>
      <c r="H316" s="4"/>
      <c r="I316" s="4"/>
      <c r="J316" s="4"/>
      <c r="K316" s="4"/>
      <c r="L316" s="4"/>
      <c r="M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J316" s="1"/>
      <c r="AK316" s="1"/>
      <c r="AL316" s="1"/>
      <c r="AM316" s="1"/>
    </row>
    <row r="317" spans="4:39" x14ac:dyDescent="0.5">
      <c r="D317" s="4"/>
      <c r="E317"/>
      <c r="F317" s="4"/>
      <c r="G317" s="4"/>
      <c r="H317" s="4"/>
      <c r="I317" s="4"/>
      <c r="J317" s="4"/>
      <c r="K317" s="4"/>
      <c r="L317" s="4"/>
      <c r="M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J317" s="1"/>
      <c r="AK317" s="1"/>
      <c r="AL317" s="1"/>
      <c r="AM317" s="1"/>
    </row>
    <row r="318" spans="4:39" x14ac:dyDescent="0.5">
      <c r="D318" s="4"/>
      <c r="E318"/>
      <c r="F318" s="4"/>
      <c r="G318" s="4"/>
      <c r="H318" s="4"/>
      <c r="I318" s="4"/>
      <c r="J318" s="4"/>
      <c r="K318" s="4"/>
      <c r="L318" s="4"/>
      <c r="M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J318" s="1"/>
      <c r="AK318" s="1"/>
      <c r="AL318" s="1"/>
      <c r="AM318" s="1"/>
    </row>
    <row r="319" spans="4:39" x14ac:dyDescent="0.5">
      <c r="D319" s="4"/>
      <c r="E319"/>
      <c r="F319" s="4"/>
      <c r="G319" s="4"/>
      <c r="H319" s="4"/>
      <c r="I319" s="4"/>
      <c r="J319" s="4"/>
      <c r="K319" s="4"/>
      <c r="L319" s="4"/>
      <c r="M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J319" s="1"/>
      <c r="AK319" s="1"/>
      <c r="AL319" s="1"/>
      <c r="AM319" s="1"/>
    </row>
    <row r="320" spans="4:39" x14ac:dyDescent="0.5">
      <c r="D320" s="4"/>
      <c r="E320"/>
      <c r="F320" s="4"/>
      <c r="G320" s="4"/>
      <c r="H320" s="4"/>
      <c r="I320" s="4"/>
      <c r="J320" s="4"/>
      <c r="K320" s="4"/>
      <c r="L320" s="4"/>
      <c r="M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J320" s="1"/>
      <c r="AK320" s="1"/>
      <c r="AL320" s="1"/>
      <c r="AM320" s="1"/>
    </row>
    <row r="321" spans="4:39" x14ac:dyDescent="0.5">
      <c r="D321" s="4"/>
      <c r="E321"/>
      <c r="F321" s="4"/>
      <c r="G321" s="4"/>
      <c r="H321" s="4"/>
      <c r="I321" s="4"/>
      <c r="J321" s="4"/>
      <c r="K321" s="4"/>
      <c r="L321" s="4"/>
      <c r="M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J321" s="1"/>
      <c r="AK321" s="1"/>
      <c r="AL321" s="1"/>
      <c r="AM321" s="1"/>
    </row>
    <row r="322" spans="4:39" x14ac:dyDescent="0.5">
      <c r="D322" s="4"/>
      <c r="E322"/>
      <c r="F322" s="4"/>
      <c r="G322" s="4"/>
      <c r="H322" s="4"/>
      <c r="I322" s="4"/>
      <c r="J322" s="4"/>
      <c r="K322" s="4"/>
      <c r="L322" s="4"/>
      <c r="M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J322" s="1"/>
      <c r="AK322" s="1"/>
      <c r="AL322" s="1"/>
      <c r="AM322" s="1"/>
    </row>
    <row r="323" spans="4:39" x14ac:dyDescent="0.5">
      <c r="D323" s="4"/>
      <c r="E323"/>
      <c r="F323" s="4"/>
      <c r="G323" s="4"/>
      <c r="H323" s="4"/>
      <c r="I323" s="4"/>
      <c r="J323" s="4"/>
      <c r="K323" s="4"/>
      <c r="L323" s="4"/>
      <c r="M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J323" s="1"/>
      <c r="AK323" s="1"/>
      <c r="AL323" s="1"/>
      <c r="AM323" s="1"/>
    </row>
    <row r="324" spans="4:39" x14ac:dyDescent="0.5">
      <c r="D324" s="4"/>
      <c r="E324"/>
      <c r="F324" s="4"/>
      <c r="G324" s="4"/>
      <c r="H324" s="4"/>
      <c r="I324" s="4"/>
      <c r="J324" s="4"/>
      <c r="K324" s="4"/>
      <c r="L324" s="4"/>
      <c r="M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J324" s="1"/>
      <c r="AK324" s="1"/>
      <c r="AL324" s="1"/>
      <c r="AM324" s="1"/>
    </row>
    <row r="325" spans="4:39" x14ac:dyDescent="0.5">
      <c r="D325" s="4"/>
      <c r="E325"/>
      <c r="F325" s="4"/>
      <c r="G325" s="4"/>
      <c r="H325" s="4"/>
      <c r="I325" s="4"/>
      <c r="J325" s="4"/>
      <c r="K325" s="4"/>
      <c r="L325" s="4"/>
      <c r="M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J325" s="1"/>
      <c r="AK325" s="1"/>
      <c r="AL325" s="1"/>
      <c r="AM325" s="1"/>
    </row>
    <row r="326" spans="4:39" x14ac:dyDescent="0.5">
      <c r="D326" s="4"/>
      <c r="E326"/>
      <c r="F326" s="4"/>
      <c r="G326" s="4"/>
      <c r="H326" s="4"/>
      <c r="I326" s="4"/>
      <c r="J326" s="4"/>
      <c r="K326" s="4"/>
      <c r="L326" s="4"/>
      <c r="M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J326" s="1"/>
      <c r="AK326" s="1"/>
      <c r="AL326" s="1"/>
      <c r="AM326" s="1"/>
    </row>
    <row r="327" spans="4:39" x14ac:dyDescent="0.5">
      <c r="D327" s="4"/>
      <c r="E327"/>
      <c r="F327" s="4"/>
      <c r="G327" s="4"/>
      <c r="H327" s="4"/>
      <c r="I327" s="4"/>
      <c r="J327" s="4"/>
      <c r="K327" s="4"/>
      <c r="L327" s="4"/>
      <c r="M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J327" s="1"/>
      <c r="AK327" s="1"/>
      <c r="AL327" s="1"/>
      <c r="AM327" s="1"/>
    </row>
    <row r="328" spans="4:39" x14ac:dyDescent="0.5">
      <c r="D328" s="4"/>
      <c r="E328"/>
      <c r="F328" s="4"/>
      <c r="G328" s="4"/>
      <c r="H328" s="4"/>
      <c r="I328" s="4"/>
      <c r="J328" s="4"/>
      <c r="K328" s="4"/>
      <c r="L328" s="4"/>
      <c r="M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J328" s="1"/>
      <c r="AK328" s="1"/>
      <c r="AL328" s="1"/>
      <c r="AM328" s="1"/>
    </row>
    <row r="329" spans="4:39" x14ac:dyDescent="0.5">
      <c r="D329" s="4"/>
      <c r="E329"/>
      <c r="F329" s="4"/>
      <c r="G329" s="4"/>
      <c r="H329" s="4"/>
      <c r="I329" s="4"/>
      <c r="J329" s="4"/>
      <c r="K329" s="4"/>
      <c r="L329" s="4"/>
      <c r="M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J329" s="1"/>
      <c r="AK329" s="1"/>
      <c r="AL329" s="1"/>
      <c r="AM329" s="1"/>
    </row>
    <row r="330" spans="4:39" x14ac:dyDescent="0.5">
      <c r="D330" s="4"/>
      <c r="E330"/>
      <c r="F330" s="4"/>
      <c r="G330" s="4"/>
      <c r="H330" s="4"/>
      <c r="I330" s="4"/>
      <c r="J330" s="4"/>
      <c r="K330" s="4"/>
      <c r="L330" s="4"/>
      <c r="M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J330" s="1"/>
      <c r="AK330" s="1"/>
      <c r="AL330" s="1"/>
      <c r="AM330" s="1"/>
    </row>
    <row r="331" spans="4:39" x14ac:dyDescent="0.5">
      <c r="D331" s="4"/>
      <c r="E331"/>
      <c r="F331" s="4"/>
      <c r="G331" s="4"/>
      <c r="H331" s="4"/>
      <c r="I331" s="4"/>
      <c r="J331" s="4"/>
      <c r="K331" s="4"/>
      <c r="L331" s="4"/>
      <c r="M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J331" s="1"/>
      <c r="AK331" s="1"/>
      <c r="AL331" s="1"/>
      <c r="AM331" s="1"/>
    </row>
    <row r="332" spans="4:39" x14ac:dyDescent="0.5">
      <c r="D332" s="4"/>
      <c r="E332"/>
      <c r="F332" s="4"/>
      <c r="G332" s="4"/>
      <c r="H332" s="4"/>
      <c r="I332" s="4"/>
      <c r="J332" s="4"/>
      <c r="K332" s="4"/>
      <c r="L332" s="4"/>
      <c r="M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J332" s="1"/>
      <c r="AK332" s="1"/>
      <c r="AL332" s="1"/>
      <c r="AM332" s="1"/>
    </row>
    <row r="333" spans="4:39" x14ac:dyDescent="0.5">
      <c r="D333" s="4"/>
      <c r="E333"/>
      <c r="F333" s="4"/>
      <c r="G333" s="4"/>
      <c r="H333" s="4"/>
      <c r="I333" s="4"/>
      <c r="J333" s="4"/>
      <c r="K333" s="4"/>
      <c r="L333" s="4"/>
      <c r="M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J333" s="1"/>
      <c r="AK333" s="1"/>
      <c r="AL333" s="1"/>
      <c r="AM333" s="1"/>
    </row>
    <row r="334" spans="4:39" x14ac:dyDescent="0.5">
      <c r="D334" s="4"/>
      <c r="E334"/>
      <c r="F334" s="4"/>
      <c r="G334" s="4"/>
      <c r="H334" s="4"/>
      <c r="I334" s="4"/>
      <c r="J334" s="4"/>
      <c r="K334" s="4"/>
      <c r="L334" s="4"/>
      <c r="M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J334" s="1"/>
      <c r="AK334" s="1"/>
      <c r="AL334" s="1"/>
      <c r="AM334" s="1"/>
    </row>
    <row r="335" spans="4:39" x14ac:dyDescent="0.5">
      <c r="D335" s="4"/>
      <c r="E335"/>
      <c r="F335" s="4"/>
      <c r="G335" s="4"/>
      <c r="H335" s="4"/>
      <c r="I335" s="4"/>
      <c r="J335" s="4"/>
      <c r="K335" s="4"/>
      <c r="L335" s="4"/>
      <c r="M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J335" s="1"/>
      <c r="AK335" s="1"/>
      <c r="AL335" s="1"/>
      <c r="AM335" s="1"/>
    </row>
    <row r="336" spans="4:39" x14ac:dyDescent="0.5">
      <c r="D336" s="4"/>
      <c r="E336"/>
      <c r="F336" s="4"/>
      <c r="G336" s="4"/>
      <c r="H336" s="4"/>
      <c r="I336" s="4"/>
      <c r="J336" s="4"/>
      <c r="K336" s="4"/>
      <c r="L336" s="4"/>
      <c r="M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J336" s="1"/>
      <c r="AK336" s="1"/>
      <c r="AL336" s="1"/>
      <c r="AM336" s="1"/>
    </row>
    <row r="337" spans="4:39" x14ac:dyDescent="0.5">
      <c r="D337" s="4"/>
      <c r="E337"/>
      <c r="F337" s="4"/>
      <c r="G337" s="4"/>
      <c r="H337" s="4"/>
      <c r="I337" s="4"/>
      <c r="J337" s="4"/>
      <c r="K337" s="4"/>
      <c r="L337" s="4"/>
      <c r="M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J337" s="1"/>
      <c r="AK337" s="1"/>
      <c r="AL337" s="1"/>
      <c r="AM337" s="1"/>
    </row>
    <row r="338" spans="4:39" x14ac:dyDescent="0.5">
      <c r="D338" s="4"/>
      <c r="E338"/>
      <c r="F338" s="4"/>
      <c r="G338" s="4"/>
      <c r="H338" s="4"/>
      <c r="I338" s="4"/>
      <c r="J338" s="4"/>
      <c r="K338" s="4"/>
      <c r="L338" s="4"/>
      <c r="M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J338" s="1"/>
      <c r="AK338" s="1"/>
      <c r="AL338" s="1"/>
      <c r="AM338" s="1"/>
    </row>
    <row r="339" spans="4:39" x14ac:dyDescent="0.5">
      <c r="D339" s="4"/>
      <c r="E339"/>
      <c r="F339" s="4"/>
      <c r="G339" s="4"/>
      <c r="H339" s="4"/>
      <c r="I339" s="4"/>
      <c r="J339" s="4"/>
      <c r="K339" s="4"/>
      <c r="L339" s="4"/>
      <c r="M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J339" s="1"/>
      <c r="AK339" s="1"/>
      <c r="AL339" s="1"/>
      <c r="AM339" s="1"/>
    </row>
    <row r="340" spans="4:39" x14ac:dyDescent="0.5">
      <c r="D340" s="4"/>
      <c r="E340"/>
      <c r="F340" s="4"/>
      <c r="G340" s="4"/>
      <c r="H340" s="4"/>
      <c r="I340" s="4"/>
      <c r="J340" s="4"/>
      <c r="K340" s="4"/>
      <c r="L340" s="4"/>
      <c r="M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J340" s="1"/>
      <c r="AK340" s="1"/>
      <c r="AL340" s="1"/>
      <c r="AM340" s="1"/>
    </row>
    <row r="341" spans="4:39" x14ac:dyDescent="0.5">
      <c r="D341" s="4"/>
      <c r="E341"/>
      <c r="F341" s="4"/>
      <c r="G341" s="4"/>
      <c r="H341" s="4"/>
      <c r="I341" s="4"/>
      <c r="J341" s="4"/>
      <c r="K341" s="4"/>
      <c r="L341" s="4"/>
      <c r="M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J341" s="1"/>
      <c r="AK341" s="1"/>
      <c r="AL341" s="1"/>
      <c r="AM341" s="1"/>
    </row>
    <row r="342" spans="4:39" x14ac:dyDescent="0.5">
      <c r="D342" s="4"/>
      <c r="E342"/>
      <c r="F342" s="4"/>
      <c r="G342" s="4"/>
      <c r="H342" s="4"/>
      <c r="I342" s="4"/>
      <c r="J342" s="4"/>
      <c r="K342" s="4"/>
      <c r="L342" s="4"/>
      <c r="M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J342" s="1"/>
      <c r="AK342" s="1"/>
      <c r="AL342" s="1"/>
      <c r="AM342" s="1"/>
    </row>
    <row r="343" spans="4:39" x14ac:dyDescent="0.5">
      <c r="D343" s="4"/>
      <c r="E343"/>
      <c r="F343" s="4"/>
      <c r="G343" s="4"/>
      <c r="H343" s="4"/>
      <c r="I343" s="4"/>
      <c r="J343" s="4"/>
      <c r="K343" s="4"/>
      <c r="L343" s="4"/>
      <c r="M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J343" s="1"/>
      <c r="AK343" s="1"/>
      <c r="AL343" s="1"/>
      <c r="AM343" s="1"/>
    </row>
    <row r="344" spans="4:39" x14ac:dyDescent="0.5">
      <c r="D344" s="4"/>
      <c r="E344"/>
      <c r="F344" s="4"/>
      <c r="G344" s="4"/>
      <c r="H344" s="4"/>
      <c r="I344" s="4"/>
      <c r="J344" s="4"/>
      <c r="K344" s="4"/>
      <c r="L344" s="4"/>
      <c r="M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J344" s="1"/>
      <c r="AK344" s="1"/>
      <c r="AL344" s="1"/>
      <c r="AM344" s="1"/>
    </row>
    <row r="345" spans="4:39" x14ac:dyDescent="0.5">
      <c r="D345" s="4"/>
      <c r="E345"/>
      <c r="F345" s="4"/>
      <c r="G345" s="4"/>
      <c r="H345" s="4"/>
      <c r="I345" s="4"/>
      <c r="J345" s="4"/>
      <c r="K345" s="4"/>
      <c r="L345" s="4"/>
      <c r="M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J345" s="1"/>
      <c r="AK345" s="1"/>
      <c r="AL345" s="1"/>
      <c r="AM345" s="1"/>
    </row>
    <row r="346" spans="4:39" x14ac:dyDescent="0.5">
      <c r="D346" s="4"/>
      <c r="E346"/>
      <c r="F346" s="4"/>
      <c r="G346" s="4"/>
      <c r="H346" s="4"/>
      <c r="I346" s="4"/>
      <c r="J346" s="4"/>
      <c r="K346" s="4"/>
      <c r="L346" s="4"/>
      <c r="M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J346" s="1"/>
      <c r="AK346" s="1"/>
      <c r="AL346" s="1"/>
      <c r="AM346" s="1"/>
    </row>
    <row r="347" spans="4:39" x14ac:dyDescent="0.5">
      <c r="D347" s="4"/>
      <c r="E347"/>
      <c r="F347" s="4"/>
      <c r="G347" s="4"/>
      <c r="H347" s="4"/>
      <c r="I347" s="4"/>
      <c r="J347" s="4"/>
      <c r="K347" s="4"/>
      <c r="L347" s="4"/>
      <c r="M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J347" s="1"/>
      <c r="AK347" s="1"/>
      <c r="AL347" s="1"/>
      <c r="AM347" s="1"/>
    </row>
    <row r="348" spans="4:39" x14ac:dyDescent="0.5">
      <c r="D348" s="4"/>
      <c r="E348"/>
      <c r="F348" s="4"/>
      <c r="G348" s="4"/>
      <c r="H348" s="4"/>
      <c r="I348" s="4"/>
      <c r="J348" s="4"/>
      <c r="K348" s="4"/>
      <c r="L348" s="4"/>
      <c r="M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J348" s="1"/>
      <c r="AK348" s="1"/>
      <c r="AL348" s="1"/>
      <c r="AM348" s="1"/>
    </row>
    <row r="349" spans="4:39" x14ac:dyDescent="0.5">
      <c r="D349" s="4"/>
      <c r="E349"/>
      <c r="F349" s="4"/>
      <c r="G349" s="4"/>
      <c r="H349" s="4"/>
      <c r="I349" s="4"/>
      <c r="J349" s="4"/>
      <c r="K349" s="4"/>
      <c r="L349" s="4"/>
      <c r="M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J349" s="1"/>
      <c r="AK349" s="1"/>
      <c r="AL349" s="1"/>
      <c r="AM349" s="1"/>
    </row>
    <row r="350" spans="4:39" x14ac:dyDescent="0.5">
      <c r="D350" s="4"/>
      <c r="E350"/>
      <c r="F350" s="4"/>
      <c r="G350" s="4"/>
      <c r="H350" s="4"/>
      <c r="I350" s="4"/>
      <c r="J350" s="4"/>
      <c r="K350" s="4"/>
      <c r="L350" s="4"/>
      <c r="M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J350" s="1"/>
      <c r="AK350" s="1"/>
      <c r="AL350" s="1"/>
      <c r="AM350" s="1"/>
    </row>
    <row r="351" spans="4:39" x14ac:dyDescent="0.5">
      <c r="D351" s="4"/>
      <c r="E351"/>
      <c r="F351" s="4"/>
      <c r="G351" s="4"/>
      <c r="H351" s="4"/>
      <c r="I351" s="4"/>
      <c r="J351" s="4"/>
      <c r="K351" s="4"/>
      <c r="L351" s="4"/>
      <c r="M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J351" s="1"/>
      <c r="AK351" s="1"/>
      <c r="AL351" s="1"/>
      <c r="AM351" s="1"/>
    </row>
    <row r="352" spans="4:39" x14ac:dyDescent="0.5">
      <c r="D352" s="4"/>
      <c r="E352"/>
      <c r="F352" s="4"/>
      <c r="G352" s="4"/>
      <c r="H352" s="4"/>
      <c r="I352" s="4"/>
      <c r="J352" s="4"/>
      <c r="K352" s="4"/>
      <c r="L352" s="4"/>
      <c r="M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J352" s="1"/>
      <c r="AK352" s="1"/>
      <c r="AL352" s="1"/>
      <c r="AM352" s="1"/>
    </row>
    <row r="353" spans="4:39" x14ac:dyDescent="0.5">
      <c r="D353" s="4"/>
      <c r="E353"/>
      <c r="F353" s="4"/>
      <c r="G353" s="4"/>
      <c r="H353" s="4"/>
      <c r="I353" s="4"/>
      <c r="J353" s="4"/>
      <c r="K353" s="4"/>
      <c r="L353" s="4"/>
      <c r="M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J353" s="1"/>
      <c r="AK353" s="1"/>
      <c r="AL353" s="1"/>
      <c r="AM353" s="1"/>
    </row>
    <row r="354" spans="4:39" x14ac:dyDescent="0.5">
      <c r="D354" s="4"/>
      <c r="E354"/>
      <c r="F354" s="4"/>
      <c r="G354" s="4"/>
      <c r="H354" s="4"/>
      <c r="I354" s="4"/>
      <c r="J354" s="4"/>
      <c r="K354" s="4"/>
      <c r="L354" s="4"/>
      <c r="M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J354" s="1"/>
      <c r="AK354" s="1"/>
      <c r="AL354" s="1"/>
      <c r="AM354" s="1"/>
    </row>
    <row r="355" spans="4:39" x14ac:dyDescent="0.5">
      <c r="D355" s="4"/>
      <c r="E355"/>
      <c r="F355" s="4"/>
      <c r="G355" s="4"/>
      <c r="H355" s="4"/>
      <c r="I355" s="4"/>
      <c r="J355" s="4"/>
      <c r="K355" s="4"/>
      <c r="L355" s="4"/>
      <c r="M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J355" s="1"/>
      <c r="AK355" s="1"/>
      <c r="AL355" s="1"/>
      <c r="AM355" s="1"/>
    </row>
    <row r="356" spans="4:39" x14ac:dyDescent="0.5">
      <c r="D356" s="4"/>
      <c r="E356"/>
      <c r="F356" s="4"/>
      <c r="G356" s="4"/>
      <c r="H356" s="4"/>
      <c r="I356" s="4"/>
      <c r="J356" s="4"/>
      <c r="K356" s="4"/>
      <c r="L356" s="4"/>
      <c r="M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J356" s="1"/>
      <c r="AK356" s="1"/>
      <c r="AL356" s="1"/>
      <c r="AM356" s="1"/>
    </row>
    <row r="357" spans="4:39" x14ac:dyDescent="0.5">
      <c r="D357" s="4"/>
      <c r="E357"/>
      <c r="F357" s="4"/>
      <c r="G357" s="4"/>
      <c r="H357" s="4"/>
      <c r="I357" s="4"/>
      <c r="J357" s="4"/>
      <c r="K357" s="4"/>
      <c r="L357" s="4"/>
      <c r="M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J357" s="1"/>
      <c r="AK357" s="1"/>
      <c r="AL357" s="1"/>
      <c r="AM357" s="1"/>
    </row>
    <row r="358" spans="4:39" x14ac:dyDescent="0.5">
      <c r="D358" s="4"/>
      <c r="E358"/>
      <c r="F358" s="4"/>
      <c r="G358" s="4"/>
      <c r="H358" s="4"/>
      <c r="I358" s="4"/>
      <c r="J358" s="4"/>
      <c r="K358" s="4"/>
      <c r="L358" s="4"/>
      <c r="M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J358" s="1"/>
      <c r="AK358" s="1"/>
      <c r="AL358" s="1"/>
      <c r="AM358" s="1"/>
    </row>
    <row r="359" spans="4:39" x14ac:dyDescent="0.5">
      <c r="D359" s="4"/>
      <c r="E359"/>
      <c r="F359" s="4"/>
      <c r="G359" s="4"/>
      <c r="H359" s="4"/>
      <c r="I359" s="4"/>
      <c r="J359" s="4"/>
      <c r="K359" s="4"/>
      <c r="L359" s="4"/>
      <c r="M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J359" s="1"/>
      <c r="AK359" s="1"/>
      <c r="AL359" s="1"/>
      <c r="AM359" s="1"/>
    </row>
    <row r="360" spans="4:39" x14ac:dyDescent="0.5">
      <c r="D360" s="4"/>
      <c r="E360"/>
      <c r="F360" s="4"/>
      <c r="G360" s="4"/>
      <c r="H360" s="4"/>
      <c r="I360" s="4"/>
      <c r="J360" s="4"/>
      <c r="K360" s="4"/>
      <c r="L360" s="4"/>
      <c r="M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J360" s="1"/>
      <c r="AK360" s="1"/>
      <c r="AL360" s="1"/>
      <c r="AM360" s="1"/>
    </row>
    <row r="361" spans="4:39" x14ac:dyDescent="0.5">
      <c r="D361" s="4"/>
      <c r="E361"/>
      <c r="F361" s="4"/>
      <c r="G361" s="4"/>
      <c r="H361" s="4"/>
      <c r="I361" s="4"/>
      <c r="J361" s="4"/>
      <c r="K361" s="4"/>
      <c r="L361" s="4"/>
      <c r="M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J361" s="1"/>
      <c r="AK361" s="1"/>
      <c r="AL361" s="1"/>
      <c r="AM361" s="1"/>
    </row>
    <row r="362" spans="4:39" x14ac:dyDescent="0.5">
      <c r="D362" s="4"/>
      <c r="E362"/>
      <c r="F362" s="4"/>
      <c r="G362" s="4"/>
      <c r="H362" s="4"/>
      <c r="I362" s="4"/>
      <c r="J362" s="4"/>
      <c r="K362" s="4"/>
      <c r="L362" s="4"/>
      <c r="M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J362" s="1"/>
      <c r="AK362" s="1"/>
      <c r="AL362" s="1"/>
      <c r="AM362" s="1"/>
    </row>
    <row r="363" spans="4:39" x14ac:dyDescent="0.5">
      <c r="D363" s="4"/>
      <c r="E363"/>
      <c r="F363" s="4"/>
      <c r="G363" s="4"/>
      <c r="H363" s="4"/>
      <c r="I363" s="4"/>
      <c r="J363" s="4"/>
      <c r="K363" s="4"/>
      <c r="L363" s="4"/>
      <c r="M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J363" s="1"/>
      <c r="AK363" s="1"/>
      <c r="AL363" s="1"/>
      <c r="AM363" s="1"/>
    </row>
    <row r="364" spans="4:39" x14ac:dyDescent="0.5">
      <c r="D364" s="4"/>
      <c r="E364"/>
      <c r="F364" s="4"/>
      <c r="G364" s="4"/>
      <c r="H364" s="4"/>
      <c r="I364" s="4"/>
      <c r="J364" s="4"/>
      <c r="K364" s="4"/>
      <c r="L364" s="4"/>
      <c r="M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J364" s="1"/>
      <c r="AK364" s="1"/>
      <c r="AL364" s="1"/>
      <c r="AM364" s="1"/>
    </row>
    <row r="365" spans="4:39" x14ac:dyDescent="0.5">
      <c r="D365" s="4"/>
      <c r="E365"/>
      <c r="F365" s="4"/>
      <c r="G365" s="4"/>
      <c r="H365" s="4"/>
      <c r="I365" s="4"/>
      <c r="J365" s="4"/>
      <c r="K365" s="4"/>
      <c r="L365" s="4"/>
      <c r="M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J365" s="1"/>
      <c r="AK365" s="1"/>
      <c r="AL365" s="1"/>
      <c r="AM365" s="1"/>
    </row>
    <row r="366" spans="4:39" x14ac:dyDescent="0.5">
      <c r="D366" s="4"/>
      <c r="E366"/>
      <c r="F366" s="4"/>
      <c r="G366" s="4"/>
      <c r="H366" s="4"/>
      <c r="I366" s="4"/>
      <c r="J366" s="4"/>
      <c r="K366" s="4"/>
      <c r="L366" s="4"/>
      <c r="M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J366" s="1"/>
      <c r="AK366" s="1"/>
      <c r="AL366" s="1"/>
      <c r="AM366" s="1"/>
    </row>
    <row r="367" spans="4:39" x14ac:dyDescent="0.5">
      <c r="D367" s="4"/>
      <c r="E367"/>
      <c r="F367" s="4"/>
      <c r="G367" s="4"/>
      <c r="H367" s="4"/>
      <c r="I367" s="4"/>
      <c r="J367" s="4"/>
      <c r="K367" s="4"/>
      <c r="L367" s="4"/>
      <c r="M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J367" s="1"/>
      <c r="AK367" s="1"/>
      <c r="AL367" s="1"/>
      <c r="AM367" s="1"/>
    </row>
    <row r="368" spans="4:39" x14ac:dyDescent="0.5">
      <c r="D368" s="4"/>
      <c r="E368"/>
      <c r="F368" s="4"/>
      <c r="G368" s="4"/>
      <c r="H368" s="4"/>
      <c r="I368" s="4"/>
      <c r="J368" s="4"/>
      <c r="K368" s="4"/>
      <c r="L368" s="4"/>
      <c r="M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J368" s="1"/>
      <c r="AK368" s="1"/>
      <c r="AL368" s="1"/>
      <c r="AM368" s="1"/>
    </row>
    <row r="369" spans="4:39" x14ac:dyDescent="0.5">
      <c r="D369" s="4"/>
      <c r="E369"/>
      <c r="F369" s="4"/>
      <c r="G369" s="4"/>
      <c r="H369" s="4"/>
      <c r="I369" s="4"/>
      <c r="J369" s="4"/>
      <c r="K369" s="4"/>
      <c r="L369" s="4"/>
      <c r="M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J369" s="1"/>
      <c r="AK369" s="1"/>
      <c r="AL369" s="1"/>
      <c r="AM369" s="1"/>
    </row>
    <row r="370" spans="4:39" x14ac:dyDescent="0.5">
      <c r="D370" s="4"/>
      <c r="E370"/>
      <c r="F370" s="4"/>
      <c r="G370" s="4"/>
      <c r="H370" s="4"/>
      <c r="I370" s="4"/>
      <c r="J370" s="4"/>
      <c r="K370" s="4"/>
      <c r="L370" s="4"/>
      <c r="M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J370" s="1"/>
      <c r="AK370" s="1"/>
      <c r="AL370" s="1"/>
      <c r="AM370" s="1"/>
    </row>
    <row r="371" spans="4:39" x14ac:dyDescent="0.5">
      <c r="D371" s="4"/>
      <c r="E371"/>
      <c r="F371" s="4"/>
      <c r="G371" s="4"/>
      <c r="H371" s="4"/>
      <c r="I371" s="4"/>
      <c r="J371" s="4"/>
      <c r="K371" s="4"/>
      <c r="L371" s="4"/>
      <c r="M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J371" s="1"/>
      <c r="AK371" s="1"/>
      <c r="AL371" s="1"/>
      <c r="AM371" s="1"/>
    </row>
    <row r="372" spans="4:39" x14ac:dyDescent="0.5">
      <c r="D372" s="4"/>
      <c r="E372"/>
      <c r="F372" s="4"/>
      <c r="G372" s="4"/>
      <c r="H372" s="4"/>
      <c r="I372" s="4"/>
      <c r="J372" s="4"/>
      <c r="K372" s="4"/>
      <c r="L372" s="4"/>
      <c r="M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J372" s="1"/>
      <c r="AK372" s="1"/>
      <c r="AL372" s="1"/>
      <c r="AM372" s="1"/>
    </row>
    <row r="373" spans="4:39" x14ac:dyDescent="0.5">
      <c r="D373" s="4"/>
      <c r="E373"/>
      <c r="F373" s="4"/>
      <c r="G373" s="4"/>
      <c r="H373" s="4"/>
      <c r="I373" s="4"/>
      <c r="J373" s="4"/>
      <c r="K373" s="4"/>
      <c r="L373" s="4"/>
      <c r="M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J373" s="1"/>
      <c r="AK373" s="1"/>
      <c r="AL373" s="1"/>
      <c r="AM373" s="1"/>
    </row>
    <row r="374" spans="4:39" x14ac:dyDescent="0.5">
      <c r="D374" s="4"/>
      <c r="E374"/>
      <c r="F374" s="4"/>
      <c r="G374" s="4"/>
      <c r="H374" s="4"/>
      <c r="I374" s="4"/>
      <c r="J374" s="4"/>
      <c r="K374" s="4"/>
      <c r="L374" s="4"/>
      <c r="M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J374" s="1"/>
      <c r="AK374" s="1"/>
      <c r="AL374" s="1"/>
      <c r="AM374" s="1"/>
    </row>
    <row r="375" spans="4:39" x14ac:dyDescent="0.5">
      <c r="D375" s="4"/>
      <c r="E375"/>
      <c r="F375" s="4"/>
      <c r="G375" s="4"/>
      <c r="H375" s="4"/>
      <c r="I375" s="4"/>
      <c r="J375" s="4"/>
      <c r="K375" s="4"/>
      <c r="L375" s="4"/>
      <c r="M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J375" s="1"/>
      <c r="AK375" s="1"/>
      <c r="AL375" s="1"/>
      <c r="AM375" s="1"/>
    </row>
    <row r="376" spans="4:39" x14ac:dyDescent="0.5">
      <c r="D376" s="4"/>
      <c r="E376"/>
      <c r="F376" s="4"/>
      <c r="G376" s="4"/>
      <c r="H376" s="4"/>
      <c r="I376" s="4"/>
      <c r="J376" s="4"/>
      <c r="K376" s="4"/>
      <c r="L376" s="4"/>
      <c r="M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J376" s="1"/>
      <c r="AK376" s="1"/>
      <c r="AL376" s="1"/>
      <c r="AM376" s="1"/>
    </row>
    <row r="377" spans="4:39" x14ac:dyDescent="0.5">
      <c r="D377" s="4"/>
      <c r="E377"/>
      <c r="F377" s="4"/>
      <c r="G377" s="4"/>
      <c r="H377" s="4"/>
      <c r="I377" s="4"/>
      <c r="J377" s="4"/>
      <c r="K377" s="4"/>
      <c r="L377" s="4"/>
      <c r="M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J377" s="1"/>
      <c r="AK377" s="1"/>
      <c r="AL377" s="1"/>
      <c r="AM377" s="1"/>
    </row>
    <row r="378" spans="4:39" x14ac:dyDescent="0.5">
      <c r="D378" s="4"/>
      <c r="E378"/>
      <c r="F378" s="4"/>
      <c r="G378" s="4"/>
      <c r="H378" s="4"/>
      <c r="I378" s="4"/>
      <c r="J378" s="4"/>
      <c r="K378" s="4"/>
      <c r="L378" s="4"/>
      <c r="M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J378" s="1"/>
      <c r="AK378" s="1"/>
      <c r="AL378" s="1"/>
      <c r="AM378" s="1"/>
    </row>
    <row r="379" spans="4:39" x14ac:dyDescent="0.5">
      <c r="D379" s="4"/>
      <c r="E379"/>
      <c r="F379" s="4"/>
      <c r="G379" s="4"/>
      <c r="H379" s="4"/>
      <c r="I379" s="4"/>
      <c r="J379" s="4"/>
      <c r="K379" s="4"/>
      <c r="L379" s="4"/>
      <c r="M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J379" s="1"/>
      <c r="AK379" s="1"/>
      <c r="AL379" s="1"/>
      <c r="AM379" s="1"/>
    </row>
    <row r="380" spans="4:39" x14ac:dyDescent="0.5">
      <c r="D380" s="4"/>
      <c r="E380"/>
      <c r="F380" s="4"/>
      <c r="G380" s="4"/>
      <c r="H380" s="4"/>
      <c r="I380" s="4"/>
      <c r="J380" s="4"/>
      <c r="K380" s="4"/>
      <c r="L380" s="4"/>
      <c r="M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J380" s="1"/>
      <c r="AK380" s="1"/>
      <c r="AL380" s="1"/>
      <c r="AM380" s="1"/>
    </row>
    <row r="381" spans="4:39" x14ac:dyDescent="0.5">
      <c r="D381" s="4"/>
      <c r="E381"/>
      <c r="F381" s="4"/>
      <c r="G381" s="4"/>
      <c r="H381" s="4"/>
      <c r="I381" s="4"/>
      <c r="J381" s="4"/>
      <c r="K381" s="4"/>
      <c r="L381" s="4"/>
      <c r="M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J381" s="1"/>
      <c r="AK381" s="1"/>
      <c r="AL381" s="1"/>
      <c r="AM381" s="1"/>
    </row>
    <row r="382" spans="4:39" x14ac:dyDescent="0.5">
      <c r="D382" s="4"/>
      <c r="E382"/>
      <c r="F382" s="4"/>
      <c r="G382" s="4"/>
      <c r="H382" s="4"/>
      <c r="I382" s="4"/>
      <c r="J382" s="4"/>
      <c r="K382" s="4"/>
      <c r="L382" s="4"/>
      <c r="M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J382" s="1"/>
      <c r="AK382" s="1"/>
      <c r="AL382" s="1"/>
      <c r="AM382" s="1"/>
    </row>
    <row r="383" spans="4:39" x14ac:dyDescent="0.5">
      <c r="D383" s="4"/>
      <c r="E383"/>
      <c r="F383" s="4"/>
      <c r="G383" s="4"/>
      <c r="H383" s="4"/>
      <c r="I383" s="4"/>
      <c r="J383" s="4"/>
      <c r="K383" s="4"/>
      <c r="L383" s="4"/>
      <c r="M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J383" s="1"/>
      <c r="AK383" s="1"/>
      <c r="AL383" s="1"/>
      <c r="AM383" s="1"/>
    </row>
    <row r="384" spans="4:39" x14ac:dyDescent="0.5">
      <c r="D384" s="4"/>
      <c r="E384"/>
      <c r="F384" s="4"/>
      <c r="G384" s="4"/>
      <c r="H384" s="4"/>
      <c r="I384" s="4"/>
      <c r="J384" s="4"/>
      <c r="K384" s="4"/>
      <c r="L384" s="4"/>
      <c r="M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J384" s="1"/>
      <c r="AK384" s="1"/>
      <c r="AL384" s="1"/>
      <c r="AM384" s="1"/>
    </row>
    <row r="385" spans="4:39" x14ac:dyDescent="0.5">
      <c r="D385" s="4"/>
      <c r="E385"/>
      <c r="F385" s="4"/>
      <c r="G385" s="4"/>
      <c r="H385" s="4"/>
      <c r="I385" s="4"/>
      <c r="J385" s="4"/>
      <c r="K385" s="4"/>
      <c r="L385" s="4"/>
      <c r="M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J385" s="1"/>
      <c r="AK385" s="1"/>
      <c r="AL385" s="1"/>
      <c r="AM385" s="1"/>
    </row>
    <row r="386" spans="4:39" x14ac:dyDescent="0.5">
      <c r="D386" s="4"/>
      <c r="E386"/>
      <c r="F386" s="4"/>
      <c r="G386" s="4"/>
      <c r="H386" s="4"/>
      <c r="I386" s="4"/>
      <c r="J386" s="4"/>
      <c r="K386" s="4"/>
      <c r="L386" s="4"/>
      <c r="M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J386" s="1"/>
      <c r="AK386" s="1"/>
      <c r="AL386" s="1"/>
      <c r="AM386" s="1"/>
    </row>
    <row r="387" spans="4:39" x14ac:dyDescent="0.5">
      <c r="D387" s="4"/>
      <c r="E387"/>
      <c r="F387" s="4"/>
      <c r="G387" s="4"/>
      <c r="H387" s="4"/>
      <c r="I387" s="4"/>
      <c r="J387" s="4"/>
      <c r="K387" s="4"/>
      <c r="L387" s="4"/>
      <c r="M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J387" s="1"/>
      <c r="AK387" s="1"/>
      <c r="AL387" s="1"/>
      <c r="AM387" s="1"/>
    </row>
    <row r="388" spans="4:39" x14ac:dyDescent="0.5">
      <c r="D388" s="4"/>
      <c r="E388"/>
      <c r="F388" s="4"/>
      <c r="G388" s="4"/>
      <c r="H388" s="4"/>
      <c r="I388" s="4"/>
      <c r="J388" s="4"/>
      <c r="K388" s="4"/>
      <c r="L388" s="4"/>
      <c r="M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J388" s="1"/>
      <c r="AK388" s="1"/>
      <c r="AL388" s="1"/>
      <c r="AM388" s="1"/>
    </row>
    <row r="389" spans="4:39" x14ac:dyDescent="0.5">
      <c r="D389" s="4"/>
      <c r="E389"/>
      <c r="F389" s="4"/>
      <c r="G389" s="4"/>
      <c r="H389" s="4"/>
      <c r="I389" s="4"/>
      <c r="J389" s="4"/>
      <c r="K389" s="4"/>
      <c r="L389" s="4"/>
      <c r="M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J389" s="1"/>
      <c r="AK389" s="1"/>
      <c r="AL389" s="1"/>
      <c r="AM389" s="1"/>
    </row>
    <row r="390" spans="4:39" x14ac:dyDescent="0.5">
      <c r="D390" s="4"/>
      <c r="E390"/>
      <c r="F390" s="4"/>
      <c r="G390" s="4"/>
      <c r="H390" s="4"/>
      <c r="I390" s="4"/>
      <c r="J390" s="4"/>
      <c r="K390" s="4"/>
      <c r="L390" s="4"/>
      <c r="M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J390" s="1"/>
      <c r="AK390" s="1"/>
      <c r="AL390" s="1"/>
      <c r="AM390" s="1"/>
    </row>
    <row r="391" spans="4:39" x14ac:dyDescent="0.5">
      <c r="D391" s="4"/>
      <c r="E391"/>
      <c r="F391" s="4"/>
      <c r="G391" s="4"/>
      <c r="H391" s="4"/>
      <c r="I391" s="4"/>
      <c r="J391" s="4"/>
      <c r="K391" s="4"/>
      <c r="L391" s="4"/>
      <c r="M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J391" s="1"/>
      <c r="AK391" s="1"/>
      <c r="AL391" s="1"/>
      <c r="AM391" s="1"/>
    </row>
    <row r="392" spans="4:39" x14ac:dyDescent="0.5">
      <c r="D392" s="4"/>
      <c r="E392"/>
      <c r="F392" s="4"/>
      <c r="G392" s="4"/>
      <c r="H392" s="4"/>
      <c r="I392" s="4"/>
      <c r="J392" s="4"/>
      <c r="K392" s="4"/>
      <c r="L392" s="4"/>
      <c r="M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J392" s="1"/>
      <c r="AK392" s="1"/>
      <c r="AL392" s="1"/>
      <c r="AM392" s="1"/>
    </row>
    <row r="393" spans="4:39" x14ac:dyDescent="0.5">
      <c r="D393" s="4"/>
      <c r="E393"/>
      <c r="F393" s="4"/>
      <c r="G393" s="4"/>
      <c r="H393" s="4"/>
      <c r="I393" s="4"/>
      <c r="J393" s="4"/>
      <c r="K393" s="4"/>
      <c r="L393" s="4"/>
      <c r="M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J393" s="1"/>
      <c r="AK393" s="1"/>
      <c r="AL393" s="1"/>
      <c r="AM393" s="1"/>
    </row>
    <row r="394" spans="4:39" x14ac:dyDescent="0.5">
      <c r="D394" s="4"/>
      <c r="E394"/>
      <c r="F394" s="4"/>
      <c r="G394" s="4"/>
      <c r="H394" s="4"/>
      <c r="I394" s="4"/>
      <c r="J394" s="4"/>
      <c r="K394" s="4"/>
      <c r="L394" s="4"/>
      <c r="M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J394" s="1"/>
      <c r="AK394" s="1"/>
      <c r="AL394" s="1"/>
      <c r="AM394" s="1"/>
    </row>
    <row r="395" spans="4:39" x14ac:dyDescent="0.5">
      <c r="D395" s="4"/>
      <c r="E395"/>
      <c r="F395" s="4"/>
      <c r="G395" s="4"/>
      <c r="H395" s="4"/>
      <c r="I395" s="4"/>
      <c r="J395" s="4"/>
      <c r="K395" s="4"/>
      <c r="L395" s="4"/>
      <c r="M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J395" s="1"/>
      <c r="AK395" s="1"/>
      <c r="AL395" s="1"/>
      <c r="AM395" s="1"/>
    </row>
    <row r="396" spans="4:39" x14ac:dyDescent="0.5">
      <c r="D396" s="4"/>
      <c r="E396"/>
      <c r="F396" s="4"/>
      <c r="G396" s="4"/>
      <c r="H396" s="4"/>
      <c r="I396" s="4"/>
      <c r="J396" s="4"/>
      <c r="K396" s="4"/>
      <c r="L396" s="4"/>
      <c r="M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J396" s="1"/>
      <c r="AK396" s="1"/>
      <c r="AL396" s="1"/>
      <c r="AM396" s="1"/>
    </row>
    <row r="397" spans="4:39" x14ac:dyDescent="0.5">
      <c r="D397" s="4"/>
      <c r="E397"/>
      <c r="F397" s="4"/>
      <c r="G397" s="4"/>
      <c r="H397" s="4"/>
      <c r="I397" s="4"/>
      <c r="J397" s="4"/>
      <c r="K397" s="4"/>
      <c r="L397" s="4"/>
      <c r="M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J397" s="1"/>
      <c r="AK397" s="1"/>
      <c r="AL397" s="1"/>
      <c r="AM397" s="1"/>
    </row>
    <row r="398" spans="4:39" x14ac:dyDescent="0.5">
      <c r="D398" s="4"/>
      <c r="E398"/>
      <c r="F398" s="4"/>
      <c r="G398" s="4"/>
      <c r="H398" s="4"/>
      <c r="I398" s="4"/>
      <c r="J398" s="4"/>
      <c r="K398" s="4"/>
      <c r="L398" s="4"/>
      <c r="M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J398" s="1"/>
      <c r="AK398" s="1"/>
      <c r="AL398" s="1"/>
      <c r="AM398" s="1"/>
    </row>
    <row r="399" spans="4:39" x14ac:dyDescent="0.5">
      <c r="D399" s="4"/>
      <c r="E399"/>
      <c r="F399" s="4"/>
      <c r="G399" s="4"/>
      <c r="H399" s="4"/>
      <c r="I399" s="4"/>
      <c r="J399" s="4"/>
      <c r="K399" s="4"/>
      <c r="L399" s="4"/>
      <c r="M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J399" s="1"/>
      <c r="AK399" s="1"/>
      <c r="AL399" s="1"/>
      <c r="AM399" s="1"/>
    </row>
    <row r="400" spans="4:39" x14ac:dyDescent="0.5">
      <c r="D400" s="4"/>
      <c r="E400"/>
      <c r="F400" s="4"/>
      <c r="G400" s="4"/>
      <c r="H400" s="4"/>
      <c r="I400" s="4"/>
      <c r="J400" s="4"/>
      <c r="K400" s="4"/>
      <c r="L400" s="4"/>
      <c r="M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J400" s="1"/>
      <c r="AK400" s="1"/>
      <c r="AL400" s="1"/>
      <c r="AM400" s="1"/>
    </row>
    <row r="401" spans="4:39" x14ac:dyDescent="0.5">
      <c r="D401" s="4"/>
      <c r="E401"/>
      <c r="F401" s="4"/>
      <c r="G401" s="4"/>
      <c r="H401" s="4"/>
      <c r="I401" s="4"/>
      <c r="J401" s="4"/>
      <c r="K401" s="4"/>
      <c r="L401" s="4"/>
      <c r="M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J401" s="1"/>
      <c r="AK401" s="1"/>
      <c r="AL401" s="1"/>
      <c r="AM401" s="1"/>
    </row>
    <row r="402" spans="4:39" x14ac:dyDescent="0.5">
      <c r="D402" s="4"/>
      <c r="E402"/>
      <c r="F402" s="4"/>
      <c r="G402" s="4"/>
      <c r="H402" s="4"/>
      <c r="I402" s="4"/>
      <c r="J402" s="4"/>
      <c r="K402" s="4"/>
      <c r="L402" s="4"/>
      <c r="M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J402" s="1"/>
      <c r="AK402" s="1"/>
      <c r="AL402" s="1"/>
      <c r="AM402" s="1"/>
    </row>
    <row r="403" spans="4:39" x14ac:dyDescent="0.5">
      <c r="D403" s="4"/>
      <c r="E403"/>
      <c r="F403" s="4"/>
      <c r="G403" s="4"/>
      <c r="H403" s="4"/>
      <c r="I403" s="4"/>
      <c r="J403" s="4"/>
      <c r="K403" s="4"/>
      <c r="L403" s="4"/>
      <c r="M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J403" s="1"/>
      <c r="AK403" s="1"/>
      <c r="AL403" s="1"/>
      <c r="AM403" s="1"/>
    </row>
    <row r="404" spans="4:39" x14ac:dyDescent="0.5">
      <c r="D404" s="4"/>
      <c r="E404"/>
      <c r="F404" s="4"/>
      <c r="G404" s="4"/>
      <c r="H404" s="4"/>
      <c r="I404" s="4"/>
      <c r="J404" s="4"/>
      <c r="K404" s="4"/>
      <c r="L404" s="4"/>
      <c r="M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J404" s="1"/>
      <c r="AK404" s="1"/>
      <c r="AL404" s="1"/>
      <c r="AM404" s="1"/>
    </row>
    <row r="405" spans="4:39" x14ac:dyDescent="0.5">
      <c r="D405" s="4"/>
      <c r="E405"/>
      <c r="F405" s="4"/>
      <c r="G405" s="4"/>
      <c r="H405" s="4"/>
      <c r="I405" s="4"/>
      <c r="J405" s="4"/>
      <c r="K405" s="4"/>
      <c r="L405" s="4"/>
      <c r="M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J405" s="1"/>
      <c r="AK405" s="1"/>
      <c r="AL405" s="1"/>
      <c r="AM405" s="1"/>
    </row>
    <row r="406" spans="4:39" x14ac:dyDescent="0.5">
      <c r="D406" s="4"/>
      <c r="E406"/>
      <c r="F406" s="4"/>
      <c r="G406" s="4"/>
      <c r="H406" s="4"/>
      <c r="I406" s="4"/>
      <c r="J406" s="4"/>
      <c r="K406" s="4"/>
      <c r="L406" s="4"/>
      <c r="M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J406" s="1"/>
      <c r="AK406" s="1"/>
      <c r="AL406" s="1"/>
      <c r="AM406" s="1"/>
    </row>
    <row r="407" spans="4:39" x14ac:dyDescent="0.5">
      <c r="D407" s="4"/>
      <c r="E407"/>
      <c r="F407" s="4"/>
      <c r="G407" s="4"/>
      <c r="H407" s="4"/>
      <c r="I407" s="4"/>
      <c r="J407" s="4"/>
      <c r="K407" s="4"/>
      <c r="L407" s="4"/>
      <c r="M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J407" s="1"/>
      <c r="AK407" s="1"/>
      <c r="AL407" s="1"/>
      <c r="AM407" s="1"/>
    </row>
    <row r="408" spans="4:39" x14ac:dyDescent="0.5">
      <c r="D408" s="4"/>
      <c r="E408"/>
      <c r="F408" s="4"/>
      <c r="G408" s="4"/>
      <c r="H408" s="4"/>
      <c r="I408" s="4"/>
      <c r="J408" s="4"/>
      <c r="K408" s="4"/>
      <c r="L408" s="4"/>
      <c r="M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J408" s="1"/>
      <c r="AK408" s="1"/>
      <c r="AL408" s="1"/>
      <c r="AM408" s="1"/>
    </row>
    <row r="409" spans="4:39" x14ac:dyDescent="0.5">
      <c r="D409" s="4"/>
      <c r="E409"/>
      <c r="F409" s="4"/>
      <c r="G409" s="4"/>
      <c r="H409" s="4"/>
      <c r="I409" s="4"/>
      <c r="J409" s="4"/>
      <c r="K409" s="4"/>
      <c r="L409" s="4"/>
      <c r="M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J409" s="1"/>
      <c r="AK409" s="1"/>
      <c r="AL409" s="1"/>
      <c r="AM409" s="1"/>
    </row>
    <row r="410" spans="4:39" x14ac:dyDescent="0.5">
      <c r="D410" s="4"/>
      <c r="E410"/>
      <c r="F410" s="4"/>
      <c r="G410" s="4"/>
      <c r="H410" s="4"/>
      <c r="I410" s="4"/>
      <c r="J410" s="4"/>
      <c r="K410" s="4"/>
      <c r="L410" s="4"/>
      <c r="M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J410" s="1"/>
      <c r="AK410" s="1"/>
      <c r="AL410" s="1"/>
      <c r="AM410" s="1"/>
    </row>
    <row r="411" spans="4:39" x14ac:dyDescent="0.5">
      <c r="D411" s="4"/>
      <c r="E411"/>
      <c r="F411" s="4"/>
      <c r="G411" s="4"/>
      <c r="H411" s="4"/>
      <c r="I411" s="4"/>
      <c r="J411" s="4"/>
      <c r="K411" s="4"/>
      <c r="L411" s="4"/>
      <c r="M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J411" s="1"/>
      <c r="AK411" s="1"/>
      <c r="AL411" s="1"/>
      <c r="AM411" s="1"/>
    </row>
    <row r="412" spans="4:39" x14ac:dyDescent="0.5">
      <c r="D412" s="4"/>
      <c r="E412"/>
      <c r="F412" s="4"/>
      <c r="G412" s="4"/>
      <c r="H412" s="4"/>
      <c r="I412" s="4"/>
      <c r="J412" s="4"/>
      <c r="K412" s="4"/>
      <c r="L412" s="4"/>
      <c r="M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J412" s="1"/>
      <c r="AK412" s="1"/>
      <c r="AL412" s="1"/>
      <c r="AM412" s="1"/>
    </row>
    <row r="413" spans="4:39" x14ac:dyDescent="0.5">
      <c r="D413" s="4"/>
      <c r="E413"/>
      <c r="F413" s="4"/>
      <c r="G413" s="4"/>
      <c r="H413" s="4"/>
      <c r="I413" s="4"/>
      <c r="J413" s="4"/>
      <c r="K413" s="4"/>
      <c r="L413" s="4"/>
      <c r="M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J413" s="1"/>
      <c r="AK413" s="1"/>
      <c r="AL413" s="1"/>
      <c r="AM413" s="1"/>
    </row>
    <row r="414" spans="4:39" x14ac:dyDescent="0.5">
      <c r="D414" s="4"/>
      <c r="E414"/>
      <c r="F414" s="4"/>
      <c r="G414" s="4"/>
      <c r="H414" s="4"/>
      <c r="I414" s="4"/>
      <c r="J414" s="4"/>
      <c r="K414" s="4"/>
      <c r="L414" s="4"/>
      <c r="M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J414" s="1"/>
      <c r="AK414" s="1"/>
      <c r="AL414" s="1"/>
      <c r="AM414" s="1"/>
    </row>
    <row r="415" spans="4:39" x14ac:dyDescent="0.5">
      <c r="D415" s="4"/>
      <c r="E415"/>
      <c r="F415" s="4"/>
      <c r="G415" s="4"/>
      <c r="H415" s="4"/>
      <c r="I415" s="4"/>
      <c r="J415" s="4"/>
      <c r="K415" s="4"/>
      <c r="L415" s="4"/>
      <c r="M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J415" s="1"/>
      <c r="AK415" s="1"/>
      <c r="AL415" s="1"/>
      <c r="AM415" s="1"/>
    </row>
    <row r="416" spans="4:39" x14ac:dyDescent="0.5">
      <c r="D416" s="4"/>
      <c r="E416"/>
      <c r="F416" s="4"/>
      <c r="G416" s="4"/>
      <c r="H416" s="4"/>
      <c r="I416" s="4"/>
      <c r="J416" s="4"/>
      <c r="K416" s="4"/>
      <c r="L416" s="4"/>
      <c r="M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J416" s="1"/>
      <c r="AK416" s="1"/>
      <c r="AL416" s="1"/>
      <c r="AM416" s="1"/>
    </row>
    <row r="417" spans="4:39" x14ac:dyDescent="0.5">
      <c r="D417" s="4"/>
      <c r="E417"/>
      <c r="F417" s="4"/>
      <c r="G417" s="4"/>
      <c r="H417" s="4"/>
      <c r="I417" s="4"/>
      <c r="J417" s="4"/>
      <c r="K417" s="4"/>
      <c r="L417" s="4"/>
      <c r="M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J417" s="1"/>
      <c r="AK417" s="1"/>
      <c r="AL417" s="1"/>
      <c r="AM417" s="1"/>
    </row>
    <row r="418" spans="4:39" x14ac:dyDescent="0.5">
      <c r="D418" s="4"/>
      <c r="E418"/>
      <c r="F418" s="4"/>
      <c r="G418" s="4"/>
      <c r="H418" s="4"/>
      <c r="I418" s="4"/>
      <c r="J418" s="4"/>
      <c r="K418" s="4"/>
      <c r="L418" s="4"/>
      <c r="M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J418" s="1"/>
      <c r="AK418" s="1"/>
      <c r="AL418" s="1"/>
      <c r="AM418" s="1"/>
    </row>
    <row r="419" spans="4:39" x14ac:dyDescent="0.5">
      <c r="D419" s="4"/>
      <c r="E419"/>
      <c r="F419" s="4"/>
      <c r="G419" s="4"/>
      <c r="H419" s="4"/>
      <c r="I419" s="4"/>
      <c r="J419" s="4"/>
      <c r="K419" s="4"/>
      <c r="L419" s="4"/>
      <c r="M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J419" s="1"/>
      <c r="AK419" s="1"/>
      <c r="AL419" s="1"/>
      <c r="AM419" s="1"/>
    </row>
    <row r="420" spans="4:39" x14ac:dyDescent="0.5">
      <c r="D420" s="4"/>
      <c r="E420"/>
      <c r="F420" s="4"/>
      <c r="G420" s="4"/>
      <c r="H420" s="4"/>
      <c r="I420" s="4"/>
      <c r="J420" s="4"/>
      <c r="K420" s="4"/>
      <c r="L420" s="4"/>
      <c r="M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J420" s="1"/>
      <c r="AK420" s="1"/>
      <c r="AL420" s="1"/>
      <c r="AM420" s="1"/>
    </row>
    <row r="421" spans="4:39" x14ac:dyDescent="0.5">
      <c r="D421" s="4"/>
      <c r="E421"/>
      <c r="F421" s="4"/>
      <c r="G421" s="4"/>
      <c r="H421" s="4"/>
      <c r="I421" s="4"/>
      <c r="J421" s="4"/>
      <c r="K421" s="4"/>
      <c r="L421" s="4"/>
      <c r="M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J421" s="1"/>
      <c r="AK421" s="1"/>
      <c r="AL421" s="1"/>
      <c r="AM421" s="1"/>
    </row>
    <row r="422" spans="4:39" x14ac:dyDescent="0.5">
      <c r="D422" s="4"/>
      <c r="E422"/>
      <c r="F422" s="4"/>
      <c r="G422" s="4"/>
      <c r="H422" s="4"/>
      <c r="I422" s="4"/>
      <c r="J422" s="4"/>
      <c r="K422" s="4"/>
      <c r="L422" s="4"/>
      <c r="M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J422" s="1"/>
      <c r="AK422" s="1"/>
      <c r="AL422" s="1"/>
      <c r="AM422" s="1"/>
    </row>
    <row r="423" spans="4:39" x14ac:dyDescent="0.5">
      <c r="D423" s="4"/>
      <c r="E423"/>
      <c r="F423" s="4"/>
      <c r="G423" s="4"/>
      <c r="H423" s="4"/>
      <c r="I423" s="4"/>
      <c r="J423" s="4"/>
      <c r="K423" s="4"/>
      <c r="L423" s="4"/>
      <c r="M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J423" s="1"/>
      <c r="AK423" s="1"/>
      <c r="AL423" s="1"/>
      <c r="AM423" s="1"/>
    </row>
    <row r="424" spans="4:39" x14ac:dyDescent="0.5">
      <c r="D424" s="4"/>
      <c r="E424"/>
      <c r="F424" s="4"/>
      <c r="G424" s="4"/>
      <c r="H424" s="4"/>
      <c r="I424" s="4"/>
      <c r="J424" s="4"/>
      <c r="K424" s="4"/>
      <c r="L424" s="4"/>
      <c r="M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J424" s="1"/>
      <c r="AK424" s="1"/>
      <c r="AL424" s="1"/>
      <c r="AM424" s="1"/>
    </row>
    <row r="425" spans="4:39" x14ac:dyDescent="0.5">
      <c r="D425" s="4"/>
      <c r="E425"/>
      <c r="F425" s="4"/>
      <c r="G425" s="4"/>
      <c r="H425" s="4"/>
      <c r="I425" s="4"/>
      <c r="J425" s="4"/>
      <c r="K425" s="4"/>
      <c r="L425" s="4"/>
      <c r="M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J425" s="1"/>
      <c r="AK425" s="1"/>
      <c r="AL425" s="1"/>
      <c r="AM425" s="1"/>
    </row>
    <row r="426" spans="4:39" x14ac:dyDescent="0.5">
      <c r="D426" s="4"/>
      <c r="E426"/>
      <c r="F426" s="4"/>
      <c r="G426" s="4"/>
      <c r="H426" s="4"/>
      <c r="I426" s="4"/>
      <c r="J426" s="4"/>
      <c r="K426" s="4"/>
      <c r="L426" s="4"/>
      <c r="M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J426" s="1"/>
      <c r="AK426" s="1"/>
      <c r="AL426" s="1"/>
      <c r="AM426" s="1"/>
    </row>
    <row r="427" spans="4:39" x14ac:dyDescent="0.5">
      <c r="D427" s="4"/>
      <c r="E427"/>
      <c r="F427" s="4"/>
      <c r="G427" s="4"/>
      <c r="H427" s="4"/>
      <c r="I427" s="4"/>
      <c r="J427" s="4"/>
      <c r="K427" s="4"/>
      <c r="L427" s="4"/>
      <c r="M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J427" s="1"/>
      <c r="AK427" s="1"/>
      <c r="AL427" s="1"/>
      <c r="AM427" s="1"/>
    </row>
    <row r="428" spans="4:39" x14ac:dyDescent="0.5">
      <c r="D428" s="4"/>
      <c r="E428"/>
      <c r="F428" s="4"/>
      <c r="G428" s="4"/>
      <c r="H428" s="4"/>
      <c r="I428" s="4"/>
      <c r="J428" s="4"/>
      <c r="K428" s="4"/>
      <c r="L428" s="4"/>
      <c r="M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J428" s="1"/>
      <c r="AK428" s="1"/>
      <c r="AL428" s="1"/>
      <c r="AM428" s="1"/>
    </row>
    <row r="429" spans="4:39" x14ac:dyDescent="0.5">
      <c r="D429" s="4"/>
      <c r="E429"/>
      <c r="F429" s="4"/>
      <c r="G429" s="4"/>
      <c r="H429" s="4"/>
      <c r="I429" s="4"/>
      <c r="J429" s="4"/>
      <c r="K429" s="4"/>
      <c r="L429" s="4"/>
      <c r="M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J429" s="1"/>
      <c r="AK429" s="1"/>
      <c r="AL429" s="1"/>
      <c r="AM429" s="1"/>
    </row>
    <row r="430" spans="4:39" x14ac:dyDescent="0.5">
      <c r="D430" s="4"/>
      <c r="E430"/>
      <c r="F430" s="4"/>
      <c r="G430" s="4"/>
      <c r="H430" s="4"/>
      <c r="I430" s="4"/>
      <c r="J430" s="4"/>
      <c r="K430" s="4"/>
      <c r="L430" s="4"/>
      <c r="M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J430" s="1"/>
      <c r="AK430" s="1"/>
      <c r="AL430" s="1"/>
      <c r="AM430" s="1"/>
    </row>
    <row r="431" spans="4:39" x14ac:dyDescent="0.5">
      <c r="D431" s="4"/>
      <c r="E431"/>
      <c r="F431" s="4"/>
      <c r="G431" s="4"/>
      <c r="H431" s="4"/>
      <c r="I431" s="4"/>
      <c r="J431" s="4"/>
      <c r="K431" s="4"/>
      <c r="L431" s="4"/>
      <c r="M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J431" s="1"/>
      <c r="AK431" s="1"/>
      <c r="AL431" s="1"/>
      <c r="AM431" s="1"/>
    </row>
    <row r="432" spans="4:39" x14ac:dyDescent="0.5">
      <c r="D432" s="4"/>
      <c r="E432"/>
      <c r="F432" s="4"/>
      <c r="G432" s="4"/>
      <c r="H432" s="4"/>
      <c r="I432" s="4"/>
      <c r="J432" s="4"/>
      <c r="K432" s="4"/>
      <c r="L432" s="4"/>
      <c r="M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J432" s="1"/>
      <c r="AK432" s="1"/>
      <c r="AL432" s="1"/>
      <c r="AM432" s="1"/>
    </row>
    <row r="433" spans="4:39" x14ac:dyDescent="0.5">
      <c r="D433" s="4"/>
      <c r="E433"/>
      <c r="F433" s="4"/>
      <c r="G433" s="4"/>
      <c r="H433" s="4"/>
      <c r="I433" s="4"/>
      <c r="J433" s="4"/>
      <c r="K433" s="4"/>
      <c r="L433" s="4"/>
      <c r="M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J433" s="1"/>
      <c r="AK433" s="1"/>
      <c r="AL433" s="1"/>
      <c r="AM433" s="1"/>
    </row>
    <row r="434" spans="4:39" x14ac:dyDescent="0.5">
      <c r="D434" s="4"/>
      <c r="E434"/>
      <c r="F434" s="4"/>
      <c r="G434" s="4"/>
      <c r="H434" s="4"/>
      <c r="I434" s="4"/>
      <c r="J434" s="4"/>
      <c r="K434" s="4"/>
      <c r="L434" s="4"/>
      <c r="M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J434" s="1"/>
      <c r="AK434" s="1"/>
      <c r="AL434" s="1"/>
      <c r="AM434" s="1"/>
    </row>
    <row r="435" spans="4:39" x14ac:dyDescent="0.5">
      <c r="D435" s="4"/>
      <c r="E435"/>
      <c r="F435" s="4"/>
      <c r="G435" s="4"/>
      <c r="H435" s="4"/>
      <c r="I435" s="4"/>
      <c r="J435" s="4"/>
      <c r="K435" s="4"/>
      <c r="L435" s="4"/>
      <c r="M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J435" s="1"/>
      <c r="AK435" s="1"/>
      <c r="AL435" s="1"/>
      <c r="AM435" s="1"/>
    </row>
    <row r="436" spans="4:39" x14ac:dyDescent="0.5">
      <c r="D436" s="4"/>
      <c r="E436"/>
      <c r="F436" s="4"/>
      <c r="G436" s="4"/>
      <c r="H436" s="4"/>
      <c r="I436" s="4"/>
      <c r="J436" s="4"/>
      <c r="K436" s="4"/>
      <c r="L436" s="4"/>
      <c r="M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J436" s="1"/>
      <c r="AK436" s="1"/>
      <c r="AL436" s="1"/>
      <c r="AM436" s="1"/>
    </row>
    <row r="437" spans="4:39" x14ac:dyDescent="0.5">
      <c r="D437" s="4"/>
      <c r="E437"/>
      <c r="F437" s="4"/>
      <c r="G437" s="4"/>
      <c r="H437" s="4"/>
      <c r="I437" s="4"/>
      <c r="J437" s="4"/>
      <c r="K437" s="4"/>
      <c r="L437" s="4"/>
      <c r="M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J437" s="1"/>
      <c r="AK437" s="1"/>
      <c r="AL437" s="1"/>
      <c r="AM437" s="1"/>
    </row>
    <row r="438" spans="4:39" x14ac:dyDescent="0.5">
      <c r="D438" s="4"/>
      <c r="E438"/>
      <c r="F438" s="4"/>
      <c r="G438" s="4"/>
      <c r="H438" s="4"/>
      <c r="I438" s="4"/>
      <c r="J438" s="4"/>
      <c r="K438" s="4"/>
      <c r="L438" s="4"/>
      <c r="M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J438" s="1"/>
      <c r="AK438" s="1"/>
      <c r="AL438" s="1"/>
      <c r="AM438" s="1"/>
    </row>
    <row r="439" spans="4:39" x14ac:dyDescent="0.5">
      <c r="D439" s="4"/>
      <c r="E439"/>
      <c r="F439" s="4"/>
      <c r="G439" s="4"/>
      <c r="H439" s="4"/>
      <c r="I439" s="4"/>
      <c r="J439" s="4"/>
      <c r="K439" s="4"/>
      <c r="L439" s="4"/>
      <c r="M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J439" s="1"/>
      <c r="AK439" s="1"/>
      <c r="AL439" s="1"/>
      <c r="AM439" s="1"/>
    </row>
    <row r="440" spans="4:39" x14ac:dyDescent="0.5">
      <c r="D440" s="4"/>
      <c r="E440"/>
      <c r="F440" s="4"/>
      <c r="G440" s="4"/>
      <c r="H440" s="4"/>
      <c r="I440" s="4"/>
      <c r="J440" s="4"/>
      <c r="K440" s="4"/>
      <c r="L440" s="4"/>
      <c r="M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J440" s="1"/>
      <c r="AK440" s="1"/>
      <c r="AL440" s="1"/>
      <c r="AM440" s="1"/>
    </row>
    <row r="441" spans="4:39" x14ac:dyDescent="0.5">
      <c r="D441" s="4"/>
      <c r="E441"/>
      <c r="F441" s="4"/>
      <c r="G441" s="4"/>
      <c r="H441" s="4"/>
      <c r="I441" s="4"/>
      <c r="J441" s="4"/>
      <c r="K441" s="4"/>
      <c r="L441" s="4"/>
      <c r="M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J441" s="1"/>
      <c r="AK441" s="1"/>
      <c r="AL441" s="1"/>
      <c r="AM441" s="1"/>
    </row>
    <row r="442" spans="4:39" x14ac:dyDescent="0.5">
      <c r="D442" s="4"/>
      <c r="E442"/>
      <c r="F442" s="4"/>
      <c r="G442" s="4"/>
      <c r="H442" s="4"/>
      <c r="I442" s="4"/>
      <c r="J442" s="4"/>
      <c r="K442" s="4"/>
      <c r="L442" s="4"/>
      <c r="M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J442" s="1"/>
      <c r="AK442" s="1"/>
      <c r="AL442" s="1"/>
      <c r="AM442" s="1"/>
    </row>
    <row r="443" spans="4:39" x14ac:dyDescent="0.5">
      <c r="D443" s="4"/>
      <c r="E443"/>
      <c r="F443" s="4"/>
      <c r="G443" s="4"/>
      <c r="H443" s="4"/>
      <c r="I443" s="4"/>
      <c r="J443" s="4"/>
      <c r="K443" s="4"/>
      <c r="L443" s="4"/>
      <c r="M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J443" s="1"/>
      <c r="AK443" s="1"/>
      <c r="AL443" s="1"/>
      <c r="AM443" s="1"/>
    </row>
    <row r="444" spans="4:39" x14ac:dyDescent="0.5">
      <c r="D444" s="4"/>
      <c r="E444"/>
      <c r="F444" s="4"/>
      <c r="G444" s="4"/>
      <c r="H444" s="4"/>
      <c r="I444" s="4"/>
      <c r="J444" s="4"/>
      <c r="K444" s="4"/>
      <c r="L444" s="4"/>
      <c r="M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J444" s="1"/>
      <c r="AK444" s="1"/>
      <c r="AL444" s="1"/>
      <c r="AM444" s="1"/>
    </row>
    <row r="445" spans="4:39" x14ac:dyDescent="0.5">
      <c r="D445" s="4"/>
      <c r="E445"/>
      <c r="F445" s="4"/>
      <c r="G445" s="4"/>
      <c r="H445" s="4"/>
      <c r="I445" s="4"/>
      <c r="J445" s="4"/>
      <c r="K445" s="4"/>
      <c r="L445" s="4"/>
      <c r="M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J445" s="1"/>
      <c r="AK445" s="1"/>
      <c r="AL445" s="1"/>
      <c r="AM445" s="1"/>
    </row>
    <row r="446" spans="4:39" x14ac:dyDescent="0.5">
      <c r="D446" s="4"/>
      <c r="E446"/>
      <c r="F446" s="4"/>
      <c r="G446" s="4"/>
      <c r="H446" s="4"/>
      <c r="I446" s="4"/>
      <c r="J446" s="4"/>
      <c r="K446" s="4"/>
      <c r="L446" s="4"/>
      <c r="M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J446" s="1"/>
      <c r="AK446" s="1"/>
      <c r="AL446" s="1"/>
      <c r="AM446" s="1"/>
    </row>
    <row r="447" spans="4:39" x14ac:dyDescent="0.5">
      <c r="D447" s="4"/>
      <c r="E447"/>
      <c r="F447" s="4"/>
      <c r="G447" s="4"/>
      <c r="H447" s="4"/>
      <c r="I447" s="4"/>
      <c r="J447" s="4"/>
      <c r="K447" s="4"/>
      <c r="L447" s="4"/>
      <c r="M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J447" s="1"/>
      <c r="AK447" s="1"/>
      <c r="AL447" s="1"/>
      <c r="AM447" s="1"/>
    </row>
    <row r="448" spans="4:39" x14ac:dyDescent="0.5">
      <c r="D448" s="4"/>
      <c r="E448"/>
      <c r="F448" s="4"/>
      <c r="G448" s="4"/>
      <c r="H448" s="4"/>
      <c r="I448" s="4"/>
      <c r="J448" s="4"/>
      <c r="K448" s="4"/>
      <c r="L448" s="4"/>
      <c r="M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J448" s="1"/>
      <c r="AK448" s="1"/>
      <c r="AL448" s="1"/>
      <c r="AM448" s="1"/>
    </row>
    <row r="449" spans="4:39" x14ac:dyDescent="0.5">
      <c r="D449" s="4"/>
      <c r="E449"/>
      <c r="F449" s="4"/>
      <c r="G449" s="4"/>
      <c r="H449" s="4"/>
      <c r="I449" s="4"/>
      <c r="J449" s="4"/>
      <c r="K449" s="4"/>
      <c r="L449" s="4"/>
      <c r="M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J449" s="1"/>
      <c r="AK449" s="1"/>
      <c r="AL449" s="1"/>
      <c r="AM449" s="1"/>
    </row>
    <row r="450" spans="4:39" x14ac:dyDescent="0.5">
      <c r="D450" s="4"/>
      <c r="E450"/>
      <c r="F450" s="4"/>
      <c r="G450" s="4"/>
      <c r="H450" s="4"/>
      <c r="I450" s="4"/>
      <c r="J450" s="4"/>
      <c r="K450" s="4"/>
      <c r="L450" s="4"/>
      <c r="M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J450" s="1"/>
      <c r="AK450" s="1"/>
      <c r="AL450" s="1"/>
      <c r="AM450" s="1"/>
    </row>
    <row r="451" spans="4:39" x14ac:dyDescent="0.5">
      <c r="D451" s="4"/>
      <c r="E451"/>
      <c r="F451" s="4"/>
      <c r="G451" s="4"/>
      <c r="H451" s="4"/>
      <c r="I451" s="4"/>
      <c r="J451" s="4"/>
      <c r="K451" s="4"/>
      <c r="L451" s="4"/>
      <c r="M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J451" s="1"/>
      <c r="AK451" s="1"/>
      <c r="AL451" s="1"/>
      <c r="AM451" s="1"/>
    </row>
    <row r="452" spans="4:39" x14ac:dyDescent="0.5">
      <c r="D452" s="4"/>
      <c r="E452"/>
      <c r="F452" s="4"/>
      <c r="G452" s="4"/>
      <c r="H452" s="4"/>
      <c r="I452" s="4"/>
      <c r="J452" s="4"/>
      <c r="K452" s="4"/>
      <c r="L452" s="4"/>
      <c r="M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J452" s="1"/>
      <c r="AK452" s="1"/>
      <c r="AL452" s="1"/>
      <c r="AM452" s="1"/>
    </row>
    <row r="453" spans="4:39" x14ac:dyDescent="0.5">
      <c r="D453" s="4"/>
      <c r="E453"/>
      <c r="F453" s="4"/>
      <c r="G453" s="4"/>
      <c r="H453" s="4"/>
      <c r="I453" s="4"/>
      <c r="J453" s="4"/>
      <c r="K453" s="4"/>
      <c r="L453" s="4"/>
      <c r="M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J453" s="1"/>
      <c r="AK453" s="1"/>
      <c r="AL453" s="1"/>
      <c r="AM453" s="1"/>
    </row>
    <row r="454" spans="4:39" x14ac:dyDescent="0.5">
      <c r="D454" s="4"/>
      <c r="E454"/>
      <c r="F454" s="4"/>
      <c r="G454" s="4"/>
      <c r="H454" s="4"/>
      <c r="I454" s="4"/>
      <c r="J454" s="4"/>
      <c r="K454" s="4"/>
      <c r="L454" s="4"/>
      <c r="M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J454" s="1"/>
      <c r="AK454" s="1"/>
      <c r="AL454" s="1"/>
      <c r="AM454" s="1"/>
    </row>
    <row r="455" spans="4:39" x14ac:dyDescent="0.5">
      <c r="D455" s="4"/>
      <c r="E455"/>
      <c r="F455" s="4"/>
      <c r="G455" s="4"/>
      <c r="H455" s="4"/>
      <c r="I455" s="4"/>
      <c r="J455" s="4"/>
      <c r="K455" s="4"/>
      <c r="L455" s="4"/>
      <c r="M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J455" s="1"/>
      <c r="AK455" s="1"/>
      <c r="AL455" s="1"/>
      <c r="AM455" s="1"/>
    </row>
    <row r="456" spans="4:39" x14ac:dyDescent="0.5">
      <c r="D456"/>
      <c r="E456"/>
      <c r="F456"/>
      <c r="AJ456" s="1"/>
      <c r="AK456" s="1"/>
      <c r="AL456" s="1"/>
      <c r="AM456" s="1"/>
    </row>
    <row r="457" spans="4:39" x14ac:dyDescent="0.5">
      <c r="D457"/>
      <c r="E457"/>
      <c r="F457"/>
      <c r="AJ457" s="1"/>
      <c r="AK457" s="1"/>
      <c r="AL457" s="1"/>
      <c r="AM457" s="1"/>
    </row>
    <row r="458" spans="4:39" x14ac:dyDescent="0.5">
      <c r="D458"/>
      <c r="E458"/>
      <c r="F458"/>
      <c r="AJ458" s="1"/>
      <c r="AK458" s="1"/>
      <c r="AL458" s="1"/>
      <c r="AM458" s="1"/>
    </row>
    <row r="459" spans="4:39" x14ac:dyDescent="0.5">
      <c r="D459"/>
      <c r="E459"/>
      <c r="F459"/>
      <c r="AJ459" s="1"/>
      <c r="AK459" s="1"/>
      <c r="AL459" s="1"/>
      <c r="AM459" s="1"/>
    </row>
    <row r="460" spans="4:39" x14ac:dyDescent="0.5">
      <c r="D460"/>
      <c r="E460"/>
      <c r="F460"/>
      <c r="AJ460" s="1"/>
      <c r="AK460" s="1"/>
      <c r="AL460" s="1"/>
      <c r="AM460" s="1"/>
    </row>
    <row r="461" spans="4:39" x14ac:dyDescent="0.5">
      <c r="D461"/>
      <c r="E461"/>
      <c r="F461"/>
      <c r="AJ461" s="1"/>
      <c r="AK461" s="1"/>
      <c r="AL461" s="1"/>
      <c r="AM461" s="1"/>
    </row>
    <row r="462" spans="4:39" x14ac:dyDescent="0.5">
      <c r="D462"/>
      <c r="E462"/>
      <c r="F462"/>
      <c r="AJ462" s="1"/>
      <c r="AK462" s="1"/>
      <c r="AL462" s="1"/>
      <c r="AM462" s="1"/>
    </row>
    <row r="463" spans="4:39" x14ac:dyDescent="0.5">
      <c r="D463"/>
      <c r="E463"/>
      <c r="F463"/>
      <c r="AJ463" s="1"/>
      <c r="AK463" s="1"/>
      <c r="AL463" s="1"/>
      <c r="AM463" s="1"/>
    </row>
    <row r="464" spans="4:39" x14ac:dyDescent="0.5">
      <c r="D464"/>
      <c r="E464"/>
      <c r="F464"/>
      <c r="AJ464" s="1"/>
      <c r="AK464" s="1"/>
      <c r="AL464" s="1"/>
      <c r="AM464" s="1"/>
    </row>
    <row r="465" spans="4:39" x14ac:dyDescent="0.5">
      <c r="D465"/>
      <c r="E465"/>
      <c r="F465"/>
      <c r="AJ465" s="1"/>
      <c r="AK465" s="1"/>
      <c r="AL465" s="1"/>
      <c r="AM465" s="1"/>
    </row>
    <row r="466" spans="4:39" x14ac:dyDescent="0.5">
      <c r="D466"/>
      <c r="E466"/>
      <c r="F466"/>
      <c r="AJ466" s="1"/>
      <c r="AK466" s="1"/>
      <c r="AL466" s="1"/>
      <c r="AM466" s="1"/>
    </row>
    <row r="467" spans="4:39" x14ac:dyDescent="0.5">
      <c r="D467"/>
      <c r="E467"/>
      <c r="F467"/>
      <c r="AJ467" s="1"/>
      <c r="AK467" s="1"/>
      <c r="AL467" s="1"/>
      <c r="AM467" s="1"/>
    </row>
    <row r="468" spans="4:39" x14ac:dyDescent="0.5">
      <c r="D468"/>
      <c r="E468"/>
      <c r="F468"/>
      <c r="AJ468" s="1"/>
      <c r="AK468" s="1"/>
      <c r="AL468" s="1"/>
      <c r="AM468" s="1"/>
    </row>
    <row r="469" spans="4:39" x14ac:dyDescent="0.5">
      <c r="D469"/>
      <c r="E469"/>
      <c r="F469"/>
      <c r="AJ469" s="1"/>
      <c r="AK469" s="1"/>
      <c r="AL469" s="1"/>
      <c r="AM469" s="1"/>
    </row>
    <row r="470" spans="4:39" x14ac:dyDescent="0.5">
      <c r="D470"/>
      <c r="E470"/>
      <c r="F470"/>
      <c r="AJ470" s="1"/>
      <c r="AK470" s="1"/>
      <c r="AL470" s="1"/>
      <c r="AM470" s="1"/>
    </row>
    <row r="471" spans="4:39" x14ac:dyDescent="0.5">
      <c r="D471"/>
      <c r="E471"/>
      <c r="F471"/>
      <c r="AJ471" s="1"/>
      <c r="AK471" s="1"/>
      <c r="AL471" s="1"/>
      <c r="AM471" s="1"/>
    </row>
    <row r="472" spans="4:39" x14ac:dyDescent="0.5">
      <c r="D472"/>
      <c r="E472"/>
      <c r="F472"/>
      <c r="AJ472" s="1"/>
      <c r="AK472" s="1"/>
      <c r="AL472" s="1"/>
      <c r="AM472" s="1"/>
    </row>
    <row r="473" spans="4:39" x14ac:dyDescent="0.5">
      <c r="D473"/>
      <c r="E473"/>
      <c r="F473"/>
      <c r="AJ473" s="1"/>
      <c r="AK473" s="1"/>
      <c r="AL473" s="1"/>
      <c r="AM473" s="1"/>
    </row>
    <row r="474" spans="4:39" x14ac:dyDescent="0.5">
      <c r="D474"/>
      <c r="E474"/>
      <c r="F474"/>
      <c r="AJ474" s="1"/>
      <c r="AK474" s="1"/>
      <c r="AL474" s="1"/>
      <c r="AM474" s="1"/>
    </row>
    <row r="475" spans="4:39" x14ac:dyDescent="0.5">
      <c r="D475"/>
      <c r="E475"/>
      <c r="F475"/>
      <c r="AJ475" s="1"/>
      <c r="AK475" s="1"/>
      <c r="AL475" s="1"/>
      <c r="AM475" s="1"/>
    </row>
    <row r="476" spans="4:39" x14ac:dyDescent="0.5">
      <c r="D476"/>
      <c r="E476"/>
      <c r="F476"/>
      <c r="AJ476" s="1"/>
      <c r="AK476" s="1"/>
      <c r="AL476" s="1"/>
      <c r="AM476" s="1"/>
    </row>
    <row r="477" spans="4:39" x14ac:dyDescent="0.5">
      <c r="D477"/>
      <c r="E477"/>
      <c r="F477"/>
      <c r="AJ477" s="1"/>
      <c r="AK477" s="1"/>
      <c r="AL477" s="1"/>
      <c r="AM477" s="1"/>
    </row>
    <row r="478" spans="4:39" x14ac:dyDescent="0.5">
      <c r="D478"/>
      <c r="E478"/>
      <c r="F478"/>
      <c r="AJ478" s="1"/>
      <c r="AK478" s="1"/>
      <c r="AL478" s="1"/>
      <c r="AM478" s="1"/>
    </row>
    <row r="479" spans="4:39" x14ac:dyDescent="0.5">
      <c r="D479"/>
      <c r="E479"/>
      <c r="F479"/>
      <c r="AJ479" s="1"/>
      <c r="AK479" s="1"/>
      <c r="AL479" s="1"/>
      <c r="AM479" s="1"/>
    </row>
    <row r="480" spans="4:39" x14ac:dyDescent="0.5">
      <c r="D480"/>
      <c r="E480"/>
      <c r="F480"/>
      <c r="AJ480" s="1"/>
      <c r="AK480" s="1"/>
      <c r="AL480" s="1"/>
      <c r="AM480" s="1"/>
    </row>
    <row r="481" spans="4:39" x14ac:dyDescent="0.5">
      <c r="D481"/>
      <c r="E481"/>
      <c r="F481"/>
      <c r="AJ481" s="1"/>
      <c r="AK481" s="1"/>
      <c r="AL481" s="1"/>
      <c r="AM481" s="1"/>
    </row>
    <row r="482" spans="4:39" x14ac:dyDescent="0.5">
      <c r="D482"/>
      <c r="E482"/>
      <c r="F482"/>
      <c r="AJ482" s="1"/>
      <c r="AK482" s="1"/>
      <c r="AL482" s="1"/>
      <c r="AM482" s="1"/>
    </row>
    <row r="483" spans="4:39" x14ac:dyDescent="0.5">
      <c r="D483"/>
      <c r="E483"/>
      <c r="F483"/>
      <c r="AJ483" s="1"/>
      <c r="AK483" s="1"/>
      <c r="AL483" s="1"/>
      <c r="AM483" s="1"/>
    </row>
    <row r="484" spans="4:39" x14ac:dyDescent="0.5">
      <c r="D484"/>
      <c r="E484"/>
      <c r="F484"/>
      <c r="AJ484" s="1"/>
      <c r="AK484" s="1"/>
      <c r="AL484" s="1"/>
      <c r="AM484" s="1"/>
    </row>
    <row r="485" spans="4:39" x14ac:dyDescent="0.5">
      <c r="D485"/>
      <c r="E485"/>
      <c r="F485"/>
      <c r="AJ485" s="1"/>
      <c r="AK485" s="1"/>
      <c r="AL485" s="1"/>
      <c r="AM485" s="1"/>
    </row>
    <row r="486" spans="4:39" x14ac:dyDescent="0.5">
      <c r="D486"/>
      <c r="E486"/>
      <c r="F486"/>
      <c r="AJ486" s="1"/>
      <c r="AK486" s="1"/>
      <c r="AL486" s="1"/>
      <c r="AM486" s="1"/>
    </row>
    <row r="487" spans="4:39" x14ac:dyDescent="0.5">
      <c r="D487"/>
      <c r="E487"/>
      <c r="F487"/>
      <c r="AJ487" s="1"/>
      <c r="AK487" s="1"/>
      <c r="AL487" s="1"/>
      <c r="AM487" s="1"/>
    </row>
    <row r="488" spans="4:39" x14ac:dyDescent="0.5">
      <c r="D488"/>
      <c r="E488"/>
      <c r="F488"/>
      <c r="AJ488" s="1"/>
      <c r="AK488" s="1"/>
      <c r="AL488" s="1"/>
      <c r="AM488" s="1"/>
    </row>
    <row r="489" spans="4:39" x14ac:dyDescent="0.5">
      <c r="D489"/>
      <c r="E489"/>
      <c r="F489"/>
      <c r="AJ489" s="1"/>
      <c r="AK489" s="1"/>
      <c r="AL489" s="1"/>
      <c r="AM489" s="1"/>
    </row>
    <row r="490" spans="4:39" x14ac:dyDescent="0.5">
      <c r="D490"/>
      <c r="E490"/>
      <c r="F490"/>
      <c r="AJ490" s="1"/>
      <c r="AK490" s="1"/>
      <c r="AL490" s="1"/>
      <c r="AM490" s="1"/>
    </row>
    <row r="491" spans="4:39" x14ac:dyDescent="0.5">
      <c r="D491"/>
      <c r="E491"/>
      <c r="F491"/>
      <c r="AJ491" s="1"/>
      <c r="AK491" s="1"/>
      <c r="AL491" s="1"/>
      <c r="AM491" s="1"/>
    </row>
    <row r="492" spans="4:39" x14ac:dyDescent="0.5">
      <c r="D492"/>
      <c r="E492"/>
      <c r="F492"/>
      <c r="AJ492" s="1"/>
      <c r="AK492" s="1"/>
      <c r="AL492" s="1"/>
      <c r="AM492" s="1"/>
    </row>
    <row r="493" spans="4:39" x14ac:dyDescent="0.5">
      <c r="D493"/>
      <c r="E493"/>
      <c r="F493"/>
      <c r="AJ493" s="1"/>
      <c r="AK493" s="1"/>
      <c r="AL493" s="1"/>
      <c r="AM493" s="1"/>
    </row>
    <row r="494" spans="4:39" x14ac:dyDescent="0.5">
      <c r="D494"/>
      <c r="E494"/>
      <c r="F494"/>
      <c r="AJ494" s="1"/>
      <c r="AK494" s="1"/>
      <c r="AL494" s="1"/>
      <c r="AM494" s="1"/>
    </row>
    <row r="495" spans="4:39" x14ac:dyDescent="0.5">
      <c r="D495"/>
      <c r="E495"/>
      <c r="F495"/>
      <c r="AJ495" s="1"/>
      <c r="AK495" s="1"/>
      <c r="AL495" s="1"/>
      <c r="AM495" s="1"/>
    </row>
    <row r="496" spans="4:39" x14ac:dyDescent="0.5">
      <c r="D496"/>
      <c r="E496"/>
      <c r="F496"/>
      <c r="AJ496" s="1"/>
      <c r="AK496" s="1"/>
      <c r="AL496" s="1"/>
      <c r="AM496" s="1"/>
    </row>
    <row r="497" spans="4:39" x14ac:dyDescent="0.5">
      <c r="D497"/>
      <c r="E497"/>
      <c r="F497"/>
      <c r="AJ497" s="1"/>
      <c r="AK497" s="1"/>
      <c r="AL497" s="1"/>
      <c r="AM497" s="1"/>
    </row>
    <row r="498" spans="4:39" x14ac:dyDescent="0.5">
      <c r="D498"/>
      <c r="E498"/>
      <c r="F498"/>
      <c r="AJ498" s="1"/>
      <c r="AK498" s="1"/>
      <c r="AL498" s="1"/>
      <c r="AM498" s="1"/>
    </row>
    <row r="499" spans="4:39" x14ac:dyDescent="0.5">
      <c r="D499"/>
      <c r="E499"/>
      <c r="F499"/>
      <c r="AJ499" s="1"/>
      <c r="AK499" s="1"/>
      <c r="AL499" s="1"/>
      <c r="AM499" s="1"/>
    </row>
    <row r="500" spans="4:39" x14ac:dyDescent="0.5">
      <c r="D500"/>
      <c r="E500"/>
      <c r="F500"/>
      <c r="AJ500" s="1"/>
      <c r="AK500" s="1"/>
      <c r="AL500" s="1"/>
      <c r="AM500" s="1"/>
    </row>
    <row r="501" spans="4:39" x14ac:dyDescent="0.5">
      <c r="D501"/>
      <c r="E501"/>
      <c r="F501"/>
      <c r="AJ501" s="1"/>
      <c r="AK501" s="1"/>
      <c r="AL501" s="1"/>
      <c r="AM501" s="1"/>
    </row>
    <row r="502" spans="4:39" x14ac:dyDescent="0.5">
      <c r="D502"/>
      <c r="E502"/>
      <c r="F502"/>
      <c r="AJ502" s="1"/>
      <c r="AK502" s="1"/>
      <c r="AL502" s="1"/>
      <c r="AM502" s="1"/>
    </row>
    <row r="503" spans="4:39" x14ac:dyDescent="0.5">
      <c r="D503"/>
      <c r="E503"/>
      <c r="F503"/>
      <c r="AJ503" s="1"/>
      <c r="AK503" s="1"/>
      <c r="AL503" s="1"/>
      <c r="AM503" s="1"/>
    </row>
    <row r="504" spans="4:39" x14ac:dyDescent="0.5">
      <c r="D504"/>
      <c r="E504"/>
      <c r="F504"/>
      <c r="AJ504" s="1"/>
      <c r="AK504" s="1"/>
      <c r="AL504" s="1"/>
      <c r="AM504" s="1"/>
    </row>
    <row r="505" spans="4:39" x14ac:dyDescent="0.5">
      <c r="D505"/>
      <c r="E505"/>
      <c r="F505"/>
      <c r="AJ505" s="1"/>
      <c r="AK505" s="1"/>
      <c r="AL505" s="1"/>
      <c r="AM505" s="1"/>
    </row>
    <row r="506" spans="4:39" x14ac:dyDescent="0.5">
      <c r="D506"/>
      <c r="E506"/>
      <c r="F506"/>
      <c r="AJ506" s="1"/>
      <c r="AK506" s="1"/>
      <c r="AL506" s="1"/>
      <c r="AM506" s="1"/>
    </row>
    <row r="507" spans="4:39" x14ac:dyDescent="0.5">
      <c r="D507"/>
      <c r="E507"/>
      <c r="F507"/>
      <c r="AJ507" s="1"/>
      <c r="AK507" s="1"/>
      <c r="AL507" s="1"/>
      <c r="AM507" s="1"/>
    </row>
    <row r="508" spans="4:39" x14ac:dyDescent="0.5">
      <c r="D508"/>
      <c r="E508"/>
      <c r="F508"/>
      <c r="AJ508" s="1"/>
      <c r="AK508" s="1"/>
      <c r="AL508" s="1"/>
      <c r="AM508" s="1"/>
    </row>
    <row r="509" spans="4:39" x14ac:dyDescent="0.5">
      <c r="D509"/>
      <c r="E509"/>
      <c r="F509"/>
      <c r="AJ509" s="1"/>
      <c r="AK509" s="1"/>
      <c r="AL509" s="1"/>
      <c r="AM509" s="1"/>
    </row>
    <row r="510" spans="4:39" x14ac:dyDescent="0.5">
      <c r="D510"/>
      <c r="E510"/>
      <c r="F510"/>
      <c r="AJ510" s="1"/>
      <c r="AK510" s="1"/>
      <c r="AL510" s="1"/>
      <c r="AM510" s="1"/>
    </row>
    <row r="511" spans="4:39" x14ac:dyDescent="0.5">
      <c r="D511"/>
      <c r="E511"/>
      <c r="F511"/>
      <c r="AJ511" s="1"/>
      <c r="AK511" s="1"/>
      <c r="AL511" s="1"/>
      <c r="AM511" s="1"/>
    </row>
    <row r="512" spans="4:39" x14ac:dyDescent="0.5">
      <c r="D512"/>
      <c r="E512"/>
      <c r="F512"/>
      <c r="AJ512" s="1"/>
      <c r="AK512" s="1"/>
      <c r="AL512" s="1"/>
      <c r="AM512" s="1"/>
    </row>
    <row r="513" spans="4:39" x14ac:dyDescent="0.5">
      <c r="D513"/>
      <c r="E513"/>
      <c r="F513"/>
      <c r="AJ513" s="1"/>
      <c r="AK513" s="1"/>
      <c r="AL513" s="1"/>
      <c r="AM513" s="1"/>
    </row>
    <row r="514" spans="4:39" x14ac:dyDescent="0.5">
      <c r="D514"/>
      <c r="E514"/>
      <c r="F514"/>
      <c r="AJ514" s="1"/>
      <c r="AK514" s="1"/>
      <c r="AL514" s="1"/>
      <c r="AM514" s="1"/>
    </row>
    <row r="515" spans="4:39" x14ac:dyDescent="0.5">
      <c r="D515"/>
      <c r="E515"/>
      <c r="F515"/>
      <c r="AJ515" s="1"/>
      <c r="AK515" s="1"/>
      <c r="AL515" s="1"/>
      <c r="AM515" s="1"/>
    </row>
    <row r="516" spans="4:39" x14ac:dyDescent="0.5">
      <c r="D516"/>
      <c r="E516"/>
      <c r="F516"/>
      <c r="AJ516" s="1"/>
      <c r="AK516" s="1"/>
      <c r="AL516" s="1"/>
      <c r="AM516" s="1"/>
    </row>
    <row r="517" spans="4:39" x14ac:dyDescent="0.5">
      <c r="D517"/>
      <c r="E517"/>
      <c r="F517"/>
      <c r="AJ517" s="1"/>
      <c r="AK517" s="1"/>
      <c r="AL517" s="1"/>
      <c r="AM517" s="1"/>
    </row>
    <row r="518" spans="4:39" x14ac:dyDescent="0.5">
      <c r="D518"/>
      <c r="E518"/>
      <c r="F518"/>
      <c r="AJ518" s="1"/>
      <c r="AK518" s="1"/>
      <c r="AL518" s="1"/>
      <c r="AM518" s="1"/>
    </row>
    <row r="519" spans="4:39" x14ac:dyDescent="0.5">
      <c r="D519"/>
      <c r="E519"/>
      <c r="F519"/>
      <c r="AJ519" s="1"/>
      <c r="AK519" s="1"/>
      <c r="AL519" s="1"/>
      <c r="AM519" s="1"/>
    </row>
    <row r="520" spans="4:39" x14ac:dyDescent="0.5">
      <c r="D520"/>
      <c r="E520"/>
      <c r="F520"/>
      <c r="AJ520" s="1"/>
      <c r="AK520" s="1"/>
      <c r="AL520" s="1"/>
      <c r="AM520" s="1"/>
    </row>
    <row r="521" spans="4:39" x14ac:dyDescent="0.5">
      <c r="D521"/>
      <c r="E521"/>
      <c r="F521"/>
      <c r="AJ521" s="1"/>
      <c r="AK521" s="1"/>
      <c r="AL521" s="1"/>
      <c r="AM521" s="1"/>
    </row>
    <row r="522" spans="4:39" x14ac:dyDescent="0.5">
      <c r="D522"/>
      <c r="E522"/>
      <c r="F522"/>
      <c r="AJ522" s="1"/>
      <c r="AK522" s="1"/>
      <c r="AL522" s="1"/>
      <c r="AM522" s="1"/>
    </row>
    <row r="523" spans="4:39" x14ac:dyDescent="0.5">
      <c r="D523"/>
      <c r="E523"/>
      <c r="F523"/>
      <c r="AJ523" s="1"/>
      <c r="AK523" s="1"/>
      <c r="AL523" s="1"/>
      <c r="AM523" s="1"/>
    </row>
    <row r="524" spans="4:39" x14ac:dyDescent="0.5">
      <c r="D524"/>
      <c r="E524"/>
      <c r="F524"/>
      <c r="AJ524" s="1"/>
      <c r="AK524" s="1"/>
      <c r="AL524" s="1"/>
      <c r="AM524" s="1"/>
    </row>
    <row r="525" spans="4:39" x14ac:dyDescent="0.5">
      <c r="D525"/>
      <c r="E525"/>
      <c r="F525"/>
      <c r="AJ525" s="1"/>
      <c r="AK525" s="1"/>
      <c r="AL525" s="1"/>
      <c r="AM525" s="1"/>
    </row>
    <row r="526" spans="4:39" x14ac:dyDescent="0.5">
      <c r="D526"/>
      <c r="E526"/>
      <c r="F526"/>
      <c r="AJ526" s="1"/>
      <c r="AK526" s="1"/>
      <c r="AL526" s="1"/>
      <c r="AM526" s="1"/>
    </row>
    <row r="527" spans="4:39" x14ac:dyDescent="0.5">
      <c r="D527"/>
      <c r="E527"/>
      <c r="F527"/>
      <c r="AJ527" s="1"/>
      <c r="AK527" s="1"/>
      <c r="AL527" s="1"/>
      <c r="AM527" s="1"/>
    </row>
    <row r="528" spans="4:39" x14ac:dyDescent="0.5">
      <c r="D528"/>
      <c r="E528"/>
      <c r="F528"/>
      <c r="AJ528" s="1"/>
      <c r="AK528" s="1"/>
      <c r="AL528" s="1"/>
      <c r="AM528" s="1"/>
    </row>
    <row r="529" spans="4:39" x14ac:dyDescent="0.5">
      <c r="D529"/>
      <c r="E529"/>
      <c r="F529"/>
      <c r="AJ529" s="1"/>
      <c r="AK529" s="1"/>
      <c r="AL529" s="1"/>
      <c r="AM529" s="1"/>
    </row>
    <row r="530" spans="4:39" x14ac:dyDescent="0.5">
      <c r="D530"/>
      <c r="E530"/>
      <c r="F530"/>
      <c r="AJ530" s="1"/>
      <c r="AK530" s="1"/>
      <c r="AL530" s="1"/>
      <c r="AM530" s="1"/>
    </row>
    <row r="531" spans="4:39" x14ac:dyDescent="0.5">
      <c r="D531"/>
      <c r="E531"/>
      <c r="F531"/>
      <c r="AJ531" s="1"/>
      <c r="AK531" s="1"/>
      <c r="AL531" s="1"/>
      <c r="AM531" s="1"/>
    </row>
    <row r="532" spans="4:39" x14ac:dyDescent="0.5">
      <c r="D532"/>
      <c r="E532"/>
      <c r="F532"/>
      <c r="AJ532" s="1"/>
      <c r="AK532" s="1"/>
      <c r="AL532" s="1"/>
      <c r="AM532" s="1"/>
    </row>
    <row r="533" spans="4:39" x14ac:dyDescent="0.5">
      <c r="D533"/>
      <c r="E533"/>
      <c r="F533"/>
      <c r="AJ533" s="1"/>
      <c r="AK533" s="1"/>
      <c r="AL533" s="1"/>
      <c r="AM533" s="1"/>
    </row>
    <row r="534" spans="4:39" x14ac:dyDescent="0.5">
      <c r="D534"/>
      <c r="E534"/>
      <c r="F534"/>
      <c r="AJ534" s="1"/>
      <c r="AK534" s="1"/>
      <c r="AL534" s="1"/>
      <c r="AM534" s="1"/>
    </row>
    <row r="535" spans="4:39" x14ac:dyDescent="0.5">
      <c r="D535"/>
      <c r="E535"/>
      <c r="F535"/>
      <c r="AJ535" s="1"/>
      <c r="AK535" s="1"/>
      <c r="AL535" s="1"/>
      <c r="AM535" s="1"/>
    </row>
    <row r="536" spans="4:39" x14ac:dyDescent="0.5">
      <c r="D536"/>
      <c r="E536"/>
      <c r="F536"/>
      <c r="AJ536" s="1"/>
      <c r="AK536" s="1"/>
      <c r="AL536" s="1"/>
      <c r="AM536" s="1"/>
    </row>
    <row r="537" spans="4:39" x14ac:dyDescent="0.5">
      <c r="D537"/>
      <c r="E537"/>
      <c r="F537"/>
      <c r="AJ537" s="1"/>
      <c r="AK537" s="1"/>
      <c r="AL537" s="1"/>
      <c r="AM537" s="1"/>
    </row>
    <row r="538" spans="4:39" x14ac:dyDescent="0.5">
      <c r="D538"/>
      <c r="E538"/>
      <c r="F538"/>
      <c r="AJ538" s="1"/>
      <c r="AK538" s="1"/>
      <c r="AL538" s="1"/>
      <c r="AM538" s="1"/>
    </row>
    <row r="539" spans="4:39" x14ac:dyDescent="0.5">
      <c r="D539"/>
      <c r="E539"/>
      <c r="F539"/>
      <c r="AJ539" s="1"/>
      <c r="AK539" s="1"/>
      <c r="AL539" s="1"/>
      <c r="AM539" s="1"/>
    </row>
    <row r="540" spans="4:39" x14ac:dyDescent="0.5">
      <c r="D540"/>
      <c r="E540"/>
      <c r="F540"/>
      <c r="AJ540" s="1"/>
      <c r="AK540" s="1"/>
      <c r="AL540" s="1"/>
      <c r="AM540" s="1"/>
    </row>
    <row r="541" spans="4:39" x14ac:dyDescent="0.5">
      <c r="D541"/>
      <c r="E541"/>
      <c r="F541"/>
      <c r="AJ541" s="1"/>
      <c r="AK541" s="1"/>
      <c r="AL541" s="1"/>
      <c r="AM541" s="1"/>
    </row>
    <row r="542" spans="4:39" x14ac:dyDescent="0.5">
      <c r="D542"/>
      <c r="E542"/>
      <c r="F542"/>
      <c r="AJ542" s="1"/>
      <c r="AK542" s="1"/>
      <c r="AL542" s="1"/>
      <c r="AM542" s="1"/>
    </row>
    <row r="543" spans="4:39" x14ac:dyDescent="0.5">
      <c r="D543"/>
      <c r="E543"/>
      <c r="F543"/>
      <c r="AJ543" s="1"/>
      <c r="AK543" s="1"/>
      <c r="AL543" s="1"/>
      <c r="AM543" s="1"/>
    </row>
    <row r="544" spans="4:39" x14ac:dyDescent="0.5">
      <c r="D544"/>
      <c r="E544"/>
      <c r="F544"/>
      <c r="AJ544" s="1"/>
      <c r="AK544" s="1"/>
      <c r="AL544" s="1"/>
      <c r="AM544" s="1"/>
    </row>
    <row r="545" spans="4:39" x14ac:dyDescent="0.5">
      <c r="D545"/>
      <c r="E545"/>
      <c r="F545"/>
      <c r="AJ545" s="1"/>
      <c r="AK545" s="1"/>
      <c r="AL545" s="1"/>
      <c r="AM545" s="1"/>
    </row>
    <row r="546" spans="4:39" x14ac:dyDescent="0.5">
      <c r="D546"/>
      <c r="E546"/>
      <c r="F546"/>
      <c r="AJ546" s="1"/>
      <c r="AK546" s="1"/>
      <c r="AL546" s="1"/>
      <c r="AM546" s="1"/>
    </row>
    <row r="547" spans="4:39" x14ac:dyDescent="0.5">
      <c r="D547"/>
      <c r="E547"/>
      <c r="F547"/>
      <c r="AJ547" s="1"/>
      <c r="AK547" s="1"/>
      <c r="AL547" s="1"/>
      <c r="AM547" s="1"/>
    </row>
    <row r="548" spans="4:39" x14ac:dyDescent="0.5">
      <c r="D548"/>
      <c r="E548"/>
      <c r="F548"/>
      <c r="AJ548" s="1"/>
      <c r="AK548" s="1"/>
      <c r="AL548" s="1"/>
      <c r="AM548" s="1"/>
    </row>
    <row r="549" spans="4:39" x14ac:dyDescent="0.5">
      <c r="D549"/>
      <c r="E549"/>
      <c r="F549"/>
      <c r="AJ549" s="1"/>
      <c r="AK549" s="1"/>
      <c r="AL549" s="1"/>
      <c r="AM549" s="1"/>
    </row>
    <row r="550" spans="4:39" x14ac:dyDescent="0.5">
      <c r="D550"/>
      <c r="E550"/>
      <c r="F550"/>
      <c r="AJ550" s="1"/>
      <c r="AK550" s="1"/>
      <c r="AL550" s="1"/>
      <c r="AM550" s="1"/>
    </row>
    <row r="551" spans="4:39" x14ac:dyDescent="0.5">
      <c r="D551"/>
      <c r="E551"/>
      <c r="F551"/>
      <c r="AJ551" s="1"/>
      <c r="AK551" s="1"/>
      <c r="AL551" s="1"/>
      <c r="AM551" s="1"/>
    </row>
    <row r="552" spans="4:39" x14ac:dyDescent="0.5">
      <c r="D552"/>
      <c r="E552"/>
      <c r="F552"/>
      <c r="AJ552" s="1"/>
      <c r="AK552" s="1"/>
      <c r="AL552" s="1"/>
      <c r="AM552" s="1"/>
    </row>
    <row r="553" spans="4:39" x14ac:dyDescent="0.5">
      <c r="D553"/>
      <c r="E553"/>
      <c r="F553"/>
      <c r="AJ553" s="1"/>
      <c r="AK553" s="1"/>
      <c r="AL553" s="1"/>
      <c r="AM553" s="1"/>
    </row>
    <row r="554" spans="4:39" x14ac:dyDescent="0.5">
      <c r="D554"/>
      <c r="E554"/>
      <c r="F554"/>
      <c r="AJ554" s="1"/>
      <c r="AK554" s="1"/>
      <c r="AL554" s="1"/>
      <c r="AM554" s="1"/>
    </row>
    <row r="555" spans="4:39" x14ac:dyDescent="0.5">
      <c r="D555"/>
      <c r="E555"/>
      <c r="F555"/>
      <c r="AJ555" s="1"/>
      <c r="AK555" s="1"/>
      <c r="AL555" s="1"/>
      <c r="AM555" s="1"/>
    </row>
    <row r="556" spans="4:39" x14ac:dyDescent="0.5">
      <c r="D556"/>
      <c r="E556"/>
      <c r="F556"/>
      <c r="AJ556" s="1"/>
      <c r="AK556" s="1"/>
      <c r="AL556" s="1"/>
      <c r="AM556" s="1"/>
    </row>
    <row r="557" spans="4:39" x14ac:dyDescent="0.5">
      <c r="D557"/>
      <c r="E557"/>
      <c r="F557"/>
      <c r="AJ557" s="1"/>
      <c r="AK557" s="1"/>
      <c r="AL557" s="1"/>
      <c r="AM557" s="1"/>
    </row>
    <row r="558" spans="4:39" x14ac:dyDescent="0.5">
      <c r="D558"/>
      <c r="E558"/>
      <c r="F558"/>
      <c r="AJ558" s="1"/>
      <c r="AK558" s="1"/>
      <c r="AL558" s="1"/>
      <c r="AM558" s="1"/>
    </row>
    <row r="559" spans="4:39" x14ac:dyDescent="0.5">
      <c r="D559"/>
      <c r="E559"/>
      <c r="F559"/>
      <c r="AJ559" s="1"/>
      <c r="AK559" s="1"/>
      <c r="AL559" s="1"/>
      <c r="AM559" s="1"/>
    </row>
    <row r="560" spans="4:39" x14ac:dyDescent="0.5">
      <c r="D560"/>
      <c r="E560"/>
      <c r="F560"/>
      <c r="AJ560" s="1"/>
      <c r="AK560" s="1"/>
      <c r="AL560" s="1"/>
      <c r="AM560" s="1"/>
    </row>
    <row r="561" spans="4:39" x14ac:dyDescent="0.5">
      <c r="D561"/>
      <c r="E561"/>
      <c r="F561"/>
      <c r="AJ561" s="1"/>
      <c r="AK561" s="1"/>
      <c r="AL561" s="1"/>
      <c r="AM561" s="1"/>
    </row>
    <row r="562" spans="4:39" x14ac:dyDescent="0.5">
      <c r="D562"/>
      <c r="E562"/>
      <c r="F562"/>
      <c r="AJ562" s="1"/>
      <c r="AK562" s="1"/>
      <c r="AL562" s="1"/>
      <c r="AM562" s="1"/>
    </row>
    <row r="563" spans="4:39" x14ac:dyDescent="0.5">
      <c r="D563"/>
      <c r="E563"/>
      <c r="F563"/>
      <c r="AJ563" s="1"/>
      <c r="AK563" s="1"/>
      <c r="AL563" s="1"/>
      <c r="AM563" s="1"/>
    </row>
    <row r="564" spans="4:39" x14ac:dyDescent="0.5">
      <c r="D564"/>
      <c r="E564"/>
      <c r="F564"/>
      <c r="AJ564" s="1"/>
      <c r="AK564" s="1"/>
      <c r="AL564" s="1"/>
      <c r="AM564" s="1"/>
    </row>
    <row r="565" spans="4:39" x14ac:dyDescent="0.5">
      <c r="D565"/>
      <c r="E565"/>
      <c r="F565"/>
      <c r="AJ565" s="1"/>
      <c r="AK565" s="1"/>
      <c r="AL565" s="1"/>
      <c r="AM565" s="1"/>
    </row>
    <row r="566" spans="4:39" x14ac:dyDescent="0.5">
      <c r="D566"/>
      <c r="E566"/>
      <c r="F566"/>
      <c r="AJ566" s="1"/>
      <c r="AK566" s="1"/>
      <c r="AL566" s="1"/>
      <c r="AM566" s="1"/>
    </row>
    <row r="567" spans="4:39" x14ac:dyDescent="0.5">
      <c r="D567"/>
      <c r="E567"/>
      <c r="F567"/>
      <c r="AJ567" s="1"/>
      <c r="AK567" s="1"/>
      <c r="AL567" s="1"/>
      <c r="AM567" s="1"/>
    </row>
    <row r="568" spans="4:39" x14ac:dyDescent="0.5">
      <c r="D568"/>
      <c r="E568"/>
      <c r="F568"/>
      <c r="AJ568" s="1"/>
      <c r="AK568" s="1"/>
      <c r="AL568" s="1"/>
      <c r="AM568" s="1"/>
    </row>
    <row r="569" spans="4:39" x14ac:dyDescent="0.5">
      <c r="D569"/>
      <c r="E569"/>
      <c r="F569"/>
      <c r="AJ569" s="1"/>
      <c r="AK569" s="1"/>
      <c r="AL569" s="1"/>
      <c r="AM569" s="1"/>
    </row>
    <row r="570" spans="4:39" x14ac:dyDescent="0.5">
      <c r="D570"/>
      <c r="E570"/>
      <c r="F570"/>
      <c r="AJ570" s="1"/>
      <c r="AK570" s="1"/>
      <c r="AL570" s="1"/>
      <c r="AM570" s="1"/>
    </row>
    <row r="571" spans="4:39" x14ac:dyDescent="0.5">
      <c r="D571"/>
      <c r="E571"/>
      <c r="F571"/>
      <c r="AJ571" s="1"/>
      <c r="AK571" s="1"/>
      <c r="AL571" s="1"/>
      <c r="AM571" s="1"/>
    </row>
    <row r="572" spans="4:39" x14ac:dyDescent="0.5">
      <c r="D572"/>
      <c r="E572"/>
      <c r="F572"/>
      <c r="AJ572" s="1"/>
      <c r="AK572" s="1"/>
      <c r="AL572" s="1"/>
      <c r="AM572" s="1"/>
    </row>
    <row r="573" spans="4:39" x14ac:dyDescent="0.5">
      <c r="D573"/>
      <c r="E573"/>
      <c r="F573"/>
      <c r="AJ573" s="1"/>
      <c r="AK573" s="1"/>
      <c r="AL573" s="1"/>
      <c r="AM573" s="1"/>
    </row>
    <row r="574" spans="4:39" x14ac:dyDescent="0.5">
      <c r="D574"/>
      <c r="E574"/>
      <c r="F574"/>
      <c r="AJ574" s="1"/>
      <c r="AK574" s="1"/>
      <c r="AL574" s="1"/>
      <c r="AM574" s="1"/>
    </row>
    <row r="575" spans="4:39" x14ac:dyDescent="0.5">
      <c r="D575"/>
      <c r="E575"/>
      <c r="F575"/>
      <c r="AJ575" s="1"/>
      <c r="AK575" s="1"/>
      <c r="AL575" s="1"/>
      <c r="AM575" s="1"/>
    </row>
    <row r="576" spans="4:39" x14ac:dyDescent="0.5">
      <c r="D576"/>
      <c r="E576"/>
      <c r="F576"/>
      <c r="AJ576" s="1"/>
      <c r="AK576" s="1"/>
      <c r="AL576" s="1"/>
      <c r="AM576" s="1"/>
    </row>
    <row r="577" spans="4:39" x14ac:dyDescent="0.5">
      <c r="D577"/>
      <c r="E577"/>
      <c r="F577"/>
      <c r="AJ577" s="1"/>
      <c r="AK577" s="1"/>
      <c r="AL577" s="1"/>
      <c r="AM577" s="1"/>
    </row>
    <row r="578" spans="4:39" x14ac:dyDescent="0.5">
      <c r="D578"/>
      <c r="E578"/>
      <c r="F578"/>
      <c r="AJ578" s="1"/>
      <c r="AK578" s="1"/>
      <c r="AL578" s="1"/>
      <c r="AM578" s="1"/>
    </row>
    <row r="579" spans="4:39" x14ac:dyDescent="0.5">
      <c r="D579"/>
      <c r="E579"/>
      <c r="F579"/>
      <c r="AJ579" s="1"/>
      <c r="AK579" s="1"/>
      <c r="AL579" s="1"/>
      <c r="AM579" s="1"/>
    </row>
    <row r="580" spans="4:39" x14ac:dyDescent="0.5">
      <c r="D580"/>
      <c r="E580"/>
      <c r="F580"/>
      <c r="AJ580" s="1"/>
      <c r="AK580" s="1"/>
      <c r="AL580" s="1"/>
      <c r="AM580" s="1"/>
    </row>
    <row r="581" spans="4:39" x14ac:dyDescent="0.5">
      <c r="D581"/>
      <c r="E581"/>
      <c r="F581"/>
      <c r="AJ581" s="1"/>
      <c r="AK581" s="1"/>
      <c r="AL581" s="1"/>
      <c r="AM581" s="1"/>
    </row>
    <row r="582" spans="4:39" x14ac:dyDescent="0.5">
      <c r="D582"/>
      <c r="E582"/>
      <c r="F582"/>
      <c r="AJ582" s="1"/>
      <c r="AK582" s="1"/>
      <c r="AL582" s="1"/>
      <c r="AM582" s="1"/>
    </row>
    <row r="583" spans="4:39" x14ac:dyDescent="0.5">
      <c r="D583"/>
      <c r="E583"/>
      <c r="F583"/>
      <c r="AJ583" s="1"/>
      <c r="AK583" s="1"/>
      <c r="AL583" s="1"/>
      <c r="AM583" s="1"/>
    </row>
    <row r="584" spans="4:39" x14ac:dyDescent="0.5">
      <c r="D584"/>
      <c r="E584"/>
      <c r="F584"/>
      <c r="AJ584" s="1"/>
      <c r="AK584" s="1"/>
      <c r="AL584" s="1"/>
      <c r="AM584" s="1"/>
    </row>
    <row r="585" spans="4:39" x14ac:dyDescent="0.5">
      <c r="D585"/>
      <c r="E585"/>
      <c r="F585"/>
      <c r="AJ585" s="1"/>
      <c r="AK585" s="1"/>
      <c r="AL585" s="1"/>
      <c r="AM585" s="1"/>
    </row>
    <row r="586" spans="4:39" x14ac:dyDescent="0.5">
      <c r="D586"/>
      <c r="E586"/>
      <c r="F586"/>
      <c r="AJ586" s="1"/>
      <c r="AK586" s="1"/>
      <c r="AL586" s="1"/>
      <c r="AM586" s="1"/>
    </row>
    <row r="587" spans="4:39" x14ac:dyDescent="0.5">
      <c r="D587"/>
      <c r="E587"/>
      <c r="F587"/>
      <c r="AJ587" s="1"/>
      <c r="AK587" s="1"/>
      <c r="AL587" s="1"/>
      <c r="AM587" s="1"/>
    </row>
    <row r="588" spans="4:39" x14ac:dyDescent="0.5">
      <c r="D588"/>
      <c r="E588"/>
      <c r="F588"/>
      <c r="AJ588" s="1"/>
      <c r="AK588" s="1"/>
      <c r="AL588" s="1"/>
      <c r="AM588" s="1"/>
    </row>
    <row r="589" spans="4:39" x14ac:dyDescent="0.5">
      <c r="D589"/>
      <c r="E589"/>
      <c r="F589"/>
      <c r="AJ589" s="1"/>
      <c r="AK589" s="1"/>
      <c r="AL589" s="1"/>
      <c r="AM589" s="1"/>
    </row>
    <row r="590" spans="4:39" x14ac:dyDescent="0.5">
      <c r="D590"/>
      <c r="E590"/>
      <c r="F590"/>
      <c r="AJ590" s="1"/>
      <c r="AK590" s="1"/>
      <c r="AL590" s="1"/>
      <c r="AM590" s="1"/>
    </row>
    <row r="591" spans="4:39" x14ac:dyDescent="0.5">
      <c r="D591"/>
      <c r="E591"/>
      <c r="F591"/>
      <c r="AJ591" s="1"/>
      <c r="AK591" s="1"/>
      <c r="AL591" s="1"/>
      <c r="AM591" s="1"/>
    </row>
    <row r="592" spans="4:39" x14ac:dyDescent="0.5">
      <c r="D592"/>
      <c r="E592"/>
      <c r="F592"/>
      <c r="AJ592" s="1"/>
      <c r="AK592" s="1"/>
      <c r="AL592" s="1"/>
      <c r="AM592" s="1"/>
    </row>
    <row r="593" spans="4:39" x14ac:dyDescent="0.5">
      <c r="D593"/>
      <c r="E593"/>
      <c r="F593"/>
      <c r="AJ593" s="1"/>
      <c r="AK593" s="1"/>
      <c r="AL593" s="1"/>
      <c r="AM593" s="1"/>
    </row>
    <row r="594" spans="4:39" x14ac:dyDescent="0.5">
      <c r="D594"/>
      <c r="E594"/>
      <c r="F594"/>
      <c r="AJ594" s="1"/>
      <c r="AK594" s="1"/>
      <c r="AL594" s="1"/>
      <c r="AM594" s="1"/>
    </row>
    <row r="595" spans="4:39" x14ac:dyDescent="0.5">
      <c r="D595"/>
      <c r="E595"/>
      <c r="F595"/>
      <c r="AJ595" s="1"/>
      <c r="AK595" s="1"/>
      <c r="AL595" s="1"/>
      <c r="AM595" s="1"/>
    </row>
    <row r="596" spans="4:39" x14ac:dyDescent="0.5">
      <c r="D596"/>
      <c r="E596"/>
      <c r="F596"/>
      <c r="AJ596" s="1"/>
      <c r="AK596" s="1"/>
      <c r="AL596" s="1"/>
      <c r="AM596" s="1"/>
    </row>
    <row r="597" spans="4:39" x14ac:dyDescent="0.5">
      <c r="D597"/>
      <c r="E597"/>
      <c r="F597"/>
      <c r="AJ597" s="1"/>
      <c r="AK597" s="1"/>
      <c r="AL597" s="1"/>
      <c r="AM597" s="1"/>
    </row>
    <row r="598" spans="4:39" x14ac:dyDescent="0.5">
      <c r="D598"/>
      <c r="E598"/>
      <c r="F598"/>
      <c r="AJ598" s="1"/>
      <c r="AK598" s="1"/>
      <c r="AL598" s="1"/>
      <c r="AM598" s="1"/>
    </row>
    <row r="599" spans="4:39" x14ac:dyDescent="0.5">
      <c r="D599"/>
      <c r="E599"/>
      <c r="F599"/>
      <c r="AJ599" s="1"/>
      <c r="AK599" s="1"/>
      <c r="AL599" s="1"/>
      <c r="AM599" s="1"/>
    </row>
    <row r="600" spans="4:39" x14ac:dyDescent="0.5">
      <c r="D600"/>
      <c r="E600"/>
      <c r="F600"/>
      <c r="AJ600" s="1"/>
      <c r="AK600" s="1"/>
      <c r="AL600" s="1"/>
      <c r="AM600" s="1"/>
    </row>
    <row r="601" spans="4:39" x14ac:dyDescent="0.5">
      <c r="D601"/>
      <c r="E601"/>
      <c r="F601"/>
      <c r="AJ601" s="1"/>
      <c r="AK601" s="1"/>
      <c r="AL601" s="1"/>
      <c r="AM601" s="1"/>
    </row>
    <row r="602" spans="4:39" x14ac:dyDescent="0.5">
      <c r="D602"/>
      <c r="E602"/>
      <c r="F602"/>
      <c r="AJ602" s="1"/>
      <c r="AK602" s="1"/>
      <c r="AL602" s="1"/>
      <c r="AM602" s="1"/>
    </row>
    <row r="603" spans="4:39" x14ac:dyDescent="0.5">
      <c r="D603"/>
      <c r="E603"/>
      <c r="F603"/>
      <c r="AJ603" s="1"/>
      <c r="AK603" s="1"/>
      <c r="AL603" s="1"/>
      <c r="AM603" s="1"/>
    </row>
    <row r="604" spans="4:39" x14ac:dyDescent="0.5">
      <c r="D604"/>
      <c r="E604"/>
      <c r="F604"/>
      <c r="AJ604" s="1"/>
      <c r="AK604" s="1"/>
      <c r="AL604" s="1"/>
      <c r="AM604" s="1"/>
    </row>
    <row r="605" spans="4:39" x14ac:dyDescent="0.5">
      <c r="D605"/>
      <c r="E605"/>
      <c r="F605"/>
      <c r="AJ605" s="1"/>
      <c r="AK605" s="1"/>
      <c r="AL605" s="1"/>
      <c r="AM605" s="1"/>
    </row>
    <row r="606" spans="4:39" x14ac:dyDescent="0.5">
      <c r="D606"/>
      <c r="E606"/>
      <c r="F606"/>
      <c r="AJ606" s="1"/>
      <c r="AK606" s="1"/>
      <c r="AL606" s="1"/>
      <c r="AM606" s="1"/>
    </row>
    <row r="607" spans="4:39" x14ac:dyDescent="0.5">
      <c r="D607"/>
      <c r="E607"/>
      <c r="F607"/>
      <c r="AJ607" s="1"/>
      <c r="AK607" s="1"/>
      <c r="AL607" s="1"/>
      <c r="AM607" s="1"/>
    </row>
    <row r="608" spans="4:39" x14ac:dyDescent="0.5">
      <c r="D608"/>
      <c r="E608"/>
      <c r="F608"/>
      <c r="AJ608" s="1"/>
      <c r="AK608" s="1"/>
      <c r="AL608" s="1"/>
      <c r="AM608" s="1"/>
    </row>
    <row r="609" spans="4:39" x14ac:dyDescent="0.5">
      <c r="D609"/>
      <c r="E609"/>
      <c r="F609"/>
      <c r="AJ609" s="1"/>
      <c r="AK609" s="1"/>
      <c r="AL609" s="1"/>
      <c r="AM609" s="1"/>
    </row>
    <row r="610" spans="4:39" x14ac:dyDescent="0.5">
      <c r="D610"/>
      <c r="E610"/>
      <c r="F610"/>
      <c r="AJ610" s="1"/>
      <c r="AK610" s="1"/>
      <c r="AL610" s="1"/>
      <c r="AM610" s="1"/>
    </row>
    <row r="611" spans="4:39" x14ac:dyDescent="0.5">
      <c r="D611"/>
      <c r="E611"/>
      <c r="F611"/>
      <c r="AJ611" s="1"/>
      <c r="AK611" s="1"/>
      <c r="AL611" s="1"/>
      <c r="AM611" s="1"/>
    </row>
    <row r="612" spans="4:39" x14ac:dyDescent="0.5">
      <c r="D612"/>
      <c r="E612"/>
      <c r="F612"/>
      <c r="AJ612" s="1"/>
      <c r="AK612" s="1"/>
      <c r="AL612" s="1"/>
      <c r="AM612" s="1"/>
    </row>
    <row r="613" spans="4:39" x14ac:dyDescent="0.5">
      <c r="D613"/>
      <c r="E613"/>
      <c r="F613"/>
      <c r="AJ613" s="1"/>
      <c r="AK613" s="1"/>
      <c r="AL613" s="1"/>
      <c r="AM613" s="1"/>
    </row>
    <row r="614" spans="4:39" x14ac:dyDescent="0.5">
      <c r="D614"/>
      <c r="E614"/>
      <c r="F614"/>
      <c r="AJ614" s="1"/>
      <c r="AK614" s="1"/>
      <c r="AL614" s="1"/>
      <c r="AM614" s="1"/>
    </row>
    <row r="615" spans="4:39" x14ac:dyDescent="0.5">
      <c r="D615"/>
      <c r="E615"/>
      <c r="F615"/>
      <c r="AJ615" s="1"/>
      <c r="AK615" s="1"/>
      <c r="AL615" s="1"/>
      <c r="AM615" s="1"/>
    </row>
    <row r="616" spans="4:39" x14ac:dyDescent="0.5">
      <c r="D616"/>
      <c r="E616"/>
      <c r="F616"/>
      <c r="AJ616" s="1"/>
      <c r="AK616" s="1"/>
      <c r="AL616" s="1"/>
      <c r="AM616" s="1"/>
    </row>
    <row r="617" spans="4:39" x14ac:dyDescent="0.5">
      <c r="D617"/>
      <c r="E617"/>
      <c r="F617"/>
      <c r="AJ617" s="1"/>
      <c r="AK617" s="1"/>
      <c r="AL617" s="1"/>
      <c r="AM617" s="1"/>
    </row>
    <row r="618" spans="4:39" x14ac:dyDescent="0.5">
      <c r="D618"/>
      <c r="E618"/>
      <c r="F618"/>
      <c r="AJ618" s="1"/>
      <c r="AK618" s="1"/>
      <c r="AL618" s="1"/>
      <c r="AM618" s="1"/>
    </row>
    <row r="619" spans="4:39" x14ac:dyDescent="0.5">
      <c r="D619"/>
      <c r="E619"/>
      <c r="F619"/>
      <c r="AJ619" s="1"/>
      <c r="AK619" s="1"/>
      <c r="AL619" s="1"/>
      <c r="AM619" s="1"/>
    </row>
    <row r="620" spans="4:39" x14ac:dyDescent="0.5">
      <c r="D620"/>
      <c r="E620"/>
      <c r="F620"/>
      <c r="AJ620" s="1"/>
      <c r="AK620" s="1"/>
      <c r="AL620" s="1"/>
      <c r="AM620" s="1"/>
    </row>
    <row r="621" spans="4:39" x14ac:dyDescent="0.5">
      <c r="D621"/>
      <c r="E621"/>
      <c r="F621"/>
      <c r="AJ621" s="1"/>
      <c r="AK621" s="1"/>
      <c r="AL621" s="1"/>
      <c r="AM621" s="1"/>
    </row>
    <row r="622" spans="4:39" x14ac:dyDescent="0.5">
      <c r="D622"/>
      <c r="E622"/>
      <c r="F622"/>
      <c r="AJ622" s="1"/>
      <c r="AK622" s="1"/>
      <c r="AL622" s="1"/>
      <c r="AM622" s="1"/>
    </row>
    <row r="623" spans="4:39" x14ac:dyDescent="0.5">
      <c r="D623"/>
      <c r="E623"/>
      <c r="F623"/>
      <c r="AJ623" s="1"/>
      <c r="AK623" s="1"/>
      <c r="AL623" s="1"/>
      <c r="AM623" s="1"/>
    </row>
    <row r="624" spans="4:39" x14ac:dyDescent="0.5">
      <c r="D624"/>
      <c r="E624"/>
      <c r="F624"/>
      <c r="AJ624" s="1"/>
      <c r="AK624" s="1"/>
      <c r="AL624" s="1"/>
      <c r="AM624" s="1"/>
    </row>
    <row r="625" spans="4:39" x14ac:dyDescent="0.5">
      <c r="D625"/>
      <c r="E625"/>
      <c r="F625"/>
      <c r="AJ625" s="1"/>
      <c r="AK625" s="1"/>
      <c r="AL625" s="1"/>
      <c r="AM625" s="1"/>
    </row>
    <row r="626" spans="4:39" x14ac:dyDescent="0.5">
      <c r="D626"/>
      <c r="E626"/>
      <c r="F626"/>
      <c r="AJ626" s="1"/>
      <c r="AK626" s="1"/>
      <c r="AL626" s="1"/>
      <c r="AM626" s="1"/>
    </row>
    <row r="627" spans="4:39" x14ac:dyDescent="0.5">
      <c r="D627"/>
      <c r="E627"/>
      <c r="F627"/>
      <c r="AJ627" s="1"/>
      <c r="AK627" s="1"/>
      <c r="AL627" s="1"/>
      <c r="AM627" s="1"/>
    </row>
    <row r="628" spans="4:39" x14ac:dyDescent="0.5">
      <c r="D628"/>
      <c r="E628"/>
      <c r="F628"/>
      <c r="AJ628" s="1"/>
      <c r="AK628" s="1"/>
      <c r="AL628" s="1"/>
      <c r="AM628" s="1"/>
    </row>
    <row r="629" spans="4:39" x14ac:dyDescent="0.5">
      <c r="D629"/>
      <c r="E629"/>
      <c r="F629"/>
      <c r="AJ629" s="1"/>
      <c r="AK629" s="1"/>
      <c r="AL629" s="1"/>
      <c r="AM629" s="1"/>
    </row>
    <row r="630" spans="4:39" x14ac:dyDescent="0.5">
      <c r="D630"/>
      <c r="E630"/>
      <c r="F630"/>
      <c r="AJ630" s="1"/>
      <c r="AK630" s="1"/>
      <c r="AL630" s="1"/>
      <c r="AM630" s="1"/>
    </row>
    <row r="631" spans="4:39" x14ac:dyDescent="0.5">
      <c r="D631"/>
      <c r="E631"/>
      <c r="F631"/>
      <c r="AJ631" s="1"/>
      <c r="AK631" s="1"/>
      <c r="AL631" s="1"/>
      <c r="AM631" s="1"/>
    </row>
    <row r="632" spans="4:39" x14ac:dyDescent="0.5">
      <c r="D632"/>
      <c r="E632"/>
      <c r="F632"/>
      <c r="AJ632" s="1"/>
      <c r="AK632" s="1"/>
      <c r="AL632" s="1"/>
      <c r="AM632" s="1"/>
    </row>
    <row r="633" spans="4:39" x14ac:dyDescent="0.5">
      <c r="D633"/>
      <c r="E633"/>
      <c r="F633"/>
      <c r="AJ633" s="1"/>
      <c r="AK633" s="1"/>
      <c r="AL633" s="1"/>
      <c r="AM633" s="1"/>
    </row>
    <row r="634" spans="4:39" x14ac:dyDescent="0.5">
      <c r="D634"/>
      <c r="E634"/>
      <c r="F634"/>
      <c r="AJ634" s="1"/>
      <c r="AK634" s="1"/>
      <c r="AL634" s="1"/>
      <c r="AM634" s="1"/>
    </row>
    <row r="635" spans="4:39" x14ac:dyDescent="0.5">
      <c r="D635"/>
      <c r="E635"/>
      <c r="F635"/>
      <c r="AJ635" s="1"/>
      <c r="AK635" s="1"/>
      <c r="AL635" s="1"/>
      <c r="AM635" s="1"/>
    </row>
    <row r="636" spans="4:39" x14ac:dyDescent="0.5">
      <c r="D636"/>
      <c r="E636"/>
      <c r="F636"/>
      <c r="AJ636" s="1"/>
      <c r="AK636" s="1"/>
      <c r="AL636" s="1"/>
      <c r="AM636" s="1"/>
    </row>
    <row r="637" spans="4:39" x14ac:dyDescent="0.5">
      <c r="D637"/>
      <c r="E637"/>
      <c r="F637"/>
      <c r="AJ637" s="1"/>
      <c r="AK637" s="1"/>
      <c r="AL637" s="1"/>
      <c r="AM637" s="1"/>
    </row>
    <row r="638" spans="4:39" x14ac:dyDescent="0.5">
      <c r="D638"/>
      <c r="E638"/>
      <c r="F638"/>
      <c r="AJ638" s="1"/>
      <c r="AK638" s="1"/>
      <c r="AL638" s="1"/>
      <c r="AM638" s="1"/>
    </row>
    <row r="639" spans="4:39" x14ac:dyDescent="0.5">
      <c r="D639"/>
      <c r="E639"/>
      <c r="F639"/>
      <c r="AJ639" s="1"/>
      <c r="AK639" s="1"/>
      <c r="AL639" s="1"/>
      <c r="AM639" s="1"/>
    </row>
    <row r="640" spans="4:39" x14ac:dyDescent="0.5">
      <c r="D640"/>
      <c r="E640"/>
      <c r="F640"/>
      <c r="AJ640" s="1"/>
      <c r="AK640" s="1"/>
      <c r="AL640" s="1"/>
      <c r="AM640" s="1"/>
    </row>
    <row r="641" spans="4:39" x14ac:dyDescent="0.5">
      <c r="D641"/>
      <c r="E641"/>
      <c r="F641"/>
      <c r="AJ641" s="1"/>
      <c r="AK641" s="1"/>
      <c r="AL641" s="1"/>
      <c r="AM641" s="1"/>
    </row>
    <row r="642" spans="4:39" x14ac:dyDescent="0.5">
      <c r="D642"/>
      <c r="E642"/>
      <c r="F642"/>
      <c r="AJ642" s="1"/>
      <c r="AK642" s="1"/>
      <c r="AL642" s="1"/>
      <c r="AM642" s="1"/>
    </row>
    <row r="643" spans="4:39" x14ac:dyDescent="0.5">
      <c r="D643"/>
      <c r="E643"/>
      <c r="F643"/>
      <c r="AJ643" s="1"/>
      <c r="AK643" s="1"/>
      <c r="AL643" s="1"/>
      <c r="AM643" s="1"/>
    </row>
    <row r="644" spans="4:39" x14ac:dyDescent="0.5">
      <c r="D644"/>
      <c r="E644"/>
      <c r="F644"/>
      <c r="AJ644" s="1"/>
      <c r="AK644" s="1"/>
      <c r="AL644" s="1"/>
      <c r="AM644" s="1"/>
    </row>
    <row r="645" spans="4:39" x14ac:dyDescent="0.5">
      <c r="D645"/>
      <c r="E645"/>
      <c r="F645"/>
      <c r="AJ645" s="1"/>
      <c r="AK645" s="1"/>
      <c r="AL645" s="1"/>
      <c r="AM645" s="1"/>
    </row>
    <row r="646" spans="4:39" x14ac:dyDescent="0.5">
      <c r="D646"/>
      <c r="E646"/>
      <c r="F646"/>
      <c r="AJ646" s="1"/>
      <c r="AK646" s="1"/>
      <c r="AL646" s="1"/>
      <c r="AM646" s="1"/>
    </row>
    <row r="647" spans="4:39" x14ac:dyDescent="0.5">
      <c r="D647"/>
      <c r="E647"/>
      <c r="F647"/>
      <c r="AJ647" s="1"/>
      <c r="AK647" s="1"/>
      <c r="AL647" s="1"/>
      <c r="AM647" s="1"/>
    </row>
    <row r="648" spans="4:39" x14ac:dyDescent="0.5">
      <c r="D648"/>
      <c r="E648"/>
      <c r="F648"/>
      <c r="AJ648" s="1"/>
      <c r="AK648" s="1"/>
      <c r="AL648" s="1"/>
      <c r="AM648" s="1"/>
    </row>
    <row r="649" spans="4:39" x14ac:dyDescent="0.5">
      <c r="D649"/>
      <c r="E649"/>
      <c r="F649"/>
      <c r="AJ649" s="1"/>
      <c r="AK649" s="1"/>
      <c r="AL649" s="1"/>
      <c r="AM649" s="1"/>
    </row>
    <row r="650" spans="4:39" x14ac:dyDescent="0.5">
      <c r="D650"/>
      <c r="E650"/>
      <c r="F650"/>
      <c r="AJ650" s="1"/>
      <c r="AK650" s="1"/>
      <c r="AL650" s="1"/>
      <c r="AM650" s="1"/>
    </row>
    <row r="651" spans="4:39" x14ac:dyDescent="0.5">
      <c r="D651"/>
      <c r="E651"/>
      <c r="F651"/>
      <c r="AJ651" s="1"/>
      <c r="AK651" s="1"/>
      <c r="AL651" s="1"/>
      <c r="AM651" s="1"/>
    </row>
    <row r="652" spans="4:39" x14ac:dyDescent="0.5">
      <c r="D652"/>
      <c r="E652"/>
      <c r="F652"/>
      <c r="AJ652" s="1"/>
      <c r="AK652" s="1"/>
      <c r="AL652" s="1"/>
      <c r="AM652" s="1"/>
    </row>
    <row r="653" spans="4:39" x14ac:dyDescent="0.5">
      <c r="D653"/>
      <c r="E653"/>
      <c r="F653"/>
      <c r="AJ653" s="1"/>
      <c r="AK653" s="1"/>
      <c r="AL653" s="1"/>
      <c r="AM653" s="1"/>
    </row>
    <row r="654" spans="4:39" x14ac:dyDescent="0.5">
      <c r="D654"/>
      <c r="E654"/>
      <c r="F654"/>
      <c r="AJ654" s="1"/>
      <c r="AK654" s="1"/>
      <c r="AL654" s="1"/>
      <c r="AM654" s="1"/>
    </row>
    <row r="655" spans="4:39" x14ac:dyDescent="0.5">
      <c r="D655"/>
      <c r="E655"/>
      <c r="F655"/>
      <c r="AJ655" s="1"/>
      <c r="AK655" s="1"/>
      <c r="AL655" s="1"/>
      <c r="AM655" s="1"/>
    </row>
    <row r="656" spans="4:39" x14ac:dyDescent="0.5">
      <c r="D656"/>
      <c r="E656"/>
      <c r="F656"/>
      <c r="AJ656" s="1"/>
      <c r="AK656" s="1"/>
      <c r="AL656" s="1"/>
      <c r="AM656" s="1"/>
    </row>
    <row r="657" spans="4:39" x14ac:dyDescent="0.5">
      <c r="D657"/>
      <c r="E657"/>
      <c r="F657"/>
      <c r="AJ657" s="1"/>
      <c r="AK657" s="1"/>
      <c r="AL657" s="1"/>
      <c r="AM657" s="1"/>
    </row>
    <row r="658" spans="4:39" x14ac:dyDescent="0.5">
      <c r="D658"/>
      <c r="E658"/>
      <c r="F658"/>
      <c r="AJ658" s="1"/>
      <c r="AK658" s="1"/>
      <c r="AL658" s="1"/>
      <c r="AM658" s="1"/>
    </row>
    <row r="659" spans="4:39" x14ac:dyDescent="0.5">
      <c r="D659"/>
      <c r="E659"/>
      <c r="F659"/>
      <c r="AJ659" s="1"/>
      <c r="AK659" s="1"/>
      <c r="AL659" s="1"/>
      <c r="AM659" s="1"/>
    </row>
    <row r="660" spans="4:39" x14ac:dyDescent="0.5">
      <c r="D660"/>
      <c r="E660"/>
      <c r="F660"/>
      <c r="AJ660" s="1"/>
      <c r="AK660" s="1"/>
      <c r="AL660" s="1"/>
      <c r="AM660" s="1"/>
    </row>
    <row r="661" spans="4:39" x14ac:dyDescent="0.5">
      <c r="D661"/>
      <c r="E661"/>
      <c r="F661"/>
      <c r="AJ661" s="1"/>
      <c r="AK661" s="1"/>
      <c r="AL661" s="1"/>
      <c r="AM661" s="1"/>
    </row>
    <row r="662" spans="4:39" x14ac:dyDescent="0.5">
      <c r="D662"/>
      <c r="E662"/>
      <c r="F662"/>
      <c r="AJ662" s="1"/>
      <c r="AK662" s="1"/>
      <c r="AL662" s="1"/>
      <c r="AM662" s="1"/>
    </row>
    <row r="663" spans="4:39" x14ac:dyDescent="0.5">
      <c r="D663"/>
      <c r="E663"/>
      <c r="F663"/>
      <c r="AJ663" s="1"/>
      <c r="AK663" s="1"/>
      <c r="AL663" s="1"/>
      <c r="AM663" s="1"/>
    </row>
    <row r="664" spans="4:39" x14ac:dyDescent="0.5">
      <c r="D664"/>
      <c r="E664"/>
      <c r="F664"/>
      <c r="AJ664" s="1"/>
      <c r="AK664" s="1"/>
      <c r="AL664" s="1"/>
      <c r="AM664" s="1"/>
    </row>
    <row r="665" spans="4:39" x14ac:dyDescent="0.5">
      <c r="D665"/>
      <c r="E665"/>
      <c r="F665"/>
      <c r="AJ665" s="1"/>
      <c r="AK665" s="1"/>
      <c r="AL665" s="1"/>
      <c r="AM665" s="1"/>
    </row>
    <row r="666" spans="4:39" x14ac:dyDescent="0.5">
      <c r="D666"/>
      <c r="E666"/>
      <c r="F666"/>
      <c r="AJ666" s="1"/>
      <c r="AK666" s="1"/>
      <c r="AL666" s="1"/>
      <c r="AM666" s="1"/>
    </row>
    <row r="667" spans="4:39" x14ac:dyDescent="0.5">
      <c r="D667"/>
      <c r="E667"/>
      <c r="F667"/>
      <c r="AJ667" s="1"/>
      <c r="AK667" s="1"/>
      <c r="AL667" s="1"/>
      <c r="AM667" s="1"/>
    </row>
    <row r="668" spans="4:39" x14ac:dyDescent="0.5">
      <c r="D668"/>
      <c r="E668"/>
      <c r="F668"/>
      <c r="AJ668" s="1"/>
      <c r="AK668" s="1"/>
      <c r="AL668" s="1"/>
      <c r="AM668" s="1"/>
    </row>
    <row r="669" spans="4:39" x14ac:dyDescent="0.5">
      <c r="D669"/>
      <c r="E669"/>
      <c r="F669"/>
      <c r="AJ669" s="1"/>
      <c r="AK669" s="1"/>
      <c r="AL669" s="1"/>
      <c r="AM669" s="1"/>
    </row>
    <row r="670" spans="4:39" x14ac:dyDescent="0.5">
      <c r="D670"/>
      <c r="E670"/>
      <c r="F670"/>
      <c r="AJ670" s="1"/>
      <c r="AK670" s="1"/>
      <c r="AL670" s="1"/>
      <c r="AM670" s="1"/>
    </row>
    <row r="671" spans="4:39" x14ac:dyDescent="0.5">
      <c r="D671"/>
      <c r="E671"/>
      <c r="F671"/>
      <c r="AJ671" s="1"/>
      <c r="AK671" s="1"/>
      <c r="AL671" s="1"/>
      <c r="AM671" s="1"/>
    </row>
    <row r="672" spans="4:39" x14ac:dyDescent="0.5">
      <c r="D672"/>
      <c r="E672"/>
      <c r="F672"/>
      <c r="AJ672" s="1"/>
      <c r="AK672" s="1"/>
      <c r="AL672" s="1"/>
      <c r="AM672" s="1"/>
    </row>
    <row r="673" spans="4:39" x14ac:dyDescent="0.5">
      <c r="D673"/>
      <c r="E673"/>
      <c r="F673"/>
      <c r="AJ673" s="1"/>
      <c r="AK673" s="1"/>
      <c r="AL673" s="1"/>
      <c r="AM673" s="1"/>
    </row>
    <row r="674" spans="4:39" x14ac:dyDescent="0.5">
      <c r="D674"/>
      <c r="E674"/>
      <c r="F674"/>
      <c r="AJ674" s="1"/>
      <c r="AK674" s="1"/>
      <c r="AL674" s="1"/>
      <c r="AM674" s="1"/>
    </row>
    <row r="675" spans="4:39" x14ac:dyDescent="0.5">
      <c r="D675"/>
      <c r="E675"/>
      <c r="F675"/>
      <c r="AJ675" s="1"/>
      <c r="AK675" s="1"/>
      <c r="AL675" s="1"/>
      <c r="AM675" s="1"/>
    </row>
    <row r="676" spans="4:39" x14ac:dyDescent="0.5">
      <c r="D676"/>
      <c r="E676"/>
      <c r="F676"/>
      <c r="AJ676" s="1"/>
      <c r="AK676" s="1"/>
      <c r="AL676" s="1"/>
      <c r="AM676" s="1"/>
    </row>
    <row r="677" spans="4:39" x14ac:dyDescent="0.5">
      <c r="D677"/>
      <c r="E677"/>
      <c r="F677"/>
      <c r="AJ677" s="1"/>
      <c r="AK677" s="1"/>
      <c r="AL677" s="1"/>
      <c r="AM677" s="1"/>
    </row>
    <row r="678" spans="4:39" x14ac:dyDescent="0.5">
      <c r="D678"/>
      <c r="E678"/>
      <c r="F678"/>
      <c r="AJ678" s="1"/>
      <c r="AK678" s="1"/>
      <c r="AL678" s="1"/>
      <c r="AM678" s="1"/>
    </row>
    <row r="679" spans="4:39" x14ac:dyDescent="0.5">
      <c r="D679"/>
      <c r="E679"/>
      <c r="F679"/>
      <c r="AJ679" s="1"/>
      <c r="AK679" s="1"/>
      <c r="AL679" s="1"/>
      <c r="AM679" s="1"/>
    </row>
    <row r="680" spans="4:39" x14ac:dyDescent="0.5">
      <c r="D680"/>
      <c r="E680"/>
      <c r="F680"/>
      <c r="AJ680" s="1"/>
      <c r="AK680" s="1"/>
      <c r="AL680" s="1"/>
      <c r="AM680" s="1"/>
    </row>
    <row r="681" spans="4:39" x14ac:dyDescent="0.5">
      <c r="D681"/>
      <c r="E681"/>
      <c r="F681"/>
      <c r="AJ681" s="1"/>
      <c r="AK681" s="1"/>
      <c r="AL681" s="1"/>
      <c r="AM681" s="1"/>
    </row>
    <row r="682" spans="4:39" x14ac:dyDescent="0.5">
      <c r="D682"/>
      <c r="E682"/>
      <c r="F682"/>
      <c r="AJ682" s="1"/>
      <c r="AK682" s="1"/>
      <c r="AL682" s="1"/>
      <c r="AM682" s="1"/>
    </row>
    <row r="683" spans="4:39" x14ac:dyDescent="0.5">
      <c r="D683"/>
      <c r="E683"/>
      <c r="F683"/>
      <c r="AJ683" s="1"/>
      <c r="AK683" s="1"/>
      <c r="AL683" s="1"/>
      <c r="AM683" s="1"/>
    </row>
    <row r="684" spans="4:39" x14ac:dyDescent="0.5">
      <c r="D684"/>
      <c r="E684"/>
      <c r="F684"/>
      <c r="AJ684" s="1"/>
      <c r="AK684" s="1"/>
      <c r="AL684" s="1"/>
      <c r="AM684" s="1"/>
    </row>
    <row r="685" spans="4:39" x14ac:dyDescent="0.5">
      <c r="D685"/>
      <c r="E685"/>
      <c r="F685"/>
      <c r="AJ685" s="1"/>
      <c r="AK685" s="1"/>
      <c r="AL685" s="1"/>
      <c r="AM685" s="1"/>
    </row>
    <row r="686" spans="4:39" x14ac:dyDescent="0.5">
      <c r="D686"/>
      <c r="E686"/>
      <c r="F686"/>
      <c r="AJ686" s="1"/>
      <c r="AK686" s="1"/>
      <c r="AL686" s="1"/>
      <c r="AM686" s="1"/>
    </row>
    <row r="687" spans="4:39" x14ac:dyDescent="0.5">
      <c r="D687"/>
      <c r="E687"/>
      <c r="F687"/>
      <c r="AJ687" s="1"/>
      <c r="AK687" s="1"/>
      <c r="AL687" s="1"/>
      <c r="AM687" s="1"/>
    </row>
    <row r="688" spans="4:39" x14ac:dyDescent="0.5">
      <c r="D688"/>
      <c r="E688"/>
      <c r="F688"/>
      <c r="AJ688" s="1"/>
      <c r="AK688" s="1"/>
      <c r="AL688" s="1"/>
      <c r="AM688" s="1"/>
    </row>
    <row r="689" spans="4:39" x14ac:dyDescent="0.5">
      <c r="D689"/>
      <c r="E689"/>
      <c r="F689"/>
      <c r="AJ689" s="1"/>
      <c r="AK689" s="1"/>
      <c r="AL689" s="1"/>
      <c r="AM689" s="1"/>
    </row>
    <row r="690" spans="4:39" x14ac:dyDescent="0.5">
      <c r="D690"/>
      <c r="E690"/>
      <c r="F690"/>
      <c r="AJ690" s="1"/>
      <c r="AK690" s="1"/>
      <c r="AL690" s="1"/>
      <c r="AM690" s="1"/>
    </row>
    <row r="691" spans="4:39" x14ac:dyDescent="0.5">
      <c r="D691"/>
      <c r="E691"/>
      <c r="F691"/>
      <c r="AJ691" s="1"/>
      <c r="AK691" s="1"/>
      <c r="AL691" s="1"/>
      <c r="AM691" s="1"/>
    </row>
    <row r="692" spans="4:39" x14ac:dyDescent="0.5">
      <c r="D692"/>
      <c r="E692"/>
      <c r="F692"/>
      <c r="AJ692" s="1"/>
      <c r="AK692" s="1"/>
      <c r="AL692" s="1"/>
      <c r="AM692" s="1"/>
    </row>
    <row r="693" spans="4:39" x14ac:dyDescent="0.5">
      <c r="D693"/>
      <c r="E693"/>
      <c r="F693"/>
      <c r="AJ693" s="1"/>
      <c r="AK693" s="1"/>
      <c r="AL693" s="1"/>
      <c r="AM693" s="1"/>
    </row>
    <row r="694" spans="4:39" x14ac:dyDescent="0.5">
      <c r="D694"/>
      <c r="E694"/>
      <c r="F694"/>
      <c r="AJ694" s="1"/>
      <c r="AK694" s="1"/>
      <c r="AL694" s="1"/>
      <c r="AM694" s="1"/>
    </row>
    <row r="695" spans="4:39" x14ac:dyDescent="0.5">
      <c r="D695"/>
      <c r="E695"/>
      <c r="F695"/>
      <c r="AJ695" s="1"/>
      <c r="AK695" s="1"/>
      <c r="AL695" s="1"/>
      <c r="AM695" s="1"/>
    </row>
    <row r="696" spans="4:39" x14ac:dyDescent="0.5">
      <c r="D696"/>
      <c r="E696"/>
      <c r="F696"/>
      <c r="AJ696" s="1"/>
      <c r="AK696" s="1"/>
      <c r="AL696" s="1"/>
      <c r="AM696" s="1"/>
    </row>
    <row r="697" spans="4:39" x14ac:dyDescent="0.5">
      <c r="D697"/>
      <c r="E697"/>
      <c r="F697"/>
      <c r="AJ697" s="1"/>
      <c r="AK697" s="1"/>
      <c r="AL697" s="1"/>
      <c r="AM697" s="1"/>
    </row>
    <row r="698" spans="4:39" x14ac:dyDescent="0.5">
      <c r="D698"/>
      <c r="E698"/>
      <c r="F698"/>
      <c r="AJ698" s="1"/>
      <c r="AK698" s="1"/>
      <c r="AL698" s="1"/>
      <c r="AM698" s="1"/>
    </row>
    <row r="699" spans="4:39" x14ac:dyDescent="0.5">
      <c r="D699"/>
      <c r="E699"/>
      <c r="F699"/>
      <c r="AJ699" s="1"/>
      <c r="AK699" s="1"/>
      <c r="AL699" s="1"/>
      <c r="AM699" s="1"/>
    </row>
    <row r="700" spans="4:39" x14ac:dyDescent="0.5">
      <c r="D700"/>
      <c r="E700"/>
      <c r="F700"/>
      <c r="AJ700" s="1"/>
      <c r="AK700" s="1"/>
      <c r="AL700" s="1"/>
      <c r="AM700" s="1"/>
    </row>
    <row r="701" spans="4:39" x14ac:dyDescent="0.5">
      <c r="D701"/>
      <c r="E701"/>
      <c r="F701"/>
      <c r="AJ701" s="1"/>
      <c r="AK701" s="1"/>
      <c r="AL701" s="1"/>
      <c r="AM701" s="1"/>
    </row>
    <row r="702" spans="4:39" x14ac:dyDescent="0.5">
      <c r="D702"/>
      <c r="E702"/>
      <c r="F702"/>
      <c r="AJ702" s="1"/>
      <c r="AK702" s="1"/>
      <c r="AL702" s="1"/>
      <c r="AM702" s="1"/>
    </row>
    <row r="703" spans="4:39" x14ac:dyDescent="0.5">
      <c r="D703"/>
      <c r="E703"/>
      <c r="F703"/>
      <c r="AJ703" s="1"/>
      <c r="AK703" s="1"/>
      <c r="AL703" s="1"/>
      <c r="AM703" s="1"/>
    </row>
    <row r="704" spans="4:39" x14ac:dyDescent="0.5">
      <c r="D704"/>
      <c r="E704"/>
      <c r="F704"/>
      <c r="AJ704" s="1"/>
      <c r="AK704" s="1"/>
      <c r="AL704" s="1"/>
      <c r="AM704" s="1"/>
    </row>
    <row r="705" spans="4:39" x14ac:dyDescent="0.5">
      <c r="D705"/>
      <c r="E705"/>
      <c r="F705"/>
      <c r="AJ705" s="1"/>
      <c r="AK705" s="1"/>
      <c r="AL705" s="1"/>
      <c r="AM705" s="1"/>
    </row>
    <row r="706" spans="4:39" x14ac:dyDescent="0.5">
      <c r="D706"/>
      <c r="E706"/>
      <c r="F706"/>
      <c r="AJ706" s="1"/>
      <c r="AK706" s="1"/>
      <c r="AL706" s="1"/>
      <c r="AM706" s="1"/>
    </row>
    <row r="707" spans="4:39" x14ac:dyDescent="0.5">
      <c r="D707"/>
      <c r="E707"/>
      <c r="F707"/>
      <c r="AJ707" s="1"/>
      <c r="AK707" s="1"/>
      <c r="AL707" s="1"/>
      <c r="AM707" s="1"/>
    </row>
    <row r="708" spans="4:39" x14ac:dyDescent="0.5">
      <c r="D708"/>
      <c r="E708"/>
      <c r="F708"/>
      <c r="AJ708" s="1"/>
      <c r="AK708" s="1"/>
      <c r="AL708" s="1"/>
      <c r="AM708" s="1"/>
    </row>
    <row r="709" spans="4:39" x14ac:dyDescent="0.5">
      <c r="D709"/>
      <c r="E709"/>
      <c r="F709"/>
      <c r="AJ709" s="1"/>
      <c r="AK709" s="1"/>
      <c r="AL709" s="1"/>
      <c r="AM709" s="1"/>
    </row>
    <row r="710" spans="4:39" x14ac:dyDescent="0.5">
      <c r="D710"/>
      <c r="E710"/>
      <c r="F710"/>
      <c r="AJ710" s="1"/>
      <c r="AK710" s="1"/>
      <c r="AL710" s="1"/>
      <c r="AM710" s="1"/>
    </row>
    <row r="711" spans="4:39" x14ac:dyDescent="0.5">
      <c r="D711"/>
      <c r="E711"/>
      <c r="F711"/>
      <c r="AJ711" s="1"/>
      <c r="AK711" s="1"/>
      <c r="AL711" s="1"/>
      <c r="AM711" s="1"/>
    </row>
    <row r="712" spans="4:39" x14ac:dyDescent="0.5">
      <c r="D712"/>
      <c r="E712"/>
      <c r="F712"/>
      <c r="AJ712" s="1"/>
      <c r="AK712" s="1"/>
      <c r="AL712" s="1"/>
      <c r="AM712" s="1"/>
    </row>
    <row r="713" spans="4:39" x14ac:dyDescent="0.5">
      <c r="D713"/>
      <c r="E713"/>
      <c r="F713"/>
      <c r="AJ713" s="1"/>
      <c r="AK713" s="1"/>
      <c r="AL713" s="1"/>
      <c r="AM713" s="1"/>
    </row>
    <row r="714" spans="4:39" x14ac:dyDescent="0.5">
      <c r="D714"/>
      <c r="E714"/>
      <c r="F714"/>
      <c r="AJ714" s="1"/>
      <c r="AK714" s="1"/>
      <c r="AL714" s="1"/>
      <c r="AM714" s="1"/>
    </row>
    <row r="715" spans="4:39" x14ac:dyDescent="0.5">
      <c r="D715"/>
      <c r="E715"/>
      <c r="F715"/>
      <c r="AJ715" s="1"/>
      <c r="AK715" s="1"/>
      <c r="AL715" s="1"/>
      <c r="AM715" s="1"/>
    </row>
    <row r="716" spans="4:39" x14ac:dyDescent="0.5">
      <c r="D716"/>
      <c r="E716"/>
      <c r="F716"/>
      <c r="AJ716" s="1"/>
      <c r="AK716" s="1"/>
      <c r="AL716" s="1"/>
      <c r="AM716" s="1"/>
    </row>
    <row r="717" spans="4:39" x14ac:dyDescent="0.5">
      <c r="D717"/>
      <c r="E717"/>
      <c r="F717"/>
      <c r="AJ717" s="1"/>
      <c r="AK717" s="1"/>
      <c r="AL717" s="1"/>
      <c r="AM717" s="1"/>
    </row>
    <row r="718" spans="4:39" x14ac:dyDescent="0.5">
      <c r="D718"/>
      <c r="E718"/>
      <c r="F718"/>
      <c r="AJ718" s="1"/>
      <c r="AK718" s="1"/>
      <c r="AL718" s="1"/>
      <c r="AM718" s="1"/>
    </row>
    <row r="719" spans="4:39" x14ac:dyDescent="0.5">
      <c r="D719"/>
      <c r="E719"/>
      <c r="F719"/>
      <c r="AJ719" s="1"/>
      <c r="AK719" s="1"/>
      <c r="AL719" s="1"/>
      <c r="AM719" s="1"/>
    </row>
    <row r="720" spans="4:39" x14ac:dyDescent="0.5">
      <c r="D720"/>
      <c r="E720"/>
      <c r="F720"/>
      <c r="AJ720" s="1"/>
      <c r="AK720" s="1"/>
      <c r="AL720" s="1"/>
      <c r="AM720" s="1"/>
    </row>
    <row r="721" spans="4:39" x14ac:dyDescent="0.5">
      <c r="D721"/>
      <c r="E721"/>
      <c r="F721"/>
      <c r="AJ721" s="1"/>
      <c r="AK721" s="1"/>
      <c r="AL721" s="1"/>
      <c r="AM721" s="1"/>
    </row>
    <row r="722" spans="4:39" x14ac:dyDescent="0.5">
      <c r="D722"/>
      <c r="E722"/>
      <c r="F722"/>
      <c r="AJ722" s="1"/>
      <c r="AK722" s="1"/>
      <c r="AL722" s="1"/>
      <c r="AM722" s="1"/>
    </row>
    <row r="723" spans="4:39" x14ac:dyDescent="0.5">
      <c r="D723"/>
      <c r="E723"/>
      <c r="F723"/>
      <c r="AJ723" s="1"/>
      <c r="AK723" s="1"/>
      <c r="AL723" s="1"/>
      <c r="AM723" s="1"/>
    </row>
    <row r="724" spans="4:39" x14ac:dyDescent="0.5">
      <c r="D724"/>
      <c r="E724"/>
      <c r="F724"/>
      <c r="AJ724" s="1"/>
      <c r="AK724" s="1"/>
      <c r="AL724" s="1"/>
      <c r="AM724" s="1"/>
    </row>
    <row r="725" spans="4:39" x14ac:dyDescent="0.5">
      <c r="D725"/>
      <c r="E725"/>
      <c r="F725"/>
      <c r="AJ725" s="1"/>
      <c r="AK725" s="1"/>
      <c r="AL725" s="1"/>
      <c r="AM725" s="1"/>
    </row>
    <row r="726" spans="4:39" x14ac:dyDescent="0.5">
      <c r="D726"/>
      <c r="E726"/>
      <c r="F726"/>
      <c r="AJ726" s="1"/>
      <c r="AK726" s="1"/>
      <c r="AL726" s="1"/>
      <c r="AM726" s="1"/>
    </row>
    <row r="727" spans="4:39" x14ac:dyDescent="0.5">
      <c r="D727"/>
      <c r="E727"/>
      <c r="F727"/>
      <c r="AJ727" s="1"/>
      <c r="AK727" s="1"/>
      <c r="AL727" s="1"/>
      <c r="AM727" s="1"/>
    </row>
    <row r="728" spans="4:39" x14ac:dyDescent="0.5">
      <c r="D728"/>
      <c r="E728"/>
      <c r="F728"/>
      <c r="AJ728" s="1"/>
      <c r="AK728" s="1"/>
      <c r="AL728" s="1"/>
      <c r="AM728" s="1"/>
    </row>
    <row r="729" spans="4:39" x14ac:dyDescent="0.5">
      <c r="D729"/>
      <c r="E729"/>
      <c r="F729"/>
      <c r="AJ729" s="1"/>
      <c r="AK729" s="1"/>
      <c r="AL729" s="1"/>
      <c r="AM729" s="1"/>
    </row>
    <row r="730" spans="4:39" x14ac:dyDescent="0.5">
      <c r="D730"/>
      <c r="E730"/>
      <c r="F730"/>
      <c r="AJ730" s="1"/>
      <c r="AK730" s="1"/>
      <c r="AL730" s="1"/>
      <c r="AM730" s="1"/>
    </row>
    <row r="731" spans="4:39" x14ac:dyDescent="0.5">
      <c r="D731"/>
      <c r="E731"/>
      <c r="F731"/>
      <c r="AJ731" s="1"/>
      <c r="AK731" s="1"/>
      <c r="AL731" s="1"/>
      <c r="AM731" s="1"/>
    </row>
    <row r="732" spans="4:39" x14ac:dyDescent="0.5">
      <c r="D732"/>
      <c r="E732"/>
      <c r="F732"/>
      <c r="AJ732" s="1"/>
      <c r="AK732" s="1"/>
      <c r="AL732" s="1"/>
      <c r="AM732" s="1"/>
    </row>
    <row r="733" spans="4:39" x14ac:dyDescent="0.5">
      <c r="D733"/>
      <c r="E733"/>
      <c r="F733"/>
      <c r="AJ733" s="1"/>
      <c r="AK733" s="1"/>
      <c r="AL733" s="1"/>
      <c r="AM733" s="1"/>
    </row>
    <row r="734" spans="4:39" x14ac:dyDescent="0.5">
      <c r="D734"/>
      <c r="E734"/>
      <c r="F734"/>
      <c r="AJ734" s="1"/>
      <c r="AK734" s="1"/>
      <c r="AL734" s="1"/>
      <c r="AM734" s="1"/>
    </row>
    <row r="735" spans="4:39" x14ac:dyDescent="0.5">
      <c r="D735"/>
      <c r="E735"/>
      <c r="F735"/>
      <c r="AJ735" s="1"/>
      <c r="AK735" s="1"/>
      <c r="AL735" s="1"/>
      <c r="AM735" s="1"/>
    </row>
    <row r="736" spans="4:39" x14ac:dyDescent="0.5">
      <c r="D736"/>
      <c r="E736"/>
      <c r="F736"/>
      <c r="AJ736" s="1"/>
      <c r="AK736" s="1"/>
      <c r="AL736" s="1"/>
      <c r="AM736" s="1"/>
    </row>
    <row r="737" spans="4:39" x14ac:dyDescent="0.5">
      <c r="D737"/>
      <c r="E737"/>
      <c r="F737"/>
      <c r="AJ737" s="1"/>
      <c r="AK737" s="1"/>
      <c r="AL737" s="1"/>
      <c r="AM737" s="1"/>
    </row>
    <row r="738" spans="4:39" x14ac:dyDescent="0.5">
      <c r="D738"/>
      <c r="E738"/>
      <c r="F738"/>
      <c r="AJ738" s="1"/>
      <c r="AK738" s="1"/>
      <c r="AL738" s="1"/>
      <c r="AM738" s="1"/>
    </row>
    <row r="739" spans="4:39" x14ac:dyDescent="0.5">
      <c r="D739"/>
      <c r="E739"/>
      <c r="F739"/>
      <c r="AJ739" s="1"/>
      <c r="AK739" s="1"/>
      <c r="AL739" s="1"/>
      <c r="AM739" s="1"/>
    </row>
    <row r="740" spans="4:39" x14ac:dyDescent="0.5">
      <c r="D740"/>
      <c r="E740"/>
      <c r="F740"/>
      <c r="AJ740" s="1"/>
      <c r="AK740" s="1"/>
      <c r="AL740" s="1"/>
      <c r="AM740" s="1"/>
    </row>
    <row r="741" spans="4:39" x14ac:dyDescent="0.5">
      <c r="D741"/>
      <c r="E741"/>
      <c r="F741"/>
      <c r="AJ741" s="1"/>
      <c r="AK741" s="1"/>
      <c r="AL741" s="1"/>
      <c r="AM741" s="1"/>
    </row>
    <row r="742" spans="4:39" x14ac:dyDescent="0.5">
      <c r="D742"/>
      <c r="E742"/>
      <c r="F742"/>
      <c r="AJ742" s="1"/>
      <c r="AK742" s="1"/>
      <c r="AL742" s="1"/>
      <c r="AM742" s="1"/>
    </row>
    <row r="743" spans="4:39" x14ac:dyDescent="0.5">
      <c r="D743"/>
      <c r="E743"/>
      <c r="F743"/>
      <c r="AJ743" s="1"/>
      <c r="AK743" s="1"/>
      <c r="AL743" s="1"/>
      <c r="AM743" s="1"/>
    </row>
    <row r="744" spans="4:39" x14ac:dyDescent="0.5">
      <c r="D744"/>
      <c r="E744"/>
      <c r="F744"/>
      <c r="AJ744" s="1"/>
      <c r="AK744" s="1"/>
      <c r="AL744" s="1"/>
      <c r="AM744" s="1"/>
    </row>
    <row r="745" spans="4:39" x14ac:dyDescent="0.5">
      <c r="D745"/>
      <c r="E745"/>
      <c r="F745"/>
      <c r="AJ745" s="1"/>
      <c r="AK745" s="1"/>
      <c r="AL745" s="1"/>
      <c r="AM745" s="1"/>
    </row>
    <row r="746" spans="4:39" x14ac:dyDescent="0.5">
      <c r="D746"/>
      <c r="E746"/>
      <c r="F746"/>
      <c r="AJ746" s="1"/>
      <c r="AK746" s="1"/>
      <c r="AL746" s="1"/>
      <c r="AM746" s="1"/>
    </row>
    <row r="747" spans="4:39" x14ac:dyDescent="0.5">
      <c r="D747"/>
      <c r="E747"/>
      <c r="F747"/>
      <c r="AJ747" s="1"/>
      <c r="AK747" s="1"/>
      <c r="AL747" s="1"/>
      <c r="AM747" s="1"/>
    </row>
    <row r="748" spans="4:39" x14ac:dyDescent="0.5">
      <c r="D748"/>
      <c r="E748"/>
      <c r="F748"/>
      <c r="AJ748" s="1"/>
      <c r="AK748" s="1"/>
      <c r="AL748" s="1"/>
      <c r="AM748" s="1"/>
    </row>
    <row r="749" spans="4:39" x14ac:dyDescent="0.5">
      <c r="D749"/>
      <c r="E749"/>
      <c r="F749"/>
      <c r="AJ749" s="1"/>
      <c r="AK749" s="1"/>
      <c r="AL749" s="1"/>
      <c r="AM749" s="1"/>
    </row>
    <row r="750" spans="4:39" x14ac:dyDescent="0.5">
      <c r="D750"/>
      <c r="E750"/>
      <c r="F750"/>
      <c r="AJ750" s="1"/>
      <c r="AK750" s="1"/>
      <c r="AL750" s="1"/>
      <c r="AM750" s="1"/>
    </row>
    <row r="751" spans="4:39" x14ac:dyDescent="0.5">
      <c r="D751"/>
      <c r="E751"/>
      <c r="F751"/>
      <c r="AJ751" s="1"/>
      <c r="AK751" s="1"/>
      <c r="AL751" s="1"/>
      <c r="AM751" s="1"/>
    </row>
    <row r="752" spans="4:39" x14ac:dyDescent="0.5">
      <c r="D752"/>
      <c r="E752"/>
      <c r="F752"/>
      <c r="AJ752" s="1"/>
      <c r="AK752" s="1"/>
      <c r="AL752" s="1"/>
      <c r="AM752" s="1"/>
    </row>
    <row r="753" spans="4:39" x14ac:dyDescent="0.5">
      <c r="D753"/>
      <c r="E753"/>
      <c r="F753"/>
      <c r="AJ753" s="1"/>
      <c r="AK753" s="1"/>
      <c r="AL753" s="1"/>
      <c r="AM753" s="1"/>
    </row>
    <row r="754" spans="4:39" x14ac:dyDescent="0.5">
      <c r="D754"/>
      <c r="E754"/>
      <c r="F754"/>
      <c r="AJ754" s="1"/>
      <c r="AK754" s="1"/>
      <c r="AL754" s="1"/>
      <c r="AM754" s="1"/>
    </row>
    <row r="755" spans="4:39" x14ac:dyDescent="0.5">
      <c r="D755"/>
      <c r="E755"/>
      <c r="F755"/>
      <c r="AJ755" s="1"/>
      <c r="AK755" s="1"/>
      <c r="AL755" s="1"/>
      <c r="AM755" s="1"/>
    </row>
    <row r="756" spans="4:39" x14ac:dyDescent="0.5">
      <c r="D756"/>
      <c r="E756"/>
      <c r="F756"/>
      <c r="AJ756" s="1"/>
      <c r="AK756" s="1"/>
      <c r="AL756" s="1"/>
      <c r="AM756" s="1"/>
    </row>
    <row r="757" spans="4:39" x14ac:dyDescent="0.5">
      <c r="D757"/>
      <c r="E757"/>
      <c r="F757"/>
      <c r="AJ757" s="1"/>
      <c r="AK757" s="1"/>
      <c r="AL757" s="1"/>
      <c r="AM757" s="1"/>
    </row>
    <row r="758" spans="4:39" x14ac:dyDescent="0.5">
      <c r="D758"/>
      <c r="E758"/>
      <c r="F758"/>
      <c r="AJ758" s="1"/>
      <c r="AK758" s="1"/>
      <c r="AL758" s="1"/>
      <c r="AM758" s="1"/>
    </row>
    <row r="759" spans="4:39" x14ac:dyDescent="0.5">
      <c r="D759"/>
      <c r="E759"/>
      <c r="F759"/>
      <c r="AJ759" s="1"/>
      <c r="AK759" s="1"/>
      <c r="AL759" s="1"/>
      <c r="AM759" s="1"/>
    </row>
    <row r="760" spans="4:39" x14ac:dyDescent="0.5">
      <c r="D760"/>
      <c r="E760"/>
      <c r="F760"/>
      <c r="AJ760" s="1"/>
      <c r="AK760" s="1"/>
      <c r="AL760" s="1"/>
      <c r="AM760" s="1"/>
    </row>
    <row r="761" spans="4:39" x14ac:dyDescent="0.5">
      <c r="D761"/>
      <c r="E761"/>
      <c r="F761"/>
      <c r="AJ761" s="1"/>
      <c r="AK761" s="1"/>
      <c r="AL761" s="1"/>
      <c r="AM761" s="1"/>
    </row>
    <row r="762" spans="4:39" x14ac:dyDescent="0.5">
      <c r="D762"/>
      <c r="E762"/>
      <c r="F762"/>
      <c r="AJ762" s="1"/>
      <c r="AK762" s="1"/>
      <c r="AL762" s="1"/>
      <c r="AM762" s="1"/>
    </row>
    <row r="763" spans="4:39" x14ac:dyDescent="0.5">
      <c r="D763"/>
      <c r="E763"/>
      <c r="F763"/>
      <c r="AJ763" s="1"/>
      <c r="AK763" s="1"/>
      <c r="AL763" s="1"/>
      <c r="AM763" s="1"/>
    </row>
    <row r="764" spans="4:39" x14ac:dyDescent="0.5">
      <c r="D764"/>
      <c r="E764"/>
      <c r="F764"/>
      <c r="AJ764" s="1"/>
      <c r="AK764" s="1"/>
      <c r="AL764" s="1"/>
      <c r="AM764" s="1"/>
    </row>
    <row r="765" spans="4:39" x14ac:dyDescent="0.5">
      <c r="D765"/>
      <c r="E765"/>
      <c r="F765"/>
      <c r="AJ765" s="1"/>
      <c r="AK765" s="1"/>
      <c r="AL765" s="1"/>
      <c r="AM765" s="1"/>
    </row>
    <row r="766" spans="4:39" x14ac:dyDescent="0.5">
      <c r="D766"/>
      <c r="E766"/>
      <c r="F766"/>
      <c r="AJ766" s="1"/>
      <c r="AK766" s="1"/>
      <c r="AL766" s="1"/>
      <c r="AM766" s="1"/>
    </row>
    <row r="767" spans="4:39" x14ac:dyDescent="0.5">
      <c r="D767"/>
      <c r="E767"/>
      <c r="F767"/>
      <c r="AJ767" s="1"/>
      <c r="AK767" s="1"/>
      <c r="AL767" s="1"/>
      <c r="AM767" s="1"/>
    </row>
    <row r="768" spans="4:39" x14ac:dyDescent="0.5">
      <c r="D768"/>
      <c r="E768"/>
      <c r="F768"/>
      <c r="AJ768" s="1"/>
      <c r="AK768" s="1"/>
      <c r="AL768" s="1"/>
      <c r="AM768" s="1"/>
    </row>
    <row r="769" spans="4:39" x14ac:dyDescent="0.5">
      <c r="D769"/>
      <c r="E769"/>
      <c r="F769"/>
      <c r="AJ769" s="1"/>
      <c r="AK769" s="1"/>
      <c r="AL769" s="1"/>
      <c r="AM769" s="1"/>
    </row>
    <row r="770" spans="4:39" x14ac:dyDescent="0.5">
      <c r="D770"/>
      <c r="E770"/>
      <c r="F770"/>
      <c r="AJ770" s="1"/>
      <c r="AK770" s="1"/>
      <c r="AL770" s="1"/>
      <c r="AM770" s="1"/>
    </row>
    <row r="771" spans="4:39" x14ac:dyDescent="0.5">
      <c r="D771"/>
      <c r="E771"/>
      <c r="F771"/>
      <c r="AJ771" s="1"/>
      <c r="AK771" s="1"/>
      <c r="AL771" s="1"/>
      <c r="AM771" s="1"/>
    </row>
    <row r="772" spans="4:39" x14ac:dyDescent="0.5">
      <c r="D772"/>
      <c r="E772"/>
      <c r="F772"/>
      <c r="AJ772" s="1"/>
      <c r="AK772" s="1"/>
      <c r="AL772" s="1"/>
      <c r="AM772" s="1"/>
    </row>
    <row r="773" spans="4:39" x14ac:dyDescent="0.5">
      <c r="D773"/>
      <c r="E773"/>
      <c r="F773"/>
      <c r="AJ773" s="1"/>
      <c r="AK773" s="1"/>
      <c r="AL773" s="1"/>
      <c r="AM773" s="1"/>
    </row>
    <row r="774" spans="4:39" x14ac:dyDescent="0.5">
      <c r="D774"/>
      <c r="E774"/>
      <c r="F774"/>
      <c r="AJ774" s="1"/>
      <c r="AK774" s="1"/>
      <c r="AL774" s="1"/>
      <c r="AM774" s="1"/>
    </row>
    <row r="775" spans="4:39" x14ac:dyDescent="0.5">
      <c r="D775"/>
      <c r="E775"/>
      <c r="F775"/>
      <c r="AJ775" s="1"/>
      <c r="AK775" s="1"/>
      <c r="AL775" s="1"/>
      <c r="AM775" s="1"/>
    </row>
    <row r="776" spans="4:39" x14ac:dyDescent="0.5">
      <c r="D776"/>
      <c r="E776"/>
      <c r="F776"/>
      <c r="AJ776" s="1"/>
      <c r="AK776" s="1"/>
      <c r="AL776" s="1"/>
      <c r="AM776" s="1"/>
    </row>
    <row r="777" spans="4:39" x14ac:dyDescent="0.5">
      <c r="D777"/>
      <c r="E777"/>
      <c r="F777"/>
      <c r="AJ777" s="1"/>
      <c r="AK777" s="1"/>
      <c r="AL777" s="1"/>
      <c r="AM777" s="1"/>
    </row>
    <row r="778" spans="4:39" x14ac:dyDescent="0.5">
      <c r="D778"/>
      <c r="E778"/>
      <c r="F778"/>
      <c r="AJ778" s="1"/>
      <c r="AK778" s="1"/>
      <c r="AL778" s="1"/>
      <c r="AM778" s="1"/>
    </row>
    <row r="779" spans="4:39" x14ac:dyDescent="0.5">
      <c r="D779"/>
      <c r="E779"/>
      <c r="F779"/>
      <c r="AJ779" s="1"/>
      <c r="AK779" s="1"/>
      <c r="AL779" s="1"/>
      <c r="AM779" s="1"/>
    </row>
    <row r="780" spans="4:39" x14ac:dyDescent="0.5">
      <c r="D780"/>
      <c r="E780"/>
      <c r="F780"/>
      <c r="AJ780" s="1"/>
      <c r="AK780" s="1"/>
      <c r="AL780" s="1"/>
      <c r="AM780" s="1"/>
    </row>
    <row r="781" spans="4:39" x14ac:dyDescent="0.5">
      <c r="D781"/>
      <c r="E781"/>
      <c r="F781"/>
      <c r="AJ781" s="1"/>
      <c r="AK781" s="1"/>
      <c r="AL781" s="1"/>
      <c r="AM781" s="1"/>
    </row>
    <row r="782" spans="4:39" x14ac:dyDescent="0.5">
      <c r="D782"/>
      <c r="E782"/>
      <c r="F782"/>
      <c r="AJ782" s="1"/>
      <c r="AK782" s="1"/>
      <c r="AL782" s="1"/>
      <c r="AM782" s="1"/>
    </row>
    <row r="783" spans="4:39" x14ac:dyDescent="0.5">
      <c r="D783"/>
      <c r="E783"/>
      <c r="F783"/>
      <c r="AJ783" s="1"/>
      <c r="AK783" s="1"/>
      <c r="AL783" s="1"/>
      <c r="AM783" s="1"/>
    </row>
    <row r="784" spans="4:39" x14ac:dyDescent="0.5">
      <c r="D784"/>
      <c r="E784"/>
      <c r="F784"/>
      <c r="AJ784" s="1"/>
      <c r="AK784" s="1"/>
      <c r="AL784" s="1"/>
      <c r="AM784" s="1"/>
    </row>
    <row r="785" spans="4:39" x14ac:dyDescent="0.5">
      <c r="D785"/>
      <c r="E785"/>
      <c r="F785"/>
      <c r="AJ785" s="1"/>
      <c r="AK785" s="1"/>
      <c r="AL785" s="1"/>
      <c r="AM785" s="1"/>
    </row>
    <row r="786" spans="4:39" x14ac:dyDescent="0.5">
      <c r="D786"/>
      <c r="E786"/>
      <c r="F786"/>
      <c r="AJ786" s="1"/>
      <c r="AK786" s="1"/>
      <c r="AL786" s="1"/>
      <c r="AM786" s="1"/>
    </row>
    <row r="787" spans="4:39" x14ac:dyDescent="0.5">
      <c r="D787"/>
      <c r="E787"/>
      <c r="F787"/>
      <c r="AJ787" s="1"/>
      <c r="AK787" s="1"/>
      <c r="AL787" s="1"/>
      <c r="AM787" s="1"/>
    </row>
    <row r="788" spans="4:39" x14ac:dyDescent="0.5">
      <c r="D788"/>
      <c r="E788"/>
      <c r="F788"/>
      <c r="AJ788" s="1"/>
      <c r="AK788" s="1"/>
      <c r="AL788" s="1"/>
      <c r="AM788" s="1"/>
    </row>
    <row r="789" spans="4:39" x14ac:dyDescent="0.5">
      <c r="D789"/>
      <c r="E789"/>
      <c r="F789"/>
    </row>
    <row r="790" spans="4:39" x14ac:dyDescent="0.5">
      <c r="D790"/>
      <c r="E790"/>
      <c r="F790"/>
    </row>
    <row r="791" spans="4:39" x14ac:dyDescent="0.5">
      <c r="D791"/>
      <c r="E791"/>
      <c r="F791"/>
    </row>
    <row r="792" spans="4:39" x14ac:dyDescent="0.5">
      <c r="D792"/>
      <c r="E792"/>
      <c r="F792"/>
    </row>
    <row r="793" spans="4:39" x14ac:dyDescent="0.5">
      <c r="D793"/>
      <c r="E793"/>
      <c r="F793"/>
    </row>
    <row r="794" spans="4:39" x14ac:dyDescent="0.5">
      <c r="D794"/>
      <c r="E794"/>
      <c r="F794"/>
    </row>
    <row r="795" spans="4:39" x14ac:dyDescent="0.5">
      <c r="D795"/>
      <c r="E795"/>
      <c r="F795"/>
    </row>
    <row r="796" spans="4:39" x14ac:dyDescent="0.5">
      <c r="D796"/>
      <c r="E796"/>
      <c r="F796"/>
    </row>
    <row r="797" spans="4:39" x14ac:dyDescent="0.5">
      <c r="D797"/>
      <c r="E797"/>
      <c r="F797"/>
    </row>
    <row r="798" spans="4:39" x14ac:dyDescent="0.5">
      <c r="D798"/>
      <c r="E798"/>
      <c r="F798"/>
    </row>
    <row r="799" spans="4:39" x14ac:dyDescent="0.5">
      <c r="D799"/>
      <c r="E799"/>
      <c r="F799"/>
      <c r="M799"/>
      <c r="P799"/>
      <c r="T799"/>
      <c r="Z799"/>
      <c r="AJ799"/>
    </row>
    <row r="800" spans="4:39" x14ac:dyDescent="0.5">
      <c r="D800"/>
      <c r="E800"/>
      <c r="F800"/>
      <c r="M800"/>
      <c r="P800"/>
      <c r="T800"/>
      <c r="Z800"/>
      <c r="AJ800"/>
    </row>
    <row r="801" spans="4:36" x14ac:dyDescent="0.5">
      <c r="D801"/>
      <c r="E801"/>
      <c r="F801"/>
      <c r="M801"/>
      <c r="P801"/>
      <c r="T801"/>
      <c r="Z801"/>
      <c r="AJ801"/>
    </row>
    <row r="802" spans="4:36" x14ac:dyDescent="0.5">
      <c r="D802"/>
      <c r="E802"/>
      <c r="F802"/>
      <c r="M802"/>
      <c r="P802"/>
      <c r="T802"/>
      <c r="Z802"/>
      <c r="AJ802"/>
    </row>
    <row r="803" spans="4:36" x14ac:dyDescent="0.5">
      <c r="D803"/>
      <c r="E803"/>
      <c r="F803"/>
      <c r="M803"/>
      <c r="P803"/>
      <c r="T803"/>
      <c r="Z803"/>
      <c r="AJ803"/>
    </row>
    <row r="804" spans="4:36" x14ac:dyDescent="0.5">
      <c r="D804"/>
      <c r="E804"/>
      <c r="F804"/>
      <c r="M804"/>
      <c r="P804"/>
      <c r="T804"/>
      <c r="Z804"/>
      <c r="AJ804"/>
    </row>
    <row r="805" spans="4:36" x14ac:dyDescent="0.5">
      <c r="D805"/>
      <c r="E805"/>
      <c r="F805"/>
      <c r="M805"/>
      <c r="P805"/>
      <c r="T805"/>
      <c r="Z805"/>
      <c r="AJ805"/>
    </row>
    <row r="806" spans="4:36" x14ac:dyDescent="0.5">
      <c r="D806"/>
      <c r="E806"/>
      <c r="F806"/>
      <c r="M806"/>
      <c r="P806"/>
      <c r="T806"/>
      <c r="Z806"/>
      <c r="AJ806"/>
    </row>
    <row r="807" spans="4:36" x14ac:dyDescent="0.5">
      <c r="D807"/>
      <c r="E807"/>
      <c r="F807"/>
      <c r="M807"/>
      <c r="P807"/>
      <c r="T807"/>
      <c r="Z807"/>
      <c r="AJ807"/>
    </row>
    <row r="808" spans="4:36" x14ac:dyDescent="0.5">
      <c r="D808"/>
      <c r="E808"/>
      <c r="F808"/>
      <c r="M808"/>
      <c r="P808"/>
      <c r="T808"/>
      <c r="Z808"/>
      <c r="AJ808"/>
    </row>
    <row r="809" spans="4:36" x14ac:dyDescent="0.5">
      <c r="D809"/>
      <c r="E809"/>
      <c r="F809"/>
      <c r="M809"/>
      <c r="P809"/>
      <c r="T809"/>
      <c r="Z809"/>
      <c r="AJ809"/>
    </row>
    <row r="810" spans="4:36" x14ac:dyDescent="0.5">
      <c r="D810"/>
      <c r="E810"/>
      <c r="F810"/>
      <c r="M810"/>
      <c r="P810"/>
      <c r="T810"/>
      <c r="Z810"/>
      <c r="AJ810"/>
    </row>
    <row r="811" spans="4:36" x14ac:dyDescent="0.5">
      <c r="D811"/>
      <c r="E811"/>
      <c r="F811"/>
      <c r="M811"/>
      <c r="P811"/>
      <c r="T811"/>
      <c r="Z811"/>
      <c r="AJ811"/>
    </row>
    <row r="812" spans="4:36" x14ac:dyDescent="0.5">
      <c r="D812"/>
      <c r="E812"/>
      <c r="F812"/>
      <c r="M812"/>
      <c r="P812"/>
      <c r="T812"/>
      <c r="Z812"/>
      <c r="AJ812"/>
    </row>
    <row r="813" spans="4:36" x14ac:dyDescent="0.5">
      <c r="D813"/>
      <c r="E813"/>
      <c r="F813"/>
      <c r="M813"/>
      <c r="P813"/>
      <c r="T813"/>
      <c r="Z813"/>
      <c r="AJ813"/>
    </row>
    <row r="814" spans="4:36" x14ac:dyDescent="0.5">
      <c r="D814"/>
      <c r="E814"/>
      <c r="F814"/>
      <c r="M814"/>
      <c r="P814"/>
      <c r="T814"/>
      <c r="Z814"/>
      <c r="AJ814"/>
    </row>
    <row r="815" spans="4:36" x14ac:dyDescent="0.5">
      <c r="D815"/>
      <c r="E815"/>
      <c r="F815"/>
      <c r="M815"/>
      <c r="P815"/>
      <c r="T815"/>
      <c r="Z815"/>
      <c r="AJ815"/>
    </row>
    <row r="816" spans="4:36" x14ac:dyDescent="0.5">
      <c r="D816"/>
      <c r="E816"/>
      <c r="F816"/>
      <c r="M816"/>
      <c r="P816"/>
      <c r="T816"/>
      <c r="Z816"/>
      <c r="AJ816"/>
    </row>
    <row r="817" spans="4:36" x14ac:dyDescent="0.5">
      <c r="D817"/>
      <c r="E817"/>
      <c r="F817"/>
      <c r="M817"/>
      <c r="P817"/>
      <c r="T817"/>
      <c r="Z817"/>
      <c r="AJ817"/>
    </row>
    <row r="818" spans="4:36" x14ac:dyDescent="0.5">
      <c r="D818"/>
      <c r="E818"/>
      <c r="F818"/>
      <c r="M818"/>
      <c r="P818"/>
      <c r="T818"/>
      <c r="Z818"/>
      <c r="AJ818"/>
    </row>
    <row r="819" spans="4:36" x14ac:dyDescent="0.5">
      <c r="D819"/>
      <c r="E819"/>
      <c r="F819"/>
      <c r="M819"/>
      <c r="P819"/>
      <c r="T819"/>
      <c r="Z819"/>
      <c r="AJ819"/>
    </row>
    <row r="820" spans="4:36" x14ac:dyDescent="0.5">
      <c r="D820"/>
      <c r="E820"/>
      <c r="F820"/>
      <c r="M820"/>
      <c r="P820"/>
      <c r="T820"/>
      <c r="Z820"/>
      <c r="AJ820"/>
    </row>
    <row r="821" spans="4:36" x14ac:dyDescent="0.5">
      <c r="D821"/>
      <c r="E821"/>
      <c r="F821"/>
      <c r="M821"/>
      <c r="P821"/>
      <c r="T821"/>
      <c r="Z821"/>
      <c r="AJ821"/>
    </row>
    <row r="822" spans="4:36" x14ac:dyDescent="0.5">
      <c r="D822"/>
      <c r="E822"/>
      <c r="F822"/>
      <c r="M822"/>
      <c r="P822"/>
      <c r="T822"/>
      <c r="Z822"/>
      <c r="AJ822"/>
    </row>
    <row r="823" spans="4:36" x14ac:dyDescent="0.5">
      <c r="D823"/>
      <c r="E823"/>
      <c r="F823"/>
      <c r="M823"/>
      <c r="P823"/>
      <c r="T823"/>
      <c r="Z823"/>
      <c r="AJ823"/>
    </row>
    <row r="824" spans="4:36" x14ac:dyDescent="0.5">
      <c r="D824"/>
      <c r="E824"/>
      <c r="F824"/>
      <c r="M824"/>
      <c r="P824"/>
      <c r="T824"/>
      <c r="Z824"/>
      <c r="AJ824"/>
    </row>
    <row r="825" spans="4:36" x14ac:dyDescent="0.5">
      <c r="D825"/>
      <c r="E825"/>
      <c r="F825"/>
      <c r="M825"/>
      <c r="P825"/>
      <c r="T825"/>
      <c r="Z825"/>
      <c r="AJ825"/>
    </row>
    <row r="826" spans="4:36" x14ac:dyDescent="0.5">
      <c r="D826"/>
      <c r="E826"/>
      <c r="F826"/>
      <c r="M826"/>
      <c r="P826"/>
      <c r="T826"/>
      <c r="Z826"/>
      <c r="AJ826"/>
    </row>
    <row r="827" spans="4:36" x14ac:dyDescent="0.5">
      <c r="D827"/>
      <c r="E827"/>
      <c r="F827"/>
      <c r="M827"/>
      <c r="P827"/>
      <c r="T827"/>
      <c r="Z827"/>
      <c r="AJ827"/>
    </row>
    <row r="828" spans="4:36" x14ac:dyDescent="0.5">
      <c r="D828"/>
      <c r="E828"/>
      <c r="F828"/>
      <c r="M828"/>
      <c r="P828"/>
      <c r="T828"/>
      <c r="Z828"/>
      <c r="AJ828"/>
    </row>
    <row r="829" spans="4:36" x14ac:dyDescent="0.5">
      <c r="D829"/>
      <c r="E829"/>
      <c r="F829"/>
      <c r="M829"/>
      <c r="P829"/>
      <c r="T829"/>
      <c r="Z829"/>
      <c r="AJ829"/>
    </row>
    <row r="830" spans="4:36" x14ac:dyDescent="0.5">
      <c r="D830"/>
      <c r="E830"/>
      <c r="F830"/>
      <c r="M830"/>
      <c r="P830"/>
      <c r="T830"/>
      <c r="Z830"/>
      <c r="AJ830"/>
    </row>
    <row r="831" spans="4:36" x14ac:dyDescent="0.5">
      <c r="D831"/>
      <c r="E831"/>
      <c r="F831"/>
      <c r="M831"/>
      <c r="P831"/>
      <c r="T831"/>
      <c r="Z831"/>
      <c r="AJ831"/>
    </row>
    <row r="832" spans="4:36" x14ac:dyDescent="0.5">
      <c r="D832"/>
      <c r="E832"/>
      <c r="F832"/>
      <c r="M832"/>
      <c r="P832"/>
      <c r="T832"/>
      <c r="Z832"/>
      <c r="AJ832"/>
    </row>
    <row r="833" spans="4:36" x14ac:dyDescent="0.5">
      <c r="D833"/>
      <c r="E833"/>
      <c r="F833"/>
      <c r="M833"/>
      <c r="P833"/>
      <c r="T833"/>
      <c r="Z833"/>
      <c r="AJ833"/>
    </row>
    <row r="834" spans="4:36" x14ac:dyDescent="0.5">
      <c r="D834"/>
      <c r="E834"/>
      <c r="F834"/>
      <c r="M834"/>
      <c r="P834"/>
      <c r="T834"/>
      <c r="Z834"/>
      <c r="AJ834"/>
    </row>
    <row r="835" spans="4:36" x14ac:dyDescent="0.5">
      <c r="D835"/>
      <c r="E835"/>
      <c r="F835"/>
      <c r="M835"/>
      <c r="P835"/>
      <c r="T835"/>
      <c r="Z835"/>
      <c r="AJ835"/>
    </row>
    <row r="836" spans="4:36" x14ac:dyDescent="0.5">
      <c r="D836"/>
      <c r="E836"/>
      <c r="F836"/>
      <c r="M836"/>
      <c r="P836"/>
      <c r="T836"/>
      <c r="Z836"/>
      <c r="AJ836"/>
    </row>
    <row r="837" spans="4:36" x14ac:dyDescent="0.5">
      <c r="D837"/>
      <c r="E837"/>
      <c r="F837"/>
      <c r="M837"/>
      <c r="P837"/>
      <c r="T837"/>
      <c r="Z837"/>
      <c r="AJ837"/>
    </row>
    <row r="838" spans="4:36" x14ac:dyDescent="0.5">
      <c r="D838"/>
      <c r="E838"/>
      <c r="F838"/>
      <c r="M838"/>
      <c r="P838"/>
      <c r="T838"/>
      <c r="Z838"/>
      <c r="AJ838"/>
    </row>
    <row r="839" spans="4:36" x14ac:dyDescent="0.5">
      <c r="D839"/>
      <c r="E839"/>
      <c r="F839"/>
      <c r="M839"/>
      <c r="P839"/>
      <c r="T839"/>
      <c r="Z839"/>
      <c r="AJ839"/>
    </row>
    <row r="840" spans="4:36" x14ac:dyDescent="0.5">
      <c r="D840"/>
      <c r="E840"/>
      <c r="F840"/>
      <c r="M840"/>
      <c r="P840"/>
      <c r="T840"/>
      <c r="Z840"/>
      <c r="AJ840"/>
    </row>
    <row r="841" spans="4:36" x14ac:dyDescent="0.5">
      <c r="D841"/>
      <c r="E841"/>
      <c r="F841"/>
      <c r="M841"/>
      <c r="P841"/>
      <c r="T841"/>
      <c r="Z841"/>
      <c r="AJ841"/>
    </row>
    <row r="842" spans="4:36" x14ac:dyDescent="0.5">
      <c r="D842"/>
      <c r="E842"/>
      <c r="F842"/>
      <c r="M842"/>
      <c r="P842"/>
      <c r="T842"/>
      <c r="Z842"/>
      <c r="AJ842"/>
    </row>
    <row r="843" spans="4:36" x14ac:dyDescent="0.5">
      <c r="D843"/>
      <c r="E843"/>
      <c r="F843"/>
      <c r="M843"/>
      <c r="P843"/>
      <c r="T843"/>
      <c r="Z843"/>
      <c r="AJ843"/>
    </row>
    <row r="844" spans="4:36" x14ac:dyDescent="0.5">
      <c r="D844"/>
      <c r="E844"/>
      <c r="F844"/>
      <c r="M844"/>
      <c r="P844"/>
      <c r="T844"/>
      <c r="Z844"/>
      <c r="AJ844"/>
    </row>
    <row r="845" spans="4:36" x14ac:dyDescent="0.5">
      <c r="D845"/>
      <c r="E845"/>
      <c r="F845"/>
      <c r="M845"/>
      <c r="P845"/>
      <c r="T845"/>
      <c r="Z845"/>
      <c r="AJ845"/>
    </row>
    <row r="846" spans="4:36" x14ac:dyDescent="0.5">
      <c r="D846"/>
      <c r="E846"/>
      <c r="F846"/>
      <c r="M846"/>
      <c r="P846"/>
      <c r="T846"/>
      <c r="Z846"/>
      <c r="AJ846"/>
    </row>
    <row r="847" spans="4:36" x14ac:dyDescent="0.5">
      <c r="D847"/>
      <c r="E847"/>
      <c r="F847"/>
      <c r="M847"/>
      <c r="P847"/>
      <c r="T847"/>
      <c r="Z847"/>
      <c r="AJ847"/>
    </row>
    <row r="848" spans="4:36" x14ac:dyDescent="0.5">
      <c r="D848"/>
      <c r="E848"/>
      <c r="F848"/>
      <c r="M848"/>
      <c r="P848"/>
      <c r="T848"/>
      <c r="Z848"/>
      <c r="AJ848"/>
    </row>
    <row r="849" spans="4:36" x14ac:dyDescent="0.5">
      <c r="D849"/>
      <c r="E849"/>
      <c r="F849"/>
      <c r="M849"/>
      <c r="P849"/>
      <c r="T849"/>
      <c r="Z849"/>
      <c r="AJ849"/>
    </row>
    <row r="850" spans="4:36" x14ac:dyDescent="0.5">
      <c r="D850"/>
      <c r="E850"/>
      <c r="F850"/>
      <c r="M850"/>
      <c r="P850"/>
      <c r="T850"/>
      <c r="Z850"/>
      <c r="AJ850"/>
    </row>
    <row r="851" spans="4:36" x14ac:dyDescent="0.5">
      <c r="D851"/>
      <c r="E851"/>
      <c r="F851"/>
      <c r="M851"/>
      <c r="P851"/>
      <c r="T851"/>
      <c r="Z851"/>
      <c r="AJ851"/>
    </row>
    <row r="852" spans="4:36" x14ac:dyDescent="0.5">
      <c r="D852"/>
      <c r="E852"/>
      <c r="F852"/>
      <c r="M852"/>
      <c r="P852"/>
      <c r="T852"/>
      <c r="Z852"/>
      <c r="AJ852"/>
    </row>
    <row r="853" spans="4:36" x14ac:dyDescent="0.5">
      <c r="D853"/>
      <c r="E853"/>
      <c r="F853"/>
      <c r="M853"/>
      <c r="P853"/>
      <c r="T853"/>
      <c r="Z853"/>
      <c r="AJ853"/>
    </row>
    <row r="854" spans="4:36" x14ac:dyDescent="0.5">
      <c r="D854"/>
      <c r="E854"/>
      <c r="F854"/>
      <c r="M854"/>
      <c r="P854"/>
      <c r="T854"/>
      <c r="Z854"/>
      <c r="AJ854"/>
    </row>
    <row r="855" spans="4:36" x14ac:dyDescent="0.5">
      <c r="D855"/>
      <c r="E855"/>
      <c r="F855"/>
      <c r="M855"/>
      <c r="P855"/>
      <c r="T855"/>
      <c r="Z855"/>
      <c r="AJ855"/>
    </row>
    <row r="856" spans="4:36" x14ac:dyDescent="0.5">
      <c r="D856"/>
      <c r="E856"/>
      <c r="F856"/>
      <c r="M856"/>
      <c r="P856"/>
      <c r="T856"/>
      <c r="Z856"/>
      <c r="AJ856"/>
    </row>
    <row r="857" spans="4:36" x14ac:dyDescent="0.5">
      <c r="D857"/>
      <c r="E857"/>
      <c r="F857"/>
      <c r="M857"/>
      <c r="P857"/>
      <c r="T857"/>
      <c r="Z857"/>
      <c r="AJ857"/>
    </row>
    <row r="858" spans="4:36" x14ac:dyDescent="0.5">
      <c r="D858"/>
      <c r="E858"/>
      <c r="F858"/>
      <c r="M858"/>
      <c r="P858"/>
      <c r="T858"/>
      <c r="Z858"/>
      <c r="AJ858"/>
    </row>
    <row r="859" spans="4:36" x14ac:dyDescent="0.5">
      <c r="D859"/>
      <c r="E859"/>
      <c r="F859"/>
      <c r="M859"/>
      <c r="P859"/>
      <c r="T859"/>
      <c r="Z859"/>
      <c r="AJ859"/>
    </row>
    <row r="860" spans="4:36" x14ac:dyDescent="0.5">
      <c r="D860"/>
      <c r="E860"/>
      <c r="F860"/>
      <c r="M860"/>
      <c r="P860"/>
      <c r="T860"/>
      <c r="Z860"/>
      <c r="AJ860"/>
    </row>
    <row r="861" spans="4:36" x14ac:dyDescent="0.5">
      <c r="D861"/>
      <c r="E861"/>
      <c r="F861"/>
      <c r="M861"/>
      <c r="P861"/>
      <c r="T861"/>
      <c r="Z861"/>
      <c r="AJ861"/>
    </row>
    <row r="862" spans="4:36" x14ac:dyDescent="0.5">
      <c r="D862"/>
      <c r="E862"/>
      <c r="F862"/>
      <c r="M862"/>
      <c r="P862"/>
      <c r="T862"/>
      <c r="Z862"/>
      <c r="AJ862"/>
    </row>
    <row r="863" spans="4:36" x14ac:dyDescent="0.5">
      <c r="D863"/>
      <c r="E863"/>
      <c r="F863"/>
      <c r="M863"/>
      <c r="P863"/>
      <c r="T863"/>
      <c r="Z863"/>
      <c r="AJ863"/>
    </row>
    <row r="864" spans="4:36" x14ac:dyDescent="0.5">
      <c r="D864"/>
      <c r="E864"/>
      <c r="F864"/>
      <c r="M864"/>
      <c r="P864"/>
      <c r="T864"/>
      <c r="Z864"/>
      <c r="AJ864"/>
    </row>
    <row r="865" spans="4:36" x14ac:dyDescent="0.5">
      <c r="D865"/>
      <c r="E865"/>
      <c r="F865"/>
      <c r="M865"/>
      <c r="P865"/>
      <c r="T865"/>
      <c r="Z865"/>
      <c r="AJ865"/>
    </row>
    <row r="866" spans="4:36" x14ac:dyDescent="0.5">
      <c r="D866"/>
      <c r="E866"/>
      <c r="F866"/>
      <c r="M866"/>
      <c r="P866"/>
      <c r="T866"/>
      <c r="Z866"/>
      <c r="AJ866"/>
    </row>
    <row r="867" spans="4:36" x14ac:dyDescent="0.5">
      <c r="D867"/>
      <c r="E867"/>
      <c r="F867"/>
      <c r="M867"/>
      <c r="P867"/>
      <c r="T867"/>
      <c r="Z867"/>
      <c r="AJ867"/>
    </row>
    <row r="868" spans="4:36" x14ac:dyDescent="0.5">
      <c r="D868"/>
      <c r="E868"/>
      <c r="F868"/>
      <c r="M868"/>
      <c r="P868"/>
      <c r="T868"/>
      <c r="Z868"/>
      <c r="AJ868"/>
    </row>
    <row r="869" spans="4:36" x14ac:dyDescent="0.5">
      <c r="D869"/>
      <c r="E869"/>
      <c r="F869"/>
      <c r="M869"/>
      <c r="P869"/>
      <c r="T869"/>
      <c r="Z869"/>
      <c r="AJ869"/>
    </row>
    <row r="870" spans="4:36" x14ac:dyDescent="0.5">
      <c r="D870"/>
      <c r="E870"/>
      <c r="F870"/>
      <c r="M870"/>
      <c r="P870"/>
      <c r="T870"/>
      <c r="Z870"/>
      <c r="AJ870"/>
    </row>
    <row r="871" spans="4:36" x14ac:dyDescent="0.5">
      <c r="D871"/>
      <c r="E871"/>
      <c r="F871"/>
      <c r="M871"/>
      <c r="P871"/>
      <c r="T871"/>
      <c r="Z871"/>
      <c r="AJ871"/>
    </row>
    <row r="872" spans="4:36" x14ac:dyDescent="0.5">
      <c r="D872"/>
      <c r="E872"/>
      <c r="F872"/>
      <c r="M872"/>
      <c r="P872"/>
      <c r="T872"/>
      <c r="Z872"/>
      <c r="AJ872"/>
    </row>
    <row r="873" spans="4:36" x14ac:dyDescent="0.5">
      <c r="D873"/>
      <c r="E873"/>
      <c r="F873"/>
      <c r="M873"/>
      <c r="P873"/>
      <c r="T873"/>
      <c r="Z873"/>
      <c r="AJ873"/>
    </row>
    <row r="874" spans="4:36" x14ac:dyDescent="0.5">
      <c r="D874"/>
      <c r="E874"/>
      <c r="F874"/>
      <c r="M874"/>
      <c r="P874"/>
      <c r="T874"/>
      <c r="Z874"/>
      <c r="AJ874"/>
    </row>
    <row r="875" spans="4:36" x14ac:dyDescent="0.5">
      <c r="D875"/>
      <c r="E875"/>
      <c r="F875"/>
      <c r="M875"/>
      <c r="P875"/>
      <c r="T875"/>
      <c r="Z875"/>
      <c r="AJ875"/>
    </row>
    <row r="876" spans="4:36" x14ac:dyDescent="0.5">
      <c r="D876"/>
      <c r="E876"/>
      <c r="F876"/>
      <c r="M876"/>
      <c r="P876"/>
      <c r="T876"/>
      <c r="Z876"/>
      <c r="AJ876"/>
    </row>
    <row r="877" spans="4:36" x14ac:dyDescent="0.5">
      <c r="D877"/>
      <c r="E877"/>
      <c r="F877"/>
      <c r="M877"/>
      <c r="P877"/>
      <c r="T877"/>
      <c r="Z877"/>
      <c r="AJ877"/>
    </row>
    <row r="878" spans="4:36" x14ac:dyDescent="0.5">
      <c r="D878"/>
      <c r="E878"/>
      <c r="F878"/>
      <c r="M878"/>
      <c r="P878"/>
      <c r="T878"/>
      <c r="Z878"/>
      <c r="AJ878"/>
    </row>
    <row r="879" spans="4:36" x14ac:dyDescent="0.5">
      <c r="D879"/>
      <c r="E879"/>
      <c r="F879"/>
      <c r="M879"/>
      <c r="P879"/>
      <c r="T879"/>
      <c r="Z879"/>
      <c r="AJ879"/>
    </row>
    <row r="880" spans="4:36" x14ac:dyDescent="0.5">
      <c r="D880"/>
      <c r="E880"/>
      <c r="F880"/>
      <c r="M880"/>
      <c r="P880"/>
      <c r="T880"/>
      <c r="Z880"/>
      <c r="AJ880"/>
    </row>
    <row r="881" spans="4:36" x14ac:dyDescent="0.5">
      <c r="D881"/>
      <c r="E881"/>
      <c r="F881"/>
      <c r="M881"/>
      <c r="P881"/>
      <c r="T881"/>
      <c r="Z881"/>
      <c r="AJ881"/>
    </row>
    <row r="882" spans="4:36" x14ac:dyDescent="0.5">
      <c r="D882"/>
      <c r="E882"/>
      <c r="F882"/>
      <c r="M882"/>
      <c r="P882"/>
      <c r="T882"/>
      <c r="Z882"/>
      <c r="AJ882"/>
    </row>
    <row r="883" spans="4:36" x14ac:dyDescent="0.5">
      <c r="D883"/>
      <c r="E883"/>
      <c r="F883"/>
      <c r="M883"/>
      <c r="P883"/>
      <c r="T883"/>
      <c r="Z883"/>
      <c r="AJ883"/>
    </row>
    <row r="884" spans="4:36" x14ac:dyDescent="0.5">
      <c r="D884"/>
      <c r="E884"/>
      <c r="F884"/>
      <c r="M884"/>
      <c r="P884"/>
      <c r="T884"/>
      <c r="Z884"/>
      <c r="AJ884"/>
    </row>
    <row r="885" spans="4:36" x14ac:dyDescent="0.5">
      <c r="D885"/>
      <c r="E885"/>
      <c r="F885"/>
      <c r="M885"/>
      <c r="P885"/>
      <c r="T885"/>
      <c r="Z885"/>
      <c r="AJ885"/>
    </row>
    <row r="886" spans="4:36" x14ac:dyDescent="0.5">
      <c r="D886"/>
      <c r="E886"/>
      <c r="F886"/>
      <c r="M886"/>
      <c r="P886"/>
      <c r="T886"/>
      <c r="Z886"/>
      <c r="AJ886"/>
    </row>
    <row r="887" spans="4:36" x14ac:dyDescent="0.5">
      <c r="D887"/>
      <c r="E887"/>
      <c r="F887"/>
      <c r="M887"/>
      <c r="P887"/>
      <c r="T887"/>
      <c r="Z887"/>
      <c r="AJ887"/>
    </row>
    <row r="888" spans="4:36" x14ac:dyDescent="0.5">
      <c r="D888"/>
      <c r="E888"/>
      <c r="F888"/>
      <c r="M888"/>
      <c r="P888"/>
      <c r="T888"/>
      <c r="Z888"/>
      <c r="AJ888"/>
    </row>
    <row r="889" spans="4:36" x14ac:dyDescent="0.5">
      <c r="D889"/>
      <c r="E889"/>
      <c r="F889"/>
      <c r="M889"/>
      <c r="P889"/>
      <c r="T889"/>
      <c r="Z889"/>
      <c r="AJ889"/>
    </row>
    <row r="890" spans="4:36" x14ac:dyDescent="0.5">
      <c r="D890"/>
      <c r="E890"/>
      <c r="F890"/>
      <c r="M890"/>
      <c r="P890"/>
      <c r="T890"/>
      <c r="Z890"/>
      <c r="AJ890"/>
    </row>
    <row r="891" spans="4:36" x14ac:dyDescent="0.5">
      <c r="D891"/>
      <c r="E891"/>
      <c r="F891"/>
      <c r="M891"/>
      <c r="P891"/>
      <c r="T891"/>
      <c r="Z891"/>
      <c r="AJ891"/>
    </row>
    <row r="892" spans="4:36" x14ac:dyDescent="0.5">
      <c r="D892"/>
      <c r="E892"/>
      <c r="F892"/>
      <c r="M892"/>
      <c r="P892"/>
      <c r="T892"/>
      <c r="Z892"/>
      <c r="AJ892"/>
    </row>
    <row r="893" spans="4:36" x14ac:dyDescent="0.5">
      <c r="D893"/>
      <c r="E893"/>
      <c r="F893"/>
      <c r="M893"/>
      <c r="P893"/>
      <c r="T893"/>
      <c r="Z893"/>
      <c r="AJ893"/>
    </row>
    <row r="894" spans="4:36" x14ac:dyDescent="0.5">
      <c r="D894"/>
      <c r="E894"/>
      <c r="F894"/>
      <c r="M894"/>
      <c r="P894"/>
      <c r="T894"/>
      <c r="Z894"/>
      <c r="AJ894"/>
    </row>
    <row r="895" spans="4:36" x14ac:dyDescent="0.5">
      <c r="D895"/>
      <c r="E895"/>
      <c r="F895"/>
      <c r="M895"/>
      <c r="P895"/>
      <c r="T895"/>
      <c r="Z895"/>
      <c r="AJ895"/>
    </row>
    <row r="896" spans="4:36" x14ac:dyDescent="0.5">
      <c r="D896"/>
      <c r="E896"/>
      <c r="F896"/>
      <c r="M896"/>
      <c r="P896"/>
      <c r="T896"/>
      <c r="Z896"/>
      <c r="AJ896"/>
    </row>
    <row r="897" spans="4:36" x14ac:dyDescent="0.5">
      <c r="D897"/>
      <c r="E897"/>
      <c r="F897"/>
      <c r="M897"/>
      <c r="P897"/>
      <c r="T897"/>
      <c r="Z897"/>
      <c r="AJ897"/>
    </row>
    <row r="898" spans="4:36" x14ac:dyDescent="0.5">
      <c r="D898"/>
      <c r="E898"/>
      <c r="F898"/>
      <c r="M898"/>
      <c r="P898"/>
      <c r="T898"/>
      <c r="Z898"/>
      <c r="AJ898"/>
    </row>
    <row r="899" spans="4:36" x14ac:dyDescent="0.5">
      <c r="D899"/>
      <c r="E899"/>
      <c r="F899"/>
      <c r="M899"/>
      <c r="P899"/>
      <c r="T899"/>
      <c r="Z899"/>
      <c r="AJ899"/>
    </row>
    <row r="900" spans="4:36" x14ac:dyDescent="0.5">
      <c r="D900"/>
      <c r="E900"/>
      <c r="F900"/>
      <c r="M900"/>
      <c r="P900"/>
      <c r="T900"/>
      <c r="Z900"/>
      <c r="AJ900"/>
    </row>
    <row r="901" spans="4:36" x14ac:dyDescent="0.5">
      <c r="D901"/>
      <c r="E901"/>
      <c r="F901"/>
      <c r="M901"/>
      <c r="P901"/>
      <c r="T901"/>
      <c r="Z901"/>
      <c r="AJ901"/>
    </row>
    <row r="902" spans="4:36" x14ac:dyDescent="0.5">
      <c r="D902"/>
      <c r="E902"/>
      <c r="F902"/>
      <c r="M902"/>
      <c r="P902"/>
      <c r="T902"/>
      <c r="Z902"/>
      <c r="AJ902"/>
    </row>
    <row r="903" spans="4:36" x14ac:dyDescent="0.5">
      <c r="D903"/>
      <c r="E903"/>
      <c r="F903"/>
      <c r="M903"/>
      <c r="P903"/>
      <c r="T903"/>
      <c r="Z903"/>
      <c r="AJ903"/>
    </row>
    <row r="904" spans="4:36" x14ac:dyDescent="0.5">
      <c r="D904"/>
      <c r="E904"/>
      <c r="F904"/>
      <c r="M904"/>
      <c r="P904"/>
      <c r="T904"/>
      <c r="Z904"/>
      <c r="AJ904"/>
    </row>
    <row r="905" spans="4:36" x14ac:dyDescent="0.5">
      <c r="D905"/>
      <c r="E905"/>
      <c r="F905"/>
      <c r="M905"/>
      <c r="P905"/>
      <c r="T905"/>
      <c r="Z905"/>
      <c r="AJ905"/>
    </row>
    <row r="906" spans="4:36" x14ac:dyDescent="0.5">
      <c r="D906"/>
      <c r="E906"/>
      <c r="F906"/>
      <c r="M906"/>
      <c r="P906"/>
      <c r="T906"/>
      <c r="Z906"/>
      <c r="AJ906"/>
    </row>
    <row r="907" spans="4:36" x14ac:dyDescent="0.5">
      <c r="D907"/>
      <c r="E907"/>
      <c r="F907"/>
      <c r="M907"/>
      <c r="P907"/>
      <c r="T907"/>
      <c r="Z907"/>
      <c r="AJ907"/>
    </row>
    <row r="908" spans="4:36" x14ac:dyDescent="0.5">
      <c r="D908"/>
      <c r="E908"/>
      <c r="F908"/>
      <c r="M908"/>
      <c r="P908"/>
      <c r="T908"/>
      <c r="Z908"/>
      <c r="AJ908"/>
    </row>
    <row r="909" spans="4:36" x14ac:dyDescent="0.5">
      <c r="D909"/>
      <c r="E909"/>
      <c r="F909"/>
      <c r="M909"/>
      <c r="P909"/>
      <c r="T909"/>
      <c r="Z909"/>
      <c r="AJ909"/>
    </row>
    <row r="910" spans="4:36" x14ac:dyDescent="0.5">
      <c r="D910"/>
      <c r="E910"/>
      <c r="F910"/>
      <c r="M910"/>
      <c r="P910"/>
      <c r="T910"/>
      <c r="Z910"/>
      <c r="AJ910"/>
    </row>
    <row r="911" spans="4:36" x14ac:dyDescent="0.5">
      <c r="D911"/>
      <c r="E911"/>
      <c r="F911"/>
      <c r="M911"/>
      <c r="P911"/>
      <c r="T911"/>
      <c r="Z911"/>
      <c r="AJ911"/>
    </row>
    <row r="912" spans="4:36" x14ac:dyDescent="0.5">
      <c r="D912"/>
      <c r="E912"/>
      <c r="F912"/>
      <c r="M912"/>
      <c r="P912"/>
      <c r="T912"/>
      <c r="Z912"/>
      <c r="AJ912"/>
    </row>
    <row r="913" spans="4:36" x14ac:dyDescent="0.5">
      <c r="D913"/>
      <c r="E913"/>
      <c r="F913"/>
      <c r="M913"/>
      <c r="P913"/>
      <c r="T913"/>
      <c r="Z913"/>
      <c r="AJ913"/>
    </row>
    <row r="914" spans="4:36" x14ac:dyDescent="0.5">
      <c r="D914"/>
      <c r="E914"/>
      <c r="F914"/>
      <c r="M914"/>
      <c r="P914"/>
      <c r="T914"/>
      <c r="Z914"/>
      <c r="AJ914"/>
    </row>
    <row r="915" spans="4:36" x14ac:dyDescent="0.5">
      <c r="D915"/>
      <c r="E915"/>
      <c r="F915"/>
      <c r="M915"/>
      <c r="P915"/>
      <c r="T915"/>
      <c r="Z915"/>
      <c r="AJ915"/>
    </row>
    <row r="916" spans="4:36" x14ac:dyDescent="0.5">
      <c r="D916"/>
      <c r="E916"/>
      <c r="F916"/>
      <c r="M916"/>
      <c r="P916"/>
      <c r="T916"/>
      <c r="Z916"/>
      <c r="AJ916"/>
    </row>
    <row r="917" spans="4:36" x14ac:dyDescent="0.5">
      <c r="D917"/>
      <c r="E917"/>
      <c r="F917"/>
      <c r="M917"/>
      <c r="P917"/>
      <c r="T917"/>
      <c r="Z917"/>
      <c r="AJ917"/>
    </row>
    <row r="918" spans="4:36" x14ac:dyDescent="0.5">
      <c r="D918"/>
      <c r="E918"/>
      <c r="F918"/>
      <c r="M918"/>
      <c r="P918"/>
      <c r="T918"/>
      <c r="Z918"/>
      <c r="AJ918"/>
    </row>
    <row r="919" spans="4:36" x14ac:dyDescent="0.5">
      <c r="D919"/>
      <c r="E919"/>
      <c r="F919"/>
      <c r="M919"/>
      <c r="P919"/>
      <c r="T919"/>
      <c r="Z919"/>
      <c r="AJ919"/>
    </row>
    <row r="920" spans="4:36" x14ac:dyDescent="0.5">
      <c r="D920"/>
      <c r="E920"/>
      <c r="F920"/>
      <c r="M920"/>
      <c r="P920"/>
      <c r="T920"/>
      <c r="Z920"/>
      <c r="AJ920"/>
    </row>
    <row r="921" spans="4:36" x14ac:dyDescent="0.5">
      <c r="D921"/>
      <c r="E921"/>
      <c r="F921"/>
      <c r="M921"/>
      <c r="P921"/>
      <c r="T921"/>
      <c r="Z921"/>
      <c r="AJ921"/>
    </row>
    <row r="922" spans="4:36" x14ac:dyDescent="0.5">
      <c r="D922"/>
      <c r="E922"/>
      <c r="F922"/>
      <c r="M922"/>
      <c r="P922"/>
      <c r="T922"/>
      <c r="Z922"/>
      <c r="AJ922"/>
    </row>
    <row r="923" spans="4:36" x14ac:dyDescent="0.5">
      <c r="D923"/>
      <c r="E923"/>
      <c r="F923"/>
      <c r="M923"/>
      <c r="P923"/>
      <c r="T923"/>
      <c r="Z923"/>
      <c r="AJ923"/>
    </row>
    <row r="924" spans="4:36" x14ac:dyDescent="0.5">
      <c r="D924"/>
      <c r="E924"/>
      <c r="F924"/>
      <c r="M924"/>
      <c r="P924"/>
      <c r="T924"/>
      <c r="Z924"/>
      <c r="AJ924"/>
    </row>
    <row r="925" spans="4:36" x14ac:dyDescent="0.5">
      <c r="D925"/>
      <c r="E925"/>
      <c r="F925"/>
      <c r="M925"/>
      <c r="P925"/>
      <c r="T925"/>
      <c r="Z925"/>
      <c r="AJ925"/>
    </row>
    <row r="926" spans="4:36" x14ac:dyDescent="0.5">
      <c r="D926"/>
      <c r="E926"/>
      <c r="F926"/>
      <c r="M926"/>
      <c r="P926"/>
      <c r="T926"/>
      <c r="Z926"/>
      <c r="AJ926"/>
    </row>
    <row r="927" spans="4:36" x14ac:dyDescent="0.5">
      <c r="D927"/>
      <c r="E927"/>
      <c r="F927"/>
      <c r="M927"/>
      <c r="P927"/>
      <c r="T927"/>
      <c r="Z927"/>
      <c r="AJ927"/>
    </row>
    <row r="928" spans="4:36" x14ac:dyDescent="0.5">
      <c r="D928"/>
      <c r="E928"/>
      <c r="F928"/>
      <c r="M928"/>
      <c r="P928"/>
      <c r="T928"/>
      <c r="Z928"/>
      <c r="AJ928"/>
    </row>
    <row r="929" spans="4:36" x14ac:dyDescent="0.5">
      <c r="D929"/>
      <c r="E929"/>
      <c r="F929"/>
      <c r="M929"/>
      <c r="P929"/>
      <c r="T929"/>
      <c r="Z929"/>
      <c r="AJ929"/>
    </row>
    <row r="930" spans="4:36" x14ac:dyDescent="0.5">
      <c r="D930"/>
      <c r="E930"/>
      <c r="F930"/>
      <c r="M930"/>
      <c r="P930"/>
      <c r="T930"/>
      <c r="Z930"/>
      <c r="AJ930"/>
    </row>
    <row r="931" spans="4:36" x14ac:dyDescent="0.5">
      <c r="D931"/>
      <c r="E931"/>
      <c r="F931"/>
      <c r="M931"/>
      <c r="P931"/>
      <c r="T931"/>
      <c r="Z931"/>
      <c r="AJ931"/>
    </row>
    <row r="932" spans="4:36" x14ac:dyDescent="0.5">
      <c r="D932"/>
      <c r="E932"/>
      <c r="F932"/>
      <c r="M932"/>
      <c r="P932"/>
      <c r="T932"/>
      <c r="Z932"/>
      <c r="AJ932"/>
    </row>
    <row r="933" spans="4:36" x14ac:dyDescent="0.5">
      <c r="D933"/>
      <c r="E933"/>
      <c r="F933"/>
      <c r="M933"/>
      <c r="P933"/>
      <c r="T933"/>
      <c r="Z933"/>
      <c r="AJ933"/>
    </row>
    <row r="934" spans="4:36" x14ac:dyDescent="0.5">
      <c r="D934"/>
      <c r="E934"/>
      <c r="F934"/>
      <c r="M934"/>
      <c r="P934"/>
      <c r="T934"/>
      <c r="Z934"/>
      <c r="AJ934"/>
    </row>
    <row r="935" spans="4:36" x14ac:dyDescent="0.5">
      <c r="D935"/>
      <c r="E935"/>
      <c r="F935"/>
      <c r="M935"/>
      <c r="P935"/>
      <c r="T935"/>
      <c r="Z935"/>
      <c r="AJ935"/>
    </row>
    <row r="936" spans="4:36" x14ac:dyDescent="0.5">
      <c r="D936"/>
      <c r="E936"/>
      <c r="F936"/>
      <c r="M936"/>
      <c r="P936"/>
      <c r="T936"/>
      <c r="Z936"/>
      <c r="AJ936"/>
    </row>
    <row r="937" spans="4:36" x14ac:dyDescent="0.5">
      <c r="D937"/>
      <c r="E937"/>
      <c r="F937"/>
      <c r="M937"/>
      <c r="P937"/>
      <c r="T937"/>
      <c r="Z937"/>
      <c r="AJ937"/>
    </row>
    <row r="938" spans="4:36" x14ac:dyDescent="0.5">
      <c r="D938"/>
      <c r="E938"/>
      <c r="F938"/>
      <c r="M938"/>
      <c r="P938"/>
      <c r="T938"/>
      <c r="Z938"/>
      <c r="AJ938"/>
    </row>
    <row r="939" spans="4:36" x14ac:dyDescent="0.5">
      <c r="D939"/>
      <c r="E939"/>
      <c r="F939"/>
      <c r="M939"/>
      <c r="P939"/>
      <c r="T939"/>
      <c r="Z939"/>
      <c r="AJ939"/>
    </row>
    <row r="940" spans="4:36" x14ac:dyDescent="0.5">
      <c r="D940"/>
      <c r="E940"/>
      <c r="F940"/>
      <c r="M940"/>
      <c r="P940"/>
      <c r="T940"/>
      <c r="Z940"/>
      <c r="AJ940"/>
    </row>
    <row r="941" spans="4:36" x14ac:dyDescent="0.5">
      <c r="D941"/>
      <c r="E941"/>
      <c r="F941"/>
      <c r="M941"/>
      <c r="P941"/>
      <c r="T941"/>
      <c r="Z941"/>
      <c r="AJ941"/>
    </row>
    <row r="942" spans="4:36" x14ac:dyDescent="0.5">
      <c r="D942"/>
      <c r="E942"/>
      <c r="F942"/>
      <c r="M942"/>
      <c r="P942"/>
      <c r="T942"/>
      <c r="Z942"/>
      <c r="AJ942"/>
    </row>
    <row r="943" spans="4:36" x14ac:dyDescent="0.5">
      <c r="D943"/>
      <c r="E943"/>
      <c r="F943"/>
      <c r="M943"/>
      <c r="P943"/>
      <c r="T943"/>
      <c r="Z943"/>
      <c r="AJ943"/>
    </row>
    <row r="944" spans="4:36" x14ac:dyDescent="0.5">
      <c r="D944"/>
      <c r="E944"/>
      <c r="F944"/>
      <c r="M944"/>
      <c r="P944"/>
      <c r="T944"/>
      <c r="Z944"/>
      <c r="AJ944"/>
    </row>
    <row r="945" spans="4:36" x14ac:dyDescent="0.5">
      <c r="D945"/>
      <c r="E945"/>
      <c r="F945"/>
      <c r="M945"/>
      <c r="P945"/>
      <c r="T945"/>
      <c r="Z945"/>
      <c r="AJ945"/>
    </row>
    <row r="946" spans="4:36" x14ac:dyDescent="0.5">
      <c r="D946"/>
      <c r="E946"/>
      <c r="F946"/>
      <c r="M946"/>
      <c r="P946"/>
      <c r="T946"/>
      <c r="Z946"/>
      <c r="AJ946"/>
    </row>
    <row r="947" spans="4:36" x14ac:dyDescent="0.5">
      <c r="D947"/>
      <c r="E947"/>
      <c r="F947"/>
      <c r="M947"/>
      <c r="P947"/>
      <c r="T947"/>
      <c r="Z947"/>
      <c r="AJ947"/>
    </row>
    <row r="948" spans="4:36" x14ac:dyDescent="0.5">
      <c r="D948"/>
      <c r="E948"/>
      <c r="F948"/>
      <c r="M948"/>
      <c r="P948"/>
      <c r="T948"/>
      <c r="Z948"/>
      <c r="AJ948"/>
    </row>
    <row r="949" spans="4:36" x14ac:dyDescent="0.5">
      <c r="D949"/>
      <c r="E949"/>
      <c r="F949"/>
      <c r="M949"/>
      <c r="P949"/>
      <c r="T949"/>
      <c r="Z949"/>
      <c r="AJ949"/>
    </row>
    <row r="950" spans="4:36" x14ac:dyDescent="0.5">
      <c r="D950"/>
      <c r="E950"/>
      <c r="F950"/>
      <c r="M950"/>
      <c r="P950"/>
      <c r="T950"/>
      <c r="Z950"/>
      <c r="AJ950"/>
    </row>
    <row r="951" spans="4:36" x14ac:dyDescent="0.5">
      <c r="D951"/>
      <c r="E951"/>
      <c r="F951"/>
      <c r="M951"/>
      <c r="P951"/>
      <c r="T951"/>
      <c r="Z951"/>
      <c r="AJ951"/>
    </row>
    <row r="952" spans="4:36" x14ac:dyDescent="0.5">
      <c r="D952"/>
      <c r="E952"/>
      <c r="F952"/>
      <c r="M952"/>
      <c r="P952"/>
      <c r="T952"/>
      <c r="Z952"/>
      <c r="AJ952"/>
    </row>
    <row r="953" spans="4:36" x14ac:dyDescent="0.5">
      <c r="D953"/>
      <c r="E953"/>
      <c r="F953"/>
      <c r="M953"/>
      <c r="P953"/>
      <c r="T953"/>
      <c r="Z953"/>
      <c r="AJ953"/>
    </row>
    <row r="954" spans="4:36" x14ac:dyDescent="0.5">
      <c r="D954"/>
      <c r="E954"/>
      <c r="F954"/>
      <c r="M954"/>
      <c r="P954"/>
      <c r="T954"/>
      <c r="Z954"/>
      <c r="AJ954"/>
    </row>
    <row r="955" spans="4:36" x14ac:dyDescent="0.5">
      <c r="D955"/>
      <c r="E955"/>
      <c r="F955"/>
      <c r="M955"/>
      <c r="P955"/>
      <c r="T955"/>
      <c r="Z955"/>
      <c r="AJ955"/>
    </row>
    <row r="956" spans="4:36" x14ac:dyDescent="0.5">
      <c r="D956"/>
      <c r="E956"/>
      <c r="F956"/>
      <c r="M956"/>
      <c r="P956"/>
      <c r="T956"/>
      <c r="Z956"/>
      <c r="AJ956"/>
    </row>
    <row r="957" spans="4:36" x14ac:dyDescent="0.5">
      <c r="D957"/>
      <c r="E957"/>
      <c r="F957"/>
      <c r="M957"/>
      <c r="P957"/>
      <c r="T957"/>
      <c r="Z957"/>
      <c r="AJ957"/>
    </row>
    <row r="958" spans="4:36" x14ac:dyDescent="0.5">
      <c r="D958"/>
      <c r="E958"/>
      <c r="F958"/>
      <c r="M958"/>
      <c r="P958"/>
      <c r="T958"/>
      <c r="Z958"/>
      <c r="AJ958"/>
    </row>
    <row r="959" spans="4:36" x14ac:dyDescent="0.5">
      <c r="D959"/>
      <c r="E959"/>
      <c r="F959"/>
      <c r="M959"/>
      <c r="P959"/>
      <c r="T959"/>
      <c r="Z959"/>
      <c r="AJ959"/>
    </row>
    <row r="960" spans="4:36" x14ac:dyDescent="0.5">
      <c r="D960"/>
      <c r="E960"/>
      <c r="F960"/>
      <c r="M960"/>
      <c r="P960"/>
      <c r="T960"/>
      <c r="Z960"/>
      <c r="AJ960"/>
    </row>
    <row r="961" spans="4:36" x14ac:dyDescent="0.5">
      <c r="D961"/>
      <c r="E961"/>
      <c r="F961"/>
      <c r="M961"/>
      <c r="P961"/>
      <c r="T961"/>
      <c r="Z961"/>
      <c r="AJ961"/>
    </row>
    <row r="962" spans="4:36" x14ac:dyDescent="0.5">
      <c r="D962"/>
      <c r="E962"/>
      <c r="F962"/>
      <c r="M962"/>
      <c r="P962"/>
      <c r="T962"/>
      <c r="Z962"/>
      <c r="AJ962"/>
    </row>
    <row r="963" spans="4:36" x14ac:dyDescent="0.5">
      <c r="D963"/>
      <c r="E963"/>
      <c r="F963"/>
      <c r="M963"/>
      <c r="P963"/>
      <c r="T963"/>
      <c r="Z963"/>
      <c r="AJ963"/>
    </row>
    <row r="964" spans="4:36" x14ac:dyDescent="0.5">
      <c r="D964"/>
      <c r="E964"/>
      <c r="F964"/>
      <c r="M964"/>
      <c r="P964"/>
      <c r="T964"/>
      <c r="Z964"/>
      <c r="AJ964"/>
    </row>
    <row r="965" spans="4:36" x14ac:dyDescent="0.5">
      <c r="D965"/>
      <c r="E965"/>
      <c r="F965"/>
      <c r="M965"/>
      <c r="P965"/>
      <c r="T965"/>
      <c r="Z965"/>
      <c r="AJ965"/>
    </row>
    <row r="966" spans="4:36" x14ac:dyDescent="0.5">
      <c r="D966"/>
      <c r="E966"/>
      <c r="F966"/>
      <c r="M966"/>
      <c r="P966"/>
      <c r="T966"/>
      <c r="Z966"/>
      <c r="AJ966"/>
    </row>
    <row r="967" spans="4:36" x14ac:dyDescent="0.5">
      <c r="D967"/>
      <c r="E967"/>
      <c r="F967"/>
      <c r="M967"/>
      <c r="P967"/>
      <c r="T967"/>
      <c r="Z967"/>
      <c r="AJ967"/>
    </row>
    <row r="968" spans="4:36" x14ac:dyDescent="0.5">
      <c r="D968"/>
      <c r="E968"/>
      <c r="F968"/>
      <c r="M968"/>
      <c r="P968"/>
      <c r="T968"/>
      <c r="Z968"/>
      <c r="AJ968"/>
    </row>
    <row r="969" spans="4:36" x14ac:dyDescent="0.5">
      <c r="D969"/>
      <c r="E969"/>
      <c r="F969"/>
      <c r="M969"/>
      <c r="P969"/>
      <c r="T969"/>
      <c r="Z969"/>
      <c r="AJ969"/>
    </row>
    <row r="970" spans="4:36" x14ac:dyDescent="0.5">
      <c r="D970"/>
      <c r="E970"/>
      <c r="F970"/>
      <c r="M970"/>
      <c r="P970"/>
      <c r="T970"/>
      <c r="Z970"/>
      <c r="AJ970"/>
    </row>
    <row r="971" spans="4:36" x14ac:dyDescent="0.5">
      <c r="D971"/>
      <c r="E971"/>
      <c r="F971"/>
      <c r="M971"/>
      <c r="P971"/>
      <c r="T971"/>
      <c r="Z971"/>
      <c r="AJ971"/>
    </row>
    <row r="972" spans="4:36" x14ac:dyDescent="0.5">
      <c r="D972"/>
      <c r="E972"/>
      <c r="F972"/>
      <c r="M972"/>
      <c r="P972"/>
      <c r="T972"/>
      <c r="Z972"/>
      <c r="AJ972"/>
    </row>
    <row r="973" spans="4:36" x14ac:dyDescent="0.5">
      <c r="D973"/>
      <c r="E973"/>
      <c r="F973"/>
      <c r="M973"/>
      <c r="P973"/>
      <c r="T973"/>
      <c r="Z973"/>
      <c r="AJ973"/>
    </row>
    <row r="974" spans="4:36" x14ac:dyDescent="0.5">
      <c r="D974"/>
      <c r="E974"/>
      <c r="F974"/>
      <c r="M974"/>
      <c r="P974"/>
      <c r="T974"/>
      <c r="Z974"/>
      <c r="AJ974"/>
    </row>
    <row r="975" spans="4:36" x14ac:dyDescent="0.5">
      <c r="D975"/>
      <c r="E975"/>
      <c r="F975"/>
      <c r="M975"/>
      <c r="P975"/>
      <c r="T975"/>
      <c r="Z975"/>
      <c r="AJ975"/>
    </row>
    <row r="976" spans="4:36" x14ac:dyDescent="0.5">
      <c r="D976"/>
      <c r="E976"/>
      <c r="F976"/>
      <c r="M976"/>
      <c r="P976"/>
      <c r="T976"/>
      <c r="Z976"/>
      <c r="AJ976"/>
    </row>
    <row r="977" spans="4:36" x14ac:dyDescent="0.5">
      <c r="D977"/>
      <c r="E977"/>
      <c r="F977"/>
      <c r="M977"/>
      <c r="P977"/>
      <c r="T977"/>
      <c r="Z977"/>
      <c r="AJ977"/>
    </row>
    <row r="978" spans="4:36" x14ac:dyDescent="0.5">
      <c r="D978"/>
      <c r="E978"/>
      <c r="F978"/>
      <c r="M978"/>
      <c r="P978"/>
      <c r="T978"/>
      <c r="Z978"/>
      <c r="AJ978"/>
    </row>
    <row r="979" spans="4:36" x14ac:dyDescent="0.5">
      <c r="D979"/>
      <c r="E979"/>
      <c r="F979"/>
      <c r="M979"/>
      <c r="P979"/>
      <c r="T979"/>
      <c r="Z979"/>
      <c r="AJ979"/>
    </row>
    <row r="980" spans="4:36" x14ac:dyDescent="0.5">
      <c r="D980"/>
      <c r="E980"/>
      <c r="F980"/>
      <c r="M980"/>
      <c r="P980"/>
      <c r="T980"/>
      <c r="Z980"/>
      <c r="AJ980"/>
    </row>
    <row r="981" spans="4:36" x14ac:dyDescent="0.5">
      <c r="D981"/>
      <c r="E981"/>
      <c r="F981"/>
      <c r="M981"/>
      <c r="P981"/>
      <c r="T981"/>
      <c r="Z981"/>
      <c r="AJ981"/>
    </row>
    <row r="982" spans="4:36" x14ac:dyDescent="0.5">
      <c r="D982"/>
      <c r="E982"/>
      <c r="F982"/>
      <c r="M982"/>
      <c r="P982"/>
      <c r="T982"/>
      <c r="Z982"/>
      <c r="AJ982"/>
    </row>
    <row r="983" spans="4:36" x14ac:dyDescent="0.5">
      <c r="D983"/>
      <c r="E983"/>
      <c r="F983"/>
      <c r="M983"/>
      <c r="P983"/>
      <c r="T983"/>
      <c r="Z983"/>
      <c r="AJ983"/>
    </row>
    <row r="984" spans="4:36" x14ac:dyDescent="0.5">
      <c r="D984"/>
      <c r="E984"/>
      <c r="F984"/>
      <c r="M984"/>
      <c r="P984"/>
      <c r="T984"/>
      <c r="Z984"/>
      <c r="AJ984"/>
    </row>
    <row r="985" spans="4:36" x14ac:dyDescent="0.5">
      <c r="D985"/>
      <c r="E985"/>
      <c r="F985"/>
      <c r="M985"/>
      <c r="P985"/>
      <c r="T985"/>
      <c r="Z985"/>
      <c r="AJ985"/>
    </row>
    <row r="986" spans="4:36" x14ac:dyDescent="0.5">
      <c r="D986"/>
      <c r="E986"/>
      <c r="F986"/>
      <c r="M986"/>
      <c r="P986"/>
      <c r="T986"/>
      <c r="Z986"/>
      <c r="AJ986"/>
    </row>
    <row r="987" spans="4:36" x14ac:dyDescent="0.5">
      <c r="D987"/>
      <c r="E987"/>
      <c r="F987"/>
      <c r="M987"/>
      <c r="P987"/>
      <c r="T987"/>
      <c r="Z987"/>
      <c r="AJ987"/>
    </row>
    <row r="988" spans="4:36" x14ac:dyDescent="0.5">
      <c r="D988"/>
      <c r="E988"/>
      <c r="F988"/>
      <c r="M988"/>
      <c r="P988"/>
      <c r="T988"/>
      <c r="Z988"/>
      <c r="AJ988"/>
    </row>
    <row r="989" spans="4:36" x14ac:dyDescent="0.5">
      <c r="D989"/>
      <c r="E989"/>
      <c r="F989"/>
      <c r="M989"/>
      <c r="P989"/>
      <c r="T989"/>
      <c r="Z989"/>
      <c r="AJ989"/>
    </row>
    <row r="990" spans="4:36" x14ac:dyDescent="0.5">
      <c r="D990"/>
      <c r="E990"/>
      <c r="F990"/>
      <c r="M990"/>
      <c r="P990"/>
      <c r="T990"/>
      <c r="Z990"/>
      <c r="AJ990"/>
    </row>
    <row r="991" spans="4:36" x14ac:dyDescent="0.5">
      <c r="D991"/>
      <c r="E991"/>
      <c r="F991"/>
      <c r="M991"/>
      <c r="P991"/>
      <c r="T991"/>
      <c r="Z991"/>
      <c r="AJ991"/>
    </row>
    <row r="992" spans="4:36" x14ac:dyDescent="0.5">
      <c r="D992"/>
      <c r="E992"/>
      <c r="F992"/>
      <c r="M992"/>
      <c r="P992"/>
      <c r="T992"/>
      <c r="Z992"/>
      <c r="AJ992"/>
    </row>
    <row r="993" spans="4:36" x14ac:dyDescent="0.5">
      <c r="D993"/>
      <c r="E993"/>
      <c r="F993"/>
      <c r="M993"/>
      <c r="P993"/>
      <c r="T993"/>
      <c r="Z993"/>
      <c r="AJ993"/>
    </row>
    <row r="994" spans="4:36" x14ac:dyDescent="0.5">
      <c r="D994"/>
      <c r="E994"/>
      <c r="F994"/>
      <c r="M994"/>
      <c r="P994"/>
      <c r="T994"/>
      <c r="Z994"/>
      <c r="AJ994"/>
    </row>
    <row r="995" spans="4:36" x14ac:dyDescent="0.5">
      <c r="D995"/>
      <c r="E995"/>
      <c r="F995"/>
      <c r="M995"/>
      <c r="P995"/>
      <c r="T995"/>
      <c r="Z995"/>
      <c r="AJ995"/>
    </row>
    <row r="996" spans="4:36" x14ac:dyDescent="0.5">
      <c r="D996"/>
      <c r="E996"/>
      <c r="F996"/>
      <c r="M996"/>
      <c r="P996"/>
      <c r="T996"/>
      <c r="Z996"/>
      <c r="AJ996"/>
    </row>
    <row r="997" spans="4:36" x14ac:dyDescent="0.5">
      <c r="D997"/>
      <c r="E997"/>
      <c r="F997"/>
      <c r="M997"/>
      <c r="P997"/>
      <c r="T997"/>
      <c r="Z997"/>
      <c r="AJ997"/>
    </row>
    <row r="998" spans="4:36" x14ac:dyDescent="0.5">
      <c r="D998"/>
      <c r="E998"/>
      <c r="F998"/>
      <c r="M998"/>
      <c r="P998"/>
      <c r="T998"/>
      <c r="Z998"/>
      <c r="AJ998"/>
    </row>
    <row r="999" spans="4:36" x14ac:dyDescent="0.5">
      <c r="D999"/>
      <c r="E999"/>
      <c r="F999"/>
      <c r="M999"/>
      <c r="P999"/>
      <c r="T999"/>
      <c r="Z999"/>
      <c r="AJ999"/>
    </row>
    <row r="1000" spans="4:36" x14ac:dyDescent="0.5">
      <c r="D1000"/>
      <c r="E1000"/>
      <c r="F1000"/>
      <c r="M1000"/>
      <c r="P1000"/>
      <c r="T1000"/>
      <c r="Z1000"/>
      <c r="AJ1000"/>
    </row>
    <row r="1001" spans="4:36" x14ac:dyDescent="0.5">
      <c r="D1001"/>
      <c r="E1001"/>
      <c r="F1001"/>
      <c r="M1001"/>
      <c r="P1001"/>
      <c r="T1001"/>
      <c r="Z1001"/>
      <c r="AJ1001"/>
    </row>
    <row r="1002" spans="4:36" x14ac:dyDescent="0.5">
      <c r="D1002"/>
      <c r="E1002"/>
      <c r="F1002"/>
      <c r="M1002"/>
      <c r="P1002"/>
      <c r="T1002"/>
      <c r="Z1002"/>
      <c r="AJ1002"/>
    </row>
    <row r="1003" spans="4:36" x14ac:dyDescent="0.5">
      <c r="D1003"/>
      <c r="E1003"/>
      <c r="F1003"/>
      <c r="M1003"/>
      <c r="P1003"/>
      <c r="T1003"/>
      <c r="Z1003"/>
      <c r="AJ1003"/>
    </row>
    <row r="1004" spans="4:36" x14ac:dyDescent="0.5">
      <c r="D1004"/>
      <c r="E1004"/>
      <c r="F1004"/>
      <c r="M1004"/>
      <c r="P1004"/>
      <c r="T1004"/>
      <c r="Z1004"/>
      <c r="AJ1004"/>
    </row>
    <row r="1005" spans="4:36" x14ac:dyDescent="0.5">
      <c r="D1005"/>
      <c r="E1005"/>
      <c r="F1005"/>
      <c r="M1005"/>
      <c r="P1005"/>
      <c r="T1005"/>
      <c r="Z1005"/>
      <c r="AJ1005"/>
    </row>
    <row r="1006" spans="4:36" x14ac:dyDescent="0.5">
      <c r="D1006"/>
      <c r="E1006"/>
      <c r="F1006"/>
      <c r="M1006"/>
      <c r="P1006"/>
      <c r="T1006"/>
      <c r="Z1006"/>
      <c r="AJ1006"/>
    </row>
    <row r="1007" spans="4:36" x14ac:dyDescent="0.5">
      <c r="D1007"/>
      <c r="E1007"/>
      <c r="F1007"/>
      <c r="M1007"/>
      <c r="P1007"/>
      <c r="T1007"/>
      <c r="Z1007"/>
      <c r="AJ1007"/>
    </row>
    <row r="1008" spans="4:36" x14ac:dyDescent="0.5">
      <c r="D1008"/>
      <c r="E1008"/>
      <c r="F1008"/>
      <c r="M1008"/>
      <c r="P1008"/>
      <c r="T1008"/>
      <c r="Z1008"/>
      <c r="AJ1008"/>
    </row>
    <row r="1009" spans="4:36" x14ac:dyDescent="0.5">
      <c r="D1009"/>
      <c r="E1009"/>
      <c r="F1009"/>
      <c r="M1009"/>
      <c r="P1009"/>
      <c r="T1009"/>
      <c r="Z1009"/>
      <c r="AJ1009"/>
    </row>
    <row r="1010" spans="4:36" x14ac:dyDescent="0.5">
      <c r="D1010"/>
      <c r="E1010"/>
      <c r="F1010"/>
      <c r="M1010"/>
      <c r="P1010"/>
      <c r="T1010"/>
      <c r="Z1010"/>
      <c r="AJ1010"/>
    </row>
    <row r="1011" spans="4:36" x14ac:dyDescent="0.5">
      <c r="D1011"/>
      <c r="E1011"/>
      <c r="F1011"/>
      <c r="M1011"/>
      <c r="P1011"/>
      <c r="T1011"/>
      <c r="Z1011"/>
      <c r="AJ1011"/>
    </row>
    <row r="1012" spans="4:36" x14ac:dyDescent="0.5">
      <c r="D1012"/>
      <c r="E1012"/>
      <c r="F1012"/>
      <c r="M1012"/>
      <c r="P1012"/>
      <c r="T1012"/>
      <c r="Z1012"/>
      <c r="AJ1012"/>
    </row>
    <row r="1013" spans="4:36" x14ac:dyDescent="0.5">
      <c r="D1013"/>
      <c r="E1013"/>
      <c r="F1013"/>
      <c r="M1013"/>
      <c r="P1013"/>
      <c r="T1013"/>
      <c r="Z1013"/>
      <c r="AJ1013"/>
    </row>
    <row r="1014" spans="4:36" x14ac:dyDescent="0.5">
      <c r="D1014"/>
      <c r="E1014"/>
      <c r="F1014"/>
      <c r="M1014"/>
      <c r="P1014"/>
      <c r="T1014"/>
      <c r="Z1014"/>
      <c r="AJ1014"/>
    </row>
    <row r="1015" spans="4:36" x14ac:dyDescent="0.5">
      <c r="D1015"/>
      <c r="E1015"/>
      <c r="F1015"/>
      <c r="M1015"/>
      <c r="P1015"/>
      <c r="T1015"/>
      <c r="Z1015"/>
      <c r="AJ1015"/>
    </row>
    <row r="1016" spans="4:36" x14ac:dyDescent="0.5">
      <c r="D1016"/>
      <c r="E1016"/>
      <c r="F1016"/>
      <c r="M1016"/>
      <c r="P1016"/>
      <c r="T1016"/>
      <c r="Z1016"/>
      <c r="AJ1016"/>
    </row>
    <row r="1017" spans="4:36" x14ac:dyDescent="0.5">
      <c r="D1017"/>
      <c r="E1017"/>
      <c r="F1017"/>
      <c r="M1017"/>
      <c r="P1017"/>
      <c r="T1017"/>
      <c r="Z1017"/>
      <c r="AJ1017"/>
    </row>
    <row r="1018" spans="4:36" x14ac:dyDescent="0.5">
      <c r="D1018"/>
      <c r="E1018"/>
      <c r="F1018"/>
      <c r="M1018"/>
      <c r="P1018"/>
      <c r="T1018"/>
      <c r="Z1018"/>
      <c r="AJ1018"/>
    </row>
    <row r="1019" spans="4:36" x14ac:dyDescent="0.5">
      <c r="D1019"/>
      <c r="E1019"/>
      <c r="F1019"/>
      <c r="M1019"/>
      <c r="P1019"/>
      <c r="T1019"/>
      <c r="Z1019"/>
      <c r="AJ1019"/>
    </row>
    <row r="1020" spans="4:36" x14ac:dyDescent="0.5">
      <c r="D1020"/>
      <c r="E1020"/>
      <c r="F1020"/>
      <c r="M1020"/>
      <c r="P1020"/>
      <c r="T1020"/>
      <c r="Z1020"/>
      <c r="AJ1020"/>
    </row>
    <row r="1021" spans="4:36" x14ac:dyDescent="0.5">
      <c r="D1021"/>
      <c r="E1021"/>
      <c r="F1021"/>
      <c r="M1021"/>
      <c r="P1021"/>
      <c r="T1021"/>
      <c r="Z1021"/>
      <c r="AJ1021"/>
    </row>
    <row r="1022" spans="4:36" x14ac:dyDescent="0.5">
      <c r="D1022"/>
      <c r="E1022"/>
      <c r="F1022"/>
      <c r="M1022"/>
      <c r="P1022"/>
      <c r="T1022"/>
      <c r="Z1022"/>
      <c r="AJ1022"/>
    </row>
    <row r="1023" spans="4:36" x14ac:dyDescent="0.5">
      <c r="D1023"/>
      <c r="E1023"/>
      <c r="F1023"/>
      <c r="M1023"/>
      <c r="P1023"/>
      <c r="T1023"/>
      <c r="Z1023"/>
      <c r="AJ1023"/>
    </row>
    <row r="1024" spans="4:36" x14ac:dyDescent="0.5">
      <c r="D1024"/>
      <c r="E1024"/>
      <c r="F1024"/>
      <c r="M1024"/>
      <c r="P1024"/>
      <c r="T1024"/>
      <c r="Z1024"/>
      <c r="AJ1024"/>
    </row>
    <row r="1025" spans="4:36" x14ac:dyDescent="0.5">
      <c r="D1025"/>
      <c r="E1025"/>
      <c r="F1025"/>
      <c r="M1025"/>
      <c r="P1025"/>
      <c r="T1025"/>
      <c r="Z1025"/>
      <c r="AJ1025"/>
    </row>
    <row r="1026" spans="4:36" x14ac:dyDescent="0.5">
      <c r="D1026"/>
      <c r="E1026"/>
      <c r="F1026"/>
      <c r="M1026"/>
      <c r="P1026"/>
      <c r="T1026"/>
      <c r="Z1026"/>
      <c r="AJ1026"/>
    </row>
    <row r="1027" spans="4:36" x14ac:dyDescent="0.5">
      <c r="D1027"/>
      <c r="E1027"/>
      <c r="F1027"/>
      <c r="M1027"/>
      <c r="P1027"/>
      <c r="T1027"/>
      <c r="Z1027"/>
      <c r="AJ1027"/>
    </row>
    <row r="1028" spans="4:36" x14ac:dyDescent="0.5">
      <c r="D1028"/>
      <c r="E1028"/>
      <c r="F1028"/>
      <c r="M1028"/>
      <c r="P1028"/>
      <c r="T1028"/>
      <c r="Z1028"/>
      <c r="AJ1028"/>
    </row>
    <row r="1029" spans="4:36" x14ac:dyDescent="0.5">
      <c r="D1029"/>
      <c r="E1029"/>
      <c r="F1029"/>
      <c r="M1029"/>
      <c r="P1029"/>
      <c r="T1029"/>
      <c r="Z1029"/>
      <c r="AJ1029"/>
    </row>
    <row r="1030" spans="4:36" x14ac:dyDescent="0.5">
      <c r="D1030"/>
      <c r="E1030"/>
      <c r="F1030"/>
      <c r="M1030"/>
      <c r="P1030"/>
      <c r="T1030"/>
      <c r="Z1030"/>
      <c r="AJ1030"/>
    </row>
    <row r="1031" spans="4:36" x14ac:dyDescent="0.5">
      <c r="D1031"/>
      <c r="E1031"/>
      <c r="F1031"/>
      <c r="M1031"/>
      <c r="P1031"/>
      <c r="T1031"/>
      <c r="Z1031"/>
      <c r="AJ1031"/>
    </row>
    <row r="1032" spans="4:36" x14ac:dyDescent="0.5">
      <c r="D1032"/>
      <c r="E1032"/>
      <c r="F1032"/>
      <c r="M1032"/>
      <c r="P1032"/>
      <c r="T1032"/>
      <c r="Z1032"/>
      <c r="AJ1032"/>
    </row>
    <row r="1033" spans="4:36" x14ac:dyDescent="0.5">
      <c r="D1033"/>
      <c r="E1033"/>
      <c r="F1033"/>
      <c r="M1033"/>
      <c r="P1033"/>
      <c r="T1033"/>
      <c r="Z1033"/>
      <c r="AJ1033"/>
    </row>
    <row r="1034" spans="4:36" x14ac:dyDescent="0.5">
      <c r="D1034"/>
      <c r="E1034"/>
      <c r="F1034"/>
      <c r="M1034"/>
      <c r="P1034"/>
      <c r="T1034"/>
      <c r="Z1034"/>
      <c r="AJ1034"/>
    </row>
    <row r="1035" spans="4:36" x14ac:dyDescent="0.5">
      <c r="D1035"/>
      <c r="E1035"/>
      <c r="F1035"/>
      <c r="M1035"/>
      <c r="P1035"/>
      <c r="T1035"/>
      <c r="Z1035"/>
      <c r="AJ1035"/>
    </row>
    <row r="1036" spans="4:36" x14ac:dyDescent="0.5">
      <c r="D1036"/>
      <c r="E1036"/>
      <c r="F1036"/>
      <c r="M1036"/>
      <c r="P1036"/>
      <c r="T1036"/>
      <c r="Z1036"/>
      <c r="AJ1036"/>
    </row>
    <row r="1037" spans="4:36" x14ac:dyDescent="0.5">
      <c r="D1037"/>
      <c r="E1037"/>
      <c r="F1037"/>
      <c r="M1037"/>
      <c r="P1037"/>
      <c r="T1037"/>
      <c r="Z1037"/>
      <c r="AJ1037"/>
    </row>
    <row r="1038" spans="4:36" x14ac:dyDescent="0.5">
      <c r="D1038"/>
      <c r="E1038"/>
      <c r="F1038"/>
      <c r="M1038"/>
      <c r="P1038"/>
      <c r="T1038"/>
      <c r="Z1038"/>
      <c r="AJ1038"/>
    </row>
    <row r="1039" spans="4:36" x14ac:dyDescent="0.5">
      <c r="D1039"/>
      <c r="E1039"/>
      <c r="F1039"/>
      <c r="M1039"/>
      <c r="P1039"/>
      <c r="T1039"/>
      <c r="Z1039"/>
      <c r="AJ1039"/>
    </row>
    <row r="1040" spans="4:36" x14ac:dyDescent="0.5">
      <c r="D1040"/>
      <c r="E1040"/>
      <c r="F1040"/>
      <c r="M1040"/>
      <c r="P1040"/>
      <c r="T1040"/>
      <c r="Z1040"/>
      <c r="AJ1040"/>
    </row>
    <row r="1041" spans="4:36" x14ac:dyDescent="0.5">
      <c r="D1041"/>
      <c r="E1041"/>
      <c r="F1041"/>
      <c r="M1041"/>
      <c r="P1041"/>
      <c r="T1041"/>
      <c r="Z1041"/>
      <c r="AJ1041"/>
    </row>
    <row r="1042" spans="4:36" x14ac:dyDescent="0.5">
      <c r="D1042"/>
      <c r="E1042"/>
      <c r="F1042"/>
      <c r="M1042"/>
      <c r="P1042"/>
      <c r="T1042"/>
      <c r="Z1042"/>
      <c r="AJ1042"/>
    </row>
    <row r="1043" spans="4:36" x14ac:dyDescent="0.5">
      <c r="D1043"/>
      <c r="E1043"/>
      <c r="F1043"/>
      <c r="M1043"/>
      <c r="P1043"/>
      <c r="T1043"/>
      <c r="Z1043"/>
      <c r="AJ1043"/>
    </row>
    <row r="1044" spans="4:36" x14ac:dyDescent="0.5">
      <c r="D1044"/>
      <c r="E1044"/>
      <c r="F1044"/>
      <c r="M1044"/>
      <c r="P1044"/>
      <c r="T1044"/>
      <c r="Z1044"/>
      <c r="AJ1044"/>
    </row>
    <row r="1045" spans="4:36" x14ac:dyDescent="0.5">
      <c r="D1045"/>
      <c r="E1045"/>
      <c r="F1045"/>
      <c r="M1045"/>
      <c r="P1045"/>
      <c r="T1045"/>
      <c r="Z1045"/>
      <c r="AJ1045"/>
    </row>
    <row r="1046" spans="4:36" x14ac:dyDescent="0.5">
      <c r="D1046"/>
      <c r="E1046"/>
      <c r="F1046"/>
      <c r="M1046"/>
      <c r="P1046"/>
      <c r="T1046"/>
      <c r="Z1046"/>
      <c r="AJ1046"/>
    </row>
    <row r="1047" spans="4:36" x14ac:dyDescent="0.5">
      <c r="D1047"/>
      <c r="E1047"/>
      <c r="F1047"/>
      <c r="M1047"/>
      <c r="P1047"/>
      <c r="T1047"/>
      <c r="Z1047"/>
      <c r="AJ1047"/>
    </row>
    <row r="1048" spans="4:36" x14ac:dyDescent="0.5">
      <c r="D1048"/>
      <c r="E1048"/>
      <c r="F1048"/>
      <c r="M1048"/>
      <c r="P1048"/>
      <c r="T1048"/>
      <c r="Z1048"/>
      <c r="AJ1048"/>
    </row>
    <row r="1049" spans="4:36" x14ac:dyDescent="0.5">
      <c r="D1049"/>
      <c r="E1049"/>
      <c r="F1049"/>
      <c r="M1049"/>
      <c r="P1049"/>
      <c r="T1049"/>
      <c r="Z1049"/>
      <c r="AJ1049"/>
    </row>
    <row r="1050" spans="4:36" x14ac:dyDescent="0.5">
      <c r="D1050"/>
      <c r="E1050"/>
      <c r="F1050"/>
      <c r="M1050"/>
      <c r="P1050"/>
      <c r="T1050"/>
      <c r="Z1050"/>
      <c r="AJ1050"/>
    </row>
    <row r="1051" spans="4:36" x14ac:dyDescent="0.5">
      <c r="D1051"/>
      <c r="E1051"/>
      <c r="F1051"/>
      <c r="M1051"/>
      <c r="P1051"/>
      <c r="T1051"/>
      <c r="Z1051"/>
      <c r="AJ1051"/>
    </row>
    <row r="1052" spans="4:36" x14ac:dyDescent="0.5">
      <c r="D1052"/>
      <c r="E1052"/>
      <c r="F1052"/>
      <c r="M1052"/>
      <c r="P1052"/>
      <c r="T1052"/>
      <c r="Z1052"/>
      <c r="AJ1052"/>
    </row>
    <row r="1053" spans="4:36" x14ac:dyDescent="0.5">
      <c r="D1053"/>
      <c r="E1053"/>
      <c r="F1053"/>
      <c r="M1053"/>
      <c r="P1053"/>
      <c r="T1053"/>
      <c r="Z1053"/>
      <c r="AJ1053"/>
    </row>
    <row r="1054" spans="4:36" x14ac:dyDescent="0.5">
      <c r="D1054"/>
      <c r="E1054"/>
      <c r="F1054"/>
      <c r="M1054"/>
      <c r="P1054"/>
      <c r="T1054"/>
      <c r="Z1054"/>
      <c r="AJ1054"/>
    </row>
    <row r="1055" spans="4:36" x14ac:dyDescent="0.5">
      <c r="D1055"/>
      <c r="E1055"/>
      <c r="F1055"/>
      <c r="M1055"/>
      <c r="P1055"/>
      <c r="T1055"/>
      <c r="Z1055"/>
      <c r="AJ1055"/>
    </row>
    <row r="1056" spans="4:36" x14ac:dyDescent="0.5">
      <c r="D1056"/>
      <c r="E1056"/>
      <c r="F1056"/>
      <c r="M1056"/>
      <c r="P1056"/>
      <c r="T1056"/>
      <c r="Z1056"/>
      <c r="AJ1056"/>
    </row>
    <row r="1057" spans="4:36" x14ac:dyDescent="0.5">
      <c r="D1057"/>
      <c r="E1057"/>
      <c r="F1057"/>
      <c r="M1057"/>
      <c r="P1057"/>
      <c r="T1057"/>
      <c r="Z1057"/>
      <c r="AJ1057"/>
    </row>
    <row r="1058" spans="4:36" x14ac:dyDescent="0.5">
      <c r="D1058"/>
      <c r="E1058"/>
      <c r="F1058"/>
      <c r="M1058"/>
      <c r="P1058"/>
      <c r="T1058"/>
      <c r="Z1058"/>
      <c r="AJ1058"/>
    </row>
    <row r="1059" spans="4:36" x14ac:dyDescent="0.5">
      <c r="D1059"/>
      <c r="E1059"/>
      <c r="F1059"/>
      <c r="M1059"/>
      <c r="P1059"/>
      <c r="T1059"/>
      <c r="Z1059"/>
      <c r="AJ1059"/>
    </row>
    <row r="1060" spans="4:36" x14ac:dyDescent="0.5">
      <c r="D1060"/>
      <c r="E1060"/>
      <c r="F1060"/>
      <c r="M1060"/>
      <c r="P1060"/>
      <c r="T1060"/>
      <c r="Z1060"/>
      <c r="AJ1060"/>
    </row>
    <row r="1061" spans="4:36" x14ac:dyDescent="0.5">
      <c r="D1061"/>
      <c r="E1061"/>
      <c r="F1061"/>
      <c r="M1061"/>
      <c r="P1061"/>
      <c r="T1061"/>
      <c r="Z1061"/>
      <c r="AJ1061"/>
    </row>
    <row r="1062" spans="4:36" x14ac:dyDescent="0.5">
      <c r="D1062"/>
      <c r="E1062"/>
      <c r="F1062"/>
      <c r="M1062"/>
      <c r="P1062"/>
      <c r="T1062"/>
      <c r="Z1062"/>
      <c r="AJ1062"/>
    </row>
    <row r="1063" spans="4:36" x14ac:dyDescent="0.5">
      <c r="D1063"/>
      <c r="E1063"/>
      <c r="F1063"/>
      <c r="M1063"/>
      <c r="P1063"/>
      <c r="T1063"/>
      <c r="Z1063"/>
      <c r="AJ1063"/>
    </row>
    <row r="1064" spans="4:36" x14ac:dyDescent="0.5">
      <c r="D1064"/>
      <c r="E1064"/>
      <c r="F1064"/>
      <c r="M1064"/>
      <c r="P1064"/>
      <c r="T1064"/>
      <c r="Z1064"/>
      <c r="AJ1064"/>
    </row>
    <row r="1065" spans="4:36" x14ac:dyDescent="0.5">
      <c r="D1065"/>
      <c r="E1065"/>
      <c r="F1065"/>
      <c r="M1065"/>
      <c r="P1065"/>
      <c r="T1065"/>
      <c r="Z1065"/>
      <c r="AJ1065"/>
    </row>
    <row r="1066" spans="4:36" x14ac:dyDescent="0.5">
      <c r="D1066"/>
      <c r="E1066"/>
      <c r="F1066"/>
      <c r="M1066"/>
      <c r="P1066"/>
      <c r="T1066"/>
      <c r="Z1066"/>
      <c r="AJ1066"/>
    </row>
    <row r="1067" spans="4:36" x14ac:dyDescent="0.5">
      <c r="D1067"/>
      <c r="E1067"/>
      <c r="F1067"/>
      <c r="M1067"/>
      <c r="P1067"/>
      <c r="T1067"/>
      <c r="Z1067"/>
      <c r="AJ1067"/>
    </row>
    <row r="1068" spans="4:36" x14ac:dyDescent="0.5">
      <c r="D1068"/>
      <c r="E1068"/>
      <c r="F1068"/>
      <c r="M1068"/>
      <c r="P1068"/>
      <c r="T1068"/>
      <c r="Z1068"/>
      <c r="AJ1068"/>
    </row>
    <row r="1069" spans="4:36" x14ac:dyDescent="0.5">
      <c r="D1069"/>
      <c r="E1069"/>
      <c r="F1069"/>
      <c r="M1069"/>
      <c r="P1069"/>
      <c r="T1069"/>
      <c r="Z1069"/>
      <c r="AJ1069"/>
    </row>
    <row r="1070" spans="4:36" x14ac:dyDescent="0.5">
      <c r="D1070"/>
      <c r="E1070"/>
      <c r="F1070"/>
      <c r="M1070"/>
      <c r="P1070"/>
      <c r="T1070"/>
      <c r="Z1070"/>
      <c r="AJ1070"/>
    </row>
    <row r="1071" spans="4:36" x14ac:dyDescent="0.5">
      <c r="D1071"/>
      <c r="E1071"/>
      <c r="F1071"/>
      <c r="M1071"/>
      <c r="P1071"/>
      <c r="T1071"/>
      <c r="Z1071"/>
      <c r="AJ1071"/>
    </row>
    <row r="1072" spans="4:36" x14ac:dyDescent="0.5">
      <c r="D1072"/>
      <c r="E1072"/>
      <c r="F1072"/>
      <c r="M1072"/>
      <c r="P1072"/>
      <c r="T1072"/>
      <c r="Z1072"/>
      <c r="AJ1072"/>
    </row>
    <row r="1073" spans="4:36" x14ac:dyDescent="0.5">
      <c r="D1073"/>
      <c r="E1073"/>
      <c r="F1073"/>
      <c r="M1073"/>
      <c r="P1073"/>
      <c r="T1073"/>
      <c r="Z1073"/>
      <c r="AJ1073"/>
    </row>
    <row r="1074" spans="4:36" x14ac:dyDescent="0.5">
      <c r="D1074"/>
      <c r="E1074"/>
      <c r="F1074"/>
      <c r="M1074"/>
      <c r="P1074"/>
      <c r="T1074"/>
      <c r="Z1074"/>
      <c r="AJ1074"/>
    </row>
    <row r="1075" spans="4:36" x14ac:dyDescent="0.5">
      <c r="D1075"/>
      <c r="E1075"/>
      <c r="F1075"/>
      <c r="M1075"/>
      <c r="P1075"/>
      <c r="T1075"/>
      <c r="Z1075"/>
      <c r="AJ1075"/>
    </row>
    <row r="1076" spans="4:36" x14ac:dyDescent="0.5">
      <c r="D1076"/>
      <c r="E1076"/>
      <c r="F1076"/>
      <c r="M1076"/>
      <c r="P1076"/>
      <c r="T1076"/>
      <c r="Z1076"/>
      <c r="AJ1076"/>
    </row>
    <row r="1077" spans="4:36" x14ac:dyDescent="0.5">
      <c r="D1077"/>
      <c r="E1077"/>
      <c r="F1077"/>
      <c r="M1077"/>
      <c r="P1077"/>
      <c r="T1077"/>
      <c r="Z1077"/>
      <c r="AJ1077"/>
    </row>
    <row r="1078" spans="4:36" x14ac:dyDescent="0.5">
      <c r="D1078"/>
      <c r="E1078"/>
      <c r="F1078"/>
      <c r="M1078"/>
      <c r="P1078"/>
      <c r="T1078"/>
      <c r="Z1078"/>
      <c r="AJ1078"/>
    </row>
    <row r="1079" spans="4:36" x14ac:dyDescent="0.5">
      <c r="D1079"/>
      <c r="E1079"/>
      <c r="F1079"/>
      <c r="M1079"/>
      <c r="P1079"/>
      <c r="T1079"/>
      <c r="Z1079"/>
      <c r="AJ1079"/>
    </row>
    <row r="1080" spans="4:36" x14ac:dyDescent="0.5">
      <c r="D1080"/>
      <c r="E1080"/>
      <c r="F1080"/>
      <c r="M1080"/>
      <c r="P1080"/>
      <c r="T1080"/>
      <c r="Z1080"/>
      <c r="AJ1080"/>
    </row>
    <row r="1081" spans="4:36" x14ac:dyDescent="0.5">
      <c r="D1081"/>
      <c r="E1081"/>
      <c r="F1081"/>
      <c r="M1081"/>
      <c r="P1081"/>
      <c r="T1081"/>
      <c r="Z1081"/>
      <c r="AJ1081"/>
    </row>
    <row r="1082" spans="4:36" x14ac:dyDescent="0.5">
      <c r="D1082"/>
      <c r="E1082"/>
      <c r="F1082"/>
      <c r="M1082"/>
      <c r="P1082"/>
      <c r="T1082"/>
      <c r="Z1082"/>
      <c r="AJ1082"/>
    </row>
    <row r="1083" spans="4:36" x14ac:dyDescent="0.5">
      <c r="D1083"/>
      <c r="E1083"/>
      <c r="F1083"/>
      <c r="M1083"/>
      <c r="P1083"/>
      <c r="T1083"/>
      <c r="Z1083"/>
      <c r="AJ1083"/>
    </row>
    <row r="1084" spans="4:36" x14ac:dyDescent="0.5">
      <c r="D1084"/>
      <c r="E1084"/>
      <c r="F1084"/>
      <c r="M1084"/>
      <c r="P1084"/>
      <c r="T1084"/>
      <c r="Z1084"/>
      <c r="AJ1084"/>
    </row>
    <row r="1085" spans="4:36" x14ac:dyDescent="0.5">
      <c r="D1085"/>
      <c r="E1085"/>
      <c r="F1085"/>
      <c r="M1085"/>
      <c r="P1085"/>
      <c r="T1085"/>
      <c r="Z1085"/>
      <c r="AJ1085"/>
    </row>
    <row r="1086" spans="4:36" x14ac:dyDescent="0.5">
      <c r="D1086"/>
      <c r="E1086"/>
      <c r="F1086"/>
      <c r="M1086"/>
      <c r="P1086"/>
      <c r="T1086"/>
      <c r="Z1086"/>
      <c r="AJ1086"/>
    </row>
    <row r="1087" spans="4:36" x14ac:dyDescent="0.5">
      <c r="D1087"/>
      <c r="E1087"/>
      <c r="F1087"/>
      <c r="M1087"/>
      <c r="P1087"/>
      <c r="T1087"/>
      <c r="Z1087"/>
      <c r="AJ1087"/>
    </row>
    <row r="1088" spans="4:36" x14ac:dyDescent="0.5">
      <c r="D1088"/>
      <c r="E1088"/>
      <c r="F1088"/>
      <c r="M1088"/>
      <c r="P1088"/>
      <c r="T1088"/>
      <c r="Z1088"/>
      <c r="AJ1088"/>
    </row>
    <row r="1089" spans="4:36" x14ac:dyDescent="0.5">
      <c r="D1089"/>
      <c r="E1089"/>
      <c r="F1089"/>
      <c r="M1089"/>
      <c r="P1089"/>
      <c r="T1089"/>
      <c r="Z1089"/>
      <c r="AJ1089"/>
    </row>
    <row r="1090" spans="4:36" x14ac:dyDescent="0.5">
      <c r="D1090"/>
      <c r="E1090"/>
      <c r="F1090"/>
      <c r="M1090"/>
      <c r="P1090"/>
      <c r="T1090"/>
      <c r="Z1090"/>
      <c r="AJ1090"/>
    </row>
    <row r="1091" spans="4:36" x14ac:dyDescent="0.5">
      <c r="D1091"/>
      <c r="E1091"/>
      <c r="F1091"/>
      <c r="M1091"/>
      <c r="P1091"/>
      <c r="T1091"/>
      <c r="Z1091"/>
      <c r="AJ1091"/>
    </row>
    <row r="1092" spans="4:36" x14ac:dyDescent="0.5">
      <c r="D1092"/>
      <c r="E1092"/>
      <c r="F1092"/>
      <c r="M1092"/>
      <c r="P1092"/>
      <c r="T1092"/>
      <c r="Z1092"/>
      <c r="AJ1092"/>
    </row>
    <row r="1093" spans="4:36" x14ac:dyDescent="0.5">
      <c r="D1093"/>
      <c r="E1093"/>
      <c r="F1093"/>
      <c r="M1093"/>
      <c r="P1093"/>
      <c r="T1093"/>
      <c r="Z1093"/>
      <c r="AJ1093"/>
    </row>
    <row r="1094" spans="4:36" x14ac:dyDescent="0.5">
      <c r="D1094"/>
      <c r="E1094"/>
      <c r="F1094"/>
      <c r="M1094"/>
      <c r="P1094"/>
      <c r="T1094"/>
      <c r="Z1094"/>
      <c r="AJ1094"/>
    </row>
    <row r="1095" spans="4:36" x14ac:dyDescent="0.5">
      <c r="D1095"/>
      <c r="E1095"/>
      <c r="F1095"/>
      <c r="M1095"/>
      <c r="P1095"/>
      <c r="T1095"/>
      <c r="Z1095"/>
      <c r="AJ1095"/>
    </row>
    <row r="1096" spans="4:36" x14ac:dyDescent="0.5">
      <c r="D1096"/>
      <c r="E1096"/>
      <c r="F1096"/>
      <c r="M1096"/>
      <c r="P1096"/>
      <c r="T1096"/>
      <c r="Z1096"/>
      <c r="AJ1096"/>
    </row>
    <row r="1097" spans="4:36" x14ac:dyDescent="0.5">
      <c r="D1097"/>
      <c r="E1097"/>
      <c r="F1097"/>
      <c r="M1097"/>
      <c r="P1097"/>
      <c r="T1097"/>
      <c r="Z1097"/>
      <c r="AJ1097"/>
    </row>
    <row r="1098" spans="4:36" x14ac:dyDescent="0.5">
      <c r="D1098"/>
      <c r="E1098"/>
      <c r="F1098"/>
      <c r="M1098"/>
      <c r="P1098"/>
      <c r="T1098"/>
      <c r="Z1098"/>
      <c r="AJ1098"/>
    </row>
    <row r="1099" spans="4:36" x14ac:dyDescent="0.5">
      <c r="D1099"/>
      <c r="E1099"/>
      <c r="F1099"/>
      <c r="M1099"/>
      <c r="P1099"/>
      <c r="T1099"/>
      <c r="Z1099"/>
      <c r="AJ1099"/>
    </row>
    <row r="1100" spans="4:36" x14ac:dyDescent="0.5">
      <c r="D1100"/>
      <c r="E1100"/>
      <c r="F1100"/>
      <c r="M1100"/>
      <c r="P1100"/>
      <c r="T1100"/>
      <c r="Z1100"/>
      <c r="AJ1100"/>
    </row>
    <row r="1101" spans="4:36" x14ac:dyDescent="0.5">
      <c r="D1101"/>
      <c r="E1101"/>
      <c r="F1101"/>
      <c r="M1101"/>
      <c r="P1101"/>
      <c r="T1101"/>
      <c r="Z1101"/>
      <c r="AJ1101"/>
    </row>
    <row r="1102" spans="4:36" x14ac:dyDescent="0.5">
      <c r="D1102"/>
      <c r="E1102"/>
      <c r="F1102"/>
      <c r="M1102"/>
      <c r="P1102"/>
      <c r="T1102"/>
      <c r="Z1102"/>
      <c r="AJ1102"/>
    </row>
    <row r="1103" spans="4:36" x14ac:dyDescent="0.5">
      <c r="D1103"/>
      <c r="E1103"/>
      <c r="F1103"/>
      <c r="M1103"/>
      <c r="P1103"/>
      <c r="T1103"/>
      <c r="Z1103"/>
      <c r="AJ1103"/>
    </row>
    <row r="1104" spans="4:36" x14ac:dyDescent="0.5">
      <c r="D1104"/>
      <c r="E1104"/>
      <c r="F1104"/>
      <c r="M1104"/>
      <c r="P1104"/>
      <c r="T1104"/>
      <c r="Z1104"/>
      <c r="AJ1104"/>
    </row>
    <row r="1105" spans="4:36" x14ac:dyDescent="0.5">
      <c r="D1105"/>
      <c r="E1105"/>
      <c r="F1105"/>
      <c r="M1105"/>
      <c r="P1105"/>
      <c r="T1105"/>
      <c r="Z1105"/>
      <c r="AJ1105"/>
    </row>
    <row r="1106" spans="4:36" x14ac:dyDescent="0.5">
      <c r="D1106"/>
      <c r="E1106"/>
      <c r="F1106"/>
      <c r="M1106"/>
      <c r="P1106"/>
      <c r="T1106"/>
      <c r="Z1106"/>
      <c r="AJ1106"/>
    </row>
    <row r="1107" spans="4:36" x14ac:dyDescent="0.5">
      <c r="D1107"/>
      <c r="E1107"/>
      <c r="F1107"/>
      <c r="M1107"/>
      <c r="P1107"/>
      <c r="T1107"/>
      <c r="Z1107"/>
      <c r="AJ1107"/>
    </row>
    <row r="1108" spans="4:36" x14ac:dyDescent="0.5">
      <c r="D1108"/>
      <c r="E1108"/>
      <c r="F1108"/>
      <c r="M1108"/>
      <c r="P1108"/>
      <c r="T1108"/>
      <c r="Z1108"/>
      <c r="AJ1108"/>
    </row>
    <row r="1109" spans="4:36" x14ac:dyDescent="0.5">
      <c r="D1109"/>
      <c r="E1109"/>
      <c r="F1109"/>
      <c r="M1109"/>
      <c r="P1109"/>
      <c r="T1109"/>
      <c r="Z1109"/>
      <c r="AJ1109"/>
    </row>
    <row r="1110" spans="4:36" x14ac:dyDescent="0.5">
      <c r="D1110"/>
      <c r="E1110"/>
      <c r="F1110"/>
      <c r="M1110"/>
      <c r="P1110"/>
      <c r="T1110"/>
      <c r="Z1110"/>
      <c r="AJ1110"/>
    </row>
    <row r="1111" spans="4:36" x14ac:dyDescent="0.5">
      <c r="D1111"/>
      <c r="E1111"/>
      <c r="F1111"/>
      <c r="M1111"/>
      <c r="P1111"/>
      <c r="T1111"/>
      <c r="Z1111"/>
      <c r="AJ1111"/>
    </row>
    <row r="1112" spans="4:36" x14ac:dyDescent="0.5">
      <c r="D1112"/>
      <c r="E1112"/>
      <c r="F1112"/>
      <c r="M1112"/>
      <c r="P1112"/>
      <c r="T1112"/>
      <c r="Z1112"/>
      <c r="AJ1112"/>
    </row>
    <row r="1113" spans="4:36" x14ac:dyDescent="0.5">
      <c r="D1113"/>
      <c r="E1113"/>
      <c r="F1113"/>
      <c r="M1113"/>
      <c r="P1113"/>
      <c r="T1113"/>
      <c r="Z1113"/>
      <c r="AJ1113"/>
    </row>
    <row r="1114" spans="4:36" x14ac:dyDescent="0.5">
      <c r="D1114"/>
      <c r="E1114"/>
      <c r="F1114"/>
      <c r="M1114"/>
      <c r="P1114"/>
      <c r="T1114"/>
      <c r="Z1114"/>
      <c r="AJ1114"/>
    </row>
    <row r="1115" spans="4:36" x14ac:dyDescent="0.5">
      <c r="D1115"/>
      <c r="E1115"/>
      <c r="F1115"/>
      <c r="M1115"/>
      <c r="P1115"/>
      <c r="T1115"/>
      <c r="Z1115"/>
      <c r="AJ1115"/>
    </row>
    <row r="1116" spans="4:36" x14ac:dyDescent="0.5">
      <c r="D1116"/>
      <c r="E1116"/>
      <c r="F1116"/>
      <c r="M1116"/>
      <c r="P1116"/>
      <c r="T1116"/>
      <c r="Z1116"/>
      <c r="AJ1116"/>
    </row>
    <row r="1117" spans="4:36" x14ac:dyDescent="0.5">
      <c r="D1117"/>
      <c r="E1117"/>
      <c r="F1117"/>
      <c r="M1117"/>
      <c r="P1117"/>
      <c r="T1117"/>
      <c r="Z1117"/>
      <c r="AJ1117"/>
    </row>
    <row r="1118" spans="4:36" x14ac:dyDescent="0.5">
      <c r="D1118"/>
      <c r="E1118"/>
      <c r="F1118"/>
      <c r="M1118"/>
      <c r="P1118"/>
      <c r="T1118"/>
      <c r="Z1118"/>
      <c r="AJ1118"/>
    </row>
    <row r="1119" spans="4:36" x14ac:dyDescent="0.5">
      <c r="D1119"/>
      <c r="E1119"/>
      <c r="F1119"/>
      <c r="M1119"/>
      <c r="P1119"/>
      <c r="T1119"/>
      <c r="Z1119"/>
      <c r="AJ1119"/>
    </row>
    <row r="1120" spans="4:36" x14ac:dyDescent="0.5">
      <c r="D1120"/>
      <c r="E1120"/>
      <c r="F1120"/>
      <c r="M1120"/>
      <c r="P1120"/>
      <c r="T1120"/>
      <c r="Z1120"/>
      <c r="AJ1120"/>
    </row>
    <row r="1121" spans="4:36" x14ac:dyDescent="0.5">
      <c r="D1121"/>
      <c r="E1121"/>
      <c r="F1121"/>
      <c r="M1121"/>
      <c r="P1121"/>
      <c r="T1121"/>
      <c r="Z1121"/>
      <c r="AJ1121"/>
    </row>
    <row r="1122" spans="4:36" x14ac:dyDescent="0.5">
      <c r="D1122"/>
      <c r="E1122"/>
      <c r="F1122"/>
      <c r="M1122"/>
      <c r="P1122"/>
      <c r="T1122"/>
      <c r="Z1122"/>
      <c r="AJ1122"/>
    </row>
    <row r="1123" spans="4:36" x14ac:dyDescent="0.5">
      <c r="D1123"/>
      <c r="E1123"/>
      <c r="F1123"/>
      <c r="M1123"/>
      <c r="P1123"/>
      <c r="T1123"/>
      <c r="Z1123"/>
      <c r="AJ1123"/>
    </row>
    <row r="1124" spans="4:36" x14ac:dyDescent="0.5">
      <c r="D1124"/>
      <c r="E1124"/>
      <c r="F1124"/>
      <c r="M1124"/>
      <c r="P1124"/>
      <c r="T1124"/>
      <c r="Z1124"/>
      <c r="AJ1124"/>
    </row>
    <row r="1125" spans="4:36" x14ac:dyDescent="0.5">
      <c r="D1125"/>
      <c r="E1125"/>
      <c r="F1125"/>
      <c r="M1125"/>
      <c r="P1125"/>
      <c r="T1125"/>
      <c r="Z1125"/>
      <c r="AJ1125"/>
    </row>
    <row r="1126" spans="4:36" x14ac:dyDescent="0.5">
      <c r="D1126"/>
      <c r="E1126"/>
      <c r="F1126"/>
      <c r="M1126"/>
      <c r="P1126"/>
      <c r="T1126"/>
      <c r="Z1126"/>
      <c r="AJ1126"/>
    </row>
    <row r="1127" spans="4:36" x14ac:dyDescent="0.5">
      <c r="D1127"/>
      <c r="E1127"/>
      <c r="F1127"/>
      <c r="M1127"/>
      <c r="P1127"/>
      <c r="T1127"/>
      <c r="Z1127"/>
      <c r="AJ1127"/>
    </row>
    <row r="1128" spans="4:36" x14ac:dyDescent="0.5">
      <c r="D1128"/>
      <c r="E1128"/>
      <c r="F1128"/>
      <c r="M1128"/>
      <c r="P1128"/>
      <c r="T1128"/>
      <c r="Z1128"/>
      <c r="AJ1128"/>
    </row>
    <row r="1129" spans="4:36" x14ac:dyDescent="0.5">
      <c r="D1129"/>
      <c r="E1129"/>
      <c r="F1129"/>
      <c r="M1129"/>
      <c r="P1129"/>
      <c r="T1129"/>
      <c r="Z1129"/>
      <c r="AJ1129"/>
    </row>
    <row r="1130" spans="4:36" x14ac:dyDescent="0.5">
      <c r="D1130"/>
      <c r="E1130"/>
      <c r="F1130"/>
      <c r="M1130"/>
      <c r="P1130"/>
      <c r="T1130"/>
      <c r="Z1130"/>
      <c r="AJ1130"/>
    </row>
    <row r="1131" spans="4:36" x14ac:dyDescent="0.5">
      <c r="D1131"/>
      <c r="E1131"/>
      <c r="F1131"/>
      <c r="M1131"/>
      <c r="P1131"/>
      <c r="T1131"/>
      <c r="Z1131"/>
      <c r="AJ1131"/>
    </row>
    <row r="1132" spans="4:36" x14ac:dyDescent="0.5">
      <c r="D1132"/>
      <c r="E1132"/>
      <c r="F1132"/>
      <c r="M1132"/>
      <c r="P1132"/>
      <c r="T1132"/>
      <c r="Z1132"/>
      <c r="AJ1132"/>
    </row>
    <row r="1133" spans="4:36" x14ac:dyDescent="0.5">
      <c r="D1133"/>
      <c r="E1133"/>
      <c r="F1133"/>
      <c r="M1133"/>
      <c r="P1133"/>
      <c r="T1133"/>
      <c r="Z1133"/>
      <c r="AJ1133"/>
    </row>
    <row r="1134" spans="4:36" x14ac:dyDescent="0.5">
      <c r="D1134"/>
      <c r="E1134"/>
      <c r="F1134"/>
      <c r="M1134"/>
      <c r="P1134"/>
      <c r="T1134"/>
      <c r="Z1134"/>
      <c r="AJ1134"/>
    </row>
    <row r="1135" spans="4:36" x14ac:dyDescent="0.5">
      <c r="D1135"/>
      <c r="E1135"/>
      <c r="F1135"/>
      <c r="M1135"/>
      <c r="P1135"/>
      <c r="T1135"/>
      <c r="Z1135"/>
      <c r="AJ1135"/>
    </row>
    <row r="1136" spans="4:36" x14ac:dyDescent="0.5">
      <c r="D1136"/>
      <c r="E1136"/>
      <c r="F1136"/>
      <c r="M1136"/>
      <c r="P1136"/>
      <c r="T1136"/>
      <c r="Z1136"/>
      <c r="AJ1136"/>
    </row>
    <row r="1137" spans="4:36" x14ac:dyDescent="0.5">
      <c r="D1137"/>
      <c r="E1137"/>
      <c r="F1137"/>
      <c r="M1137"/>
      <c r="P1137"/>
      <c r="T1137"/>
      <c r="Z1137"/>
      <c r="AJ1137"/>
    </row>
    <row r="1138" spans="4:36" x14ac:dyDescent="0.5">
      <c r="D1138"/>
      <c r="E1138"/>
      <c r="F1138"/>
      <c r="M1138"/>
      <c r="P1138"/>
      <c r="T1138"/>
      <c r="Z1138"/>
      <c r="AJ1138"/>
    </row>
    <row r="1139" spans="4:36" x14ac:dyDescent="0.5">
      <c r="D1139"/>
      <c r="E1139"/>
      <c r="F1139"/>
      <c r="M1139"/>
      <c r="P1139"/>
      <c r="T1139"/>
      <c r="Z1139"/>
      <c r="AJ1139"/>
    </row>
    <row r="1140" spans="4:36" x14ac:dyDescent="0.5">
      <c r="D1140"/>
      <c r="E1140"/>
      <c r="F1140"/>
      <c r="M1140"/>
      <c r="P1140"/>
      <c r="T1140"/>
      <c r="Z1140"/>
      <c r="AJ1140"/>
    </row>
    <row r="1141" spans="4:36" x14ac:dyDescent="0.5">
      <c r="D1141"/>
      <c r="E1141"/>
      <c r="F1141"/>
      <c r="M1141"/>
      <c r="P1141"/>
      <c r="T1141"/>
      <c r="Z1141"/>
      <c r="AJ1141"/>
    </row>
    <row r="1142" spans="4:36" x14ac:dyDescent="0.5">
      <c r="D1142"/>
      <c r="E1142"/>
      <c r="F1142"/>
      <c r="M1142"/>
      <c r="P1142"/>
      <c r="T1142"/>
      <c r="Z1142"/>
      <c r="AJ1142"/>
    </row>
    <row r="1143" spans="4:36" x14ac:dyDescent="0.5">
      <c r="D1143"/>
      <c r="E1143"/>
      <c r="F1143"/>
      <c r="M1143"/>
      <c r="P1143"/>
      <c r="T1143"/>
      <c r="Z1143"/>
      <c r="AJ1143"/>
    </row>
    <row r="1144" spans="4:36" x14ac:dyDescent="0.5">
      <c r="D1144"/>
      <c r="E1144"/>
      <c r="F1144"/>
      <c r="M1144"/>
      <c r="P1144"/>
      <c r="T1144"/>
      <c r="Z1144"/>
      <c r="AJ1144"/>
    </row>
    <row r="1145" spans="4:36" x14ac:dyDescent="0.5">
      <c r="D1145"/>
      <c r="E1145"/>
      <c r="F1145"/>
      <c r="M1145"/>
      <c r="P1145"/>
      <c r="T1145"/>
      <c r="Z1145"/>
      <c r="AJ1145"/>
    </row>
    <row r="1146" spans="4:36" x14ac:dyDescent="0.5">
      <c r="D1146"/>
      <c r="E1146"/>
      <c r="F1146"/>
      <c r="M1146"/>
      <c r="P1146"/>
      <c r="T1146"/>
      <c r="Z1146"/>
      <c r="AJ1146"/>
    </row>
    <row r="1147" spans="4:36" x14ac:dyDescent="0.5">
      <c r="D1147"/>
      <c r="E1147"/>
      <c r="F1147"/>
      <c r="M1147"/>
      <c r="P1147"/>
      <c r="T1147"/>
      <c r="Z1147"/>
      <c r="AJ1147"/>
    </row>
    <row r="1148" spans="4:36" x14ac:dyDescent="0.5">
      <c r="D1148"/>
      <c r="E1148"/>
      <c r="F1148"/>
      <c r="M1148"/>
      <c r="P1148"/>
      <c r="T1148"/>
      <c r="Z1148"/>
      <c r="AJ1148"/>
    </row>
    <row r="1149" spans="4:36" x14ac:dyDescent="0.5">
      <c r="D1149"/>
      <c r="E1149"/>
      <c r="F1149"/>
      <c r="M1149"/>
      <c r="P1149"/>
      <c r="T1149"/>
      <c r="Z1149"/>
      <c r="AJ1149"/>
    </row>
    <row r="1150" spans="4:36" x14ac:dyDescent="0.5">
      <c r="D1150"/>
      <c r="E1150"/>
      <c r="F1150"/>
      <c r="M1150"/>
      <c r="P1150"/>
      <c r="T1150"/>
      <c r="Z1150"/>
      <c r="AJ1150"/>
    </row>
    <row r="1151" spans="4:36" x14ac:dyDescent="0.5">
      <c r="D1151"/>
      <c r="E1151"/>
      <c r="F1151"/>
      <c r="M1151"/>
      <c r="P1151"/>
      <c r="T1151"/>
      <c r="Z1151"/>
      <c r="AJ1151"/>
    </row>
    <row r="1152" spans="4:36" x14ac:dyDescent="0.5">
      <c r="D1152"/>
      <c r="E1152"/>
      <c r="F1152"/>
      <c r="M1152"/>
      <c r="P1152"/>
      <c r="T1152"/>
      <c r="Z1152"/>
      <c r="AJ1152"/>
    </row>
    <row r="1153" spans="4:36" x14ac:dyDescent="0.5">
      <c r="D1153"/>
      <c r="E1153"/>
      <c r="F1153"/>
      <c r="M1153"/>
      <c r="P1153"/>
      <c r="T1153"/>
      <c r="Z1153"/>
      <c r="AJ1153"/>
    </row>
    <row r="1154" spans="4:36" x14ac:dyDescent="0.5">
      <c r="D1154"/>
      <c r="E1154"/>
      <c r="F1154"/>
      <c r="M1154"/>
      <c r="P1154"/>
      <c r="T1154"/>
      <c r="Z1154"/>
      <c r="AJ1154"/>
    </row>
    <row r="1155" spans="4:36" x14ac:dyDescent="0.5">
      <c r="D1155"/>
      <c r="E1155"/>
      <c r="F1155"/>
      <c r="M1155"/>
      <c r="P1155"/>
      <c r="T1155"/>
      <c r="Z1155"/>
      <c r="AJ1155"/>
    </row>
    <row r="1156" spans="4:36" x14ac:dyDescent="0.5">
      <c r="D1156"/>
      <c r="E1156"/>
      <c r="F1156"/>
      <c r="M1156"/>
      <c r="P1156"/>
      <c r="T1156"/>
      <c r="Z1156"/>
      <c r="AJ1156"/>
    </row>
    <row r="1157" spans="4:36" x14ac:dyDescent="0.5">
      <c r="D1157"/>
      <c r="E1157"/>
      <c r="F1157"/>
      <c r="M1157"/>
      <c r="P1157"/>
      <c r="T1157"/>
      <c r="Z1157"/>
      <c r="AJ1157"/>
    </row>
    <row r="1158" spans="4:36" x14ac:dyDescent="0.5">
      <c r="D1158"/>
      <c r="E1158"/>
      <c r="F1158"/>
      <c r="M1158"/>
      <c r="P1158"/>
      <c r="T1158"/>
      <c r="Z1158"/>
      <c r="AJ1158"/>
    </row>
    <row r="1159" spans="4:36" x14ac:dyDescent="0.5">
      <c r="D1159"/>
      <c r="E1159"/>
      <c r="F1159"/>
      <c r="M1159"/>
      <c r="P1159"/>
      <c r="T1159"/>
      <c r="Z1159"/>
      <c r="AJ1159"/>
    </row>
    <row r="1160" spans="4:36" x14ac:dyDescent="0.5">
      <c r="D1160"/>
      <c r="E1160"/>
      <c r="F1160"/>
      <c r="M1160"/>
      <c r="P1160"/>
      <c r="T1160"/>
      <c r="Z1160"/>
      <c r="AJ1160"/>
    </row>
    <row r="1161" spans="4:36" x14ac:dyDescent="0.5">
      <c r="D1161"/>
      <c r="E1161"/>
      <c r="F1161"/>
      <c r="M1161"/>
      <c r="P1161"/>
      <c r="T1161"/>
      <c r="Z1161"/>
      <c r="AJ1161"/>
    </row>
    <row r="1162" spans="4:36" x14ac:dyDescent="0.5">
      <c r="D1162"/>
      <c r="E1162"/>
      <c r="F1162"/>
      <c r="M1162"/>
      <c r="P1162"/>
      <c r="T1162"/>
      <c r="Z1162"/>
      <c r="AJ1162"/>
    </row>
    <row r="1163" spans="4:36" x14ac:dyDescent="0.5">
      <c r="D1163"/>
      <c r="E1163"/>
      <c r="F1163"/>
      <c r="M1163"/>
      <c r="P1163"/>
      <c r="T1163"/>
      <c r="Z1163"/>
      <c r="AJ1163"/>
    </row>
    <row r="1164" spans="4:36" x14ac:dyDescent="0.5">
      <c r="D1164"/>
      <c r="E1164"/>
      <c r="F1164"/>
      <c r="M1164"/>
      <c r="P1164"/>
      <c r="T1164"/>
      <c r="Z1164"/>
      <c r="AJ1164"/>
    </row>
    <row r="1165" spans="4:36" x14ac:dyDescent="0.5">
      <c r="D1165"/>
      <c r="E1165"/>
      <c r="F1165"/>
      <c r="M1165"/>
      <c r="P1165"/>
      <c r="T1165"/>
      <c r="Z1165"/>
      <c r="AJ1165"/>
    </row>
    <row r="1166" spans="4:36" x14ac:dyDescent="0.5">
      <c r="D1166"/>
      <c r="E1166"/>
      <c r="F1166"/>
      <c r="M1166"/>
      <c r="P1166"/>
      <c r="T1166"/>
      <c r="Z1166"/>
      <c r="AJ1166"/>
    </row>
    <row r="1167" spans="4:36" x14ac:dyDescent="0.5">
      <c r="D1167"/>
      <c r="E1167"/>
      <c r="F1167"/>
      <c r="M1167"/>
      <c r="P1167"/>
      <c r="T1167"/>
      <c r="Z1167"/>
      <c r="AJ1167"/>
    </row>
    <row r="1168" spans="4:36" x14ac:dyDescent="0.5">
      <c r="D1168"/>
      <c r="E1168"/>
      <c r="F1168"/>
      <c r="M1168"/>
      <c r="P1168"/>
      <c r="T1168"/>
      <c r="Z1168"/>
      <c r="AJ1168"/>
    </row>
    <row r="1169" spans="4:36" x14ac:dyDescent="0.5">
      <c r="D1169"/>
      <c r="E1169"/>
      <c r="F1169"/>
      <c r="M1169"/>
      <c r="P1169"/>
      <c r="T1169"/>
      <c r="Z1169"/>
      <c r="AJ1169"/>
    </row>
    <row r="1170" spans="4:36" x14ac:dyDescent="0.5">
      <c r="D1170"/>
      <c r="E1170"/>
      <c r="F1170"/>
      <c r="M1170"/>
      <c r="P1170"/>
      <c r="T1170"/>
      <c r="Z1170"/>
      <c r="AJ1170"/>
    </row>
    <row r="1171" spans="4:36" x14ac:dyDescent="0.5">
      <c r="D1171"/>
      <c r="E1171"/>
      <c r="F1171"/>
      <c r="M1171"/>
      <c r="P1171"/>
      <c r="T1171"/>
      <c r="Z1171"/>
      <c r="AJ1171"/>
    </row>
    <row r="1172" spans="4:36" x14ac:dyDescent="0.5">
      <c r="D1172"/>
      <c r="E1172"/>
      <c r="F1172"/>
      <c r="M1172"/>
      <c r="P1172"/>
      <c r="T1172"/>
      <c r="Z1172"/>
      <c r="AJ1172"/>
    </row>
    <row r="1173" spans="4:36" x14ac:dyDescent="0.5">
      <c r="D1173"/>
      <c r="E1173"/>
      <c r="F1173"/>
      <c r="M1173"/>
      <c r="P1173"/>
      <c r="T1173"/>
      <c r="Z1173"/>
      <c r="AJ1173"/>
    </row>
    <row r="1174" spans="4:36" x14ac:dyDescent="0.5">
      <c r="D1174"/>
      <c r="E1174"/>
      <c r="F1174"/>
      <c r="M1174"/>
      <c r="P1174"/>
      <c r="T1174"/>
      <c r="Z1174"/>
      <c r="AJ1174"/>
    </row>
    <row r="1175" spans="4:36" x14ac:dyDescent="0.5">
      <c r="D1175"/>
      <c r="E1175"/>
      <c r="F1175"/>
      <c r="M1175"/>
      <c r="P1175"/>
      <c r="T1175"/>
      <c r="Z1175"/>
      <c r="AJ1175"/>
    </row>
    <row r="1176" spans="4:36" x14ac:dyDescent="0.5">
      <c r="D1176"/>
      <c r="E1176"/>
      <c r="F1176"/>
      <c r="M1176"/>
      <c r="P1176"/>
      <c r="T1176"/>
      <c r="Z1176"/>
      <c r="AJ1176"/>
    </row>
    <row r="1177" spans="4:36" x14ac:dyDescent="0.5">
      <c r="D1177"/>
      <c r="E1177"/>
      <c r="F1177"/>
      <c r="M1177"/>
      <c r="P1177"/>
      <c r="T1177"/>
      <c r="Z1177"/>
      <c r="AJ1177"/>
    </row>
    <row r="1178" spans="4:36" x14ac:dyDescent="0.5">
      <c r="D1178"/>
      <c r="E1178"/>
      <c r="F1178"/>
      <c r="M1178"/>
      <c r="P1178"/>
      <c r="T1178"/>
      <c r="Z1178"/>
      <c r="AJ1178"/>
    </row>
    <row r="1179" spans="4:36" x14ac:dyDescent="0.5">
      <c r="D1179"/>
      <c r="E1179"/>
      <c r="F1179"/>
      <c r="M1179"/>
      <c r="P1179"/>
      <c r="T1179"/>
      <c r="Z1179"/>
      <c r="AJ1179"/>
    </row>
    <row r="1180" spans="4:36" x14ac:dyDescent="0.5">
      <c r="D1180"/>
      <c r="E1180"/>
      <c r="F1180"/>
      <c r="M1180"/>
      <c r="P1180"/>
      <c r="T1180"/>
      <c r="Z1180"/>
      <c r="AJ1180"/>
    </row>
    <row r="1181" spans="4:36" x14ac:dyDescent="0.5">
      <c r="D1181"/>
      <c r="E1181"/>
      <c r="F1181"/>
      <c r="M1181"/>
      <c r="P1181"/>
      <c r="T1181"/>
      <c r="Z1181"/>
      <c r="AJ1181"/>
    </row>
    <row r="1182" spans="4:36" x14ac:dyDescent="0.5">
      <c r="D1182"/>
      <c r="E1182"/>
      <c r="F1182"/>
      <c r="M1182"/>
      <c r="P1182"/>
      <c r="T1182"/>
      <c r="Z1182"/>
      <c r="AJ1182"/>
    </row>
    <row r="1183" spans="4:36" x14ac:dyDescent="0.5">
      <c r="D1183"/>
      <c r="E1183"/>
      <c r="F1183"/>
      <c r="M1183"/>
      <c r="P1183"/>
      <c r="T1183"/>
      <c r="Z1183"/>
      <c r="AJ1183"/>
    </row>
    <row r="1184" spans="4:36" x14ac:dyDescent="0.5">
      <c r="D1184"/>
      <c r="E1184"/>
      <c r="F1184"/>
      <c r="M1184"/>
      <c r="P1184"/>
      <c r="T1184"/>
      <c r="Z1184"/>
      <c r="AJ1184"/>
    </row>
    <row r="1185" spans="4:36" x14ac:dyDescent="0.5">
      <c r="D1185"/>
      <c r="E1185"/>
      <c r="F1185"/>
      <c r="M1185"/>
      <c r="P1185"/>
      <c r="T1185"/>
      <c r="Z1185"/>
      <c r="AJ1185"/>
    </row>
    <row r="1186" spans="4:36" x14ac:dyDescent="0.5">
      <c r="D1186"/>
      <c r="E1186"/>
      <c r="F1186"/>
      <c r="M1186"/>
      <c r="P1186"/>
      <c r="T1186"/>
      <c r="Z1186"/>
      <c r="AJ1186"/>
    </row>
    <row r="1187" spans="4:36" x14ac:dyDescent="0.5">
      <c r="D1187"/>
      <c r="E1187"/>
      <c r="F1187"/>
      <c r="M1187"/>
      <c r="P1187"/>
      <c r="T1187"/>
      <c r="Z1187"/>
      <c r="AJ1187"/>
    </row>
    <row r="1188" spans="4:36" x14ac:dyDescent="0.5">
      <c r="D1188"/>
      <c r="E1188"/>
      <c r="F1188"/>
      <c r="M1188"/>
      <c r="P1188"/>
      <c r="T1188"/>
      <c r="Z1188"/>
      <c r="AJ1188"/>
    </row>
    <row r="1189" spans="4:36" x14ac:dyDescent="0.5">
      <c r="D1189"/>
      <c r="E1189"/>
      <c r="F1189"/>
      <c r="M1189"/>
      <c r="P1189"/>
      <c r="T1189"/>
      <c r="Z1189"/>
      <c r="AJ1189"/>
    </row>
    <row r="1190" spans="4:36" x14ac:dyDescent="0.5">
      <c r="D1190"/>
      <c r="E1190"/>
      <c r="F1190"/>
      <c r="M1190"/>
      <c r="P1190"/>
      <c r="T1190"/>
      <c r="Z1190"/>
      <c r="AJ1190"/>
    </row>
    <row r="1191" spans="4:36" x14ac:dyDescent="0.5">
      <c r="D1191"/>
      <c r="E1191"/>
      <c r="F1191"/>
      <c r="M1191"/>
      <c r="P1191"/>
      <c r="T1191"/>
      <c r="Z1191"/>
      <c r="AJ1191"/>
    </row>
    <row r="1192" spans="4:36" x14ac:dyDescent="0.5">
      <c r="D1192"/>
      <c r="E1192"/>
      <c r="F1192"/>
      <c r="M1192"/>
      <c r="P1192"/>
      <c r="T1192"/>
      <c r="Z1192"/>
      <c r="AJ1192"/>
    </row>
    <row r="1193" spans="4:36" x14ac:dyDescent="0.5">
      <c r="D1193"/>
      <c r="E1193"/>
      <c r="F1193"/>
      <c r="M1193"/>
      <c r="P1193"/>
      <c r="T1193"/>
      <c r="Z1193"/>
      <c r="AJ1193"/>
    </row>
    <row r="1194" spans="4:36" x14ac:dyDescent="0.5">
      <c r="D1194"/>
      <c r="E1194"/>
      <c r="F1194"/>
      <c r="M1194"/>
      <c r="P1194"/>
      <c r="T1194"/>
      <c r="Z1194"/>
      <c r="AJ1194"/>
    </row>
    <row r="1195" spans="4:36" x14ac:dyDescent="0.5">
      <c r="D1195"/>
      <c r="E1195"/>
      <c r="F1195"/>
      <c r="M1195"/>
      <c r="P1195"/>
      <c r="T1195"/>
      <c r="Z1195"/>
      <c r="AJ1195"/>
    </row>
    <row r="1196" spans="4:36" x14ac:dyDescent="0.5">
      <c r="D1196"/>
      <c r="E1196"/>
      <c r="F1196"/>
      <c r="M1196"/>
      <c r="P1196"/>
      <c r="T1196"/>
      <c r="Z1196"/>
      <c r="AJ1196"/>
    </row>
    <row r="1197" spans="4:36" x14ac:dyDescent="0.5">
      <c r="D1197"/>
      <c r="E1197"/>
      <c r="F1197"/>
      <c r="M1197"/>
      <c r="P1197"/>
      <c r="T1197"/>
      <c r="Z1197"/>
      <c r="AJ1197"/>
    </row>
    <row r="1198" spans="4:36" x14ac:dyDescent="0.5">
      <c r="D1198"/>
      <c r="E1198"/>
      <c r="F1198"/>
      <c r="M1198"/>
      <c r="P1198"/>
      <c r="T1198"/>
      <c r="Z1198"/>
      <c r="AJ1198"/>
    </row>
    <row r="1199" spans="4:36" x14ac:dyDescent="0.5">
      <c r="D1199"/>
      <c r="E1199"/>
      <c r="F1199"/>
      <c r="M1199"/>
      <c r="P1199"/>
      <c r="T1199"/>
      <c r="Z1199"/>
      <c r="AJ1199"/>
    </row>
    <row r="1200" spans="4:36" x14ac:dyDescent="0.5">
      <c r="D1200"/>
      <c r="E1200"/>
      <c r="F1200"/>
      <c r="M1200"/>
      <c r="P1200"/>
      <c r="T1200"/>
      <c r="Z1200"/>
      <c r="AJ1200"/>
    </row>
    <row r="1201" spans="4:36" x14ac:dyDescent="0.5">
      <c r="D1201"/>
      <c r="E1201"/>
      <c r="F1201"/>
      <c r="M1201"/>
      <c r="P1201"/>
      <c r="T1201"/>
      <c r="Z1201"/>
      <c r="AJ1201"/>
    </row>
    <row r="1202" spans="4:36" x14ac:dyDescent="0.5">
      <c r="D1202"/>
      <c r="E1202"/>
      <c r="F1202"/>
      <c r="M1202"/>
      <c r="P1202"/>
      <c r="T1202"/>
      <c r="Z1202"/>
      <c r="AJ1202"/>
    </row>
    <row r="1203" spans="4:36" x14ac:dyDescent="0.5">
      <c r="D1203"/>
      <c r="E1203"/>
      <c r="F1203"/>
      <c r="M1203"/>
      <c r="P1203"/>
      <c r="T1203"/>
      <c r="Z1203"/>
      <c r="AJ1203"/>
    </row>
    <row r="1204" spans="4:36" x14ac:dyDescent="0.5">
      <c r="D1204"/>
      <c r="E1204"/>
      <c r="F1204"/>
      <c r="M1204"/>
      <c r="P1204"/>
      <c r="T1204"/>
      <c r="Z1204"/>
      <c r="AJ1204"/>
    </row>
    <row r="1205" spans="4:36" x14ac:dyDescent="0.5">
      <c r="D1205"/>
      <c r="E1205"/>
      <c r="F1205"/>
      <c r="M1205"/>
      <c r="P1205"/>
      <c r="T1205"/>
      <c r="Z1205"/>
      <c r="AJ1205"/>
    </row>
    <row r="1206" spans="4:36" x14ac:dyDescent="0.5">
      <c r="D1206"/>
      <c r="E1206"/>
      <c r="F1206"/>
      <c r="M1206"/>
      <c r="P1206"/>
      <c r="T1206"/>
      <c r="Z1206"/>
      <c r="AJ1206"/>
    </row>
    <row r="1207" spans="4:36" x14ac:dyDescent="0.5">
      <c r="D1207"/>
      <c r="E1207"/>
      <c r="F1207"/>
      <c r="M1207"/>
      <c r="P1207"/>
      <c r="T1207"/>
      <c r="Z1207"/>
      <c r="AJ1207"/>
    </row>
    <row r="1208" spans="4:36" x14ac:dyDescent="0.5">
      <c r="D1208"/>
      <c r="E1208"/>
      <c r="F1208"/>
      <c r="M1208"/>
      <c r="P1208"/>
      <c r="T1208"/>
      <c r="Z1208"/>
      <c r="AJ1208"/>
    </row>
    <row r="1209" spans="4:36" x14ac:dyDescent="0.5">
      <c r="D1209"/>
      <c r="E1209"/>
      <c r="F1209"/>
      <c r="M1209"/>
      <c r="P1209"/>
      <c r="T1209"/>
      <c r="Z1209"/>
      <c r="AJ1209"/>
    </row>
    <row r="1210" spans="4:36" x14ac:dyDescent="0.5">
      <c r="D1210"/>
      <c r="E1210"/>
      <c r="F1210"/>
      <c r="M1210"/>
      <c r="P1210"/>
      <c r="T1210"/>
      <c r="Z1210"/>
      <c r="AJ1210"/>
    </row>
    <row r="1211" spans="4:36" x14ac:dyDescent="0.5">
      <c r="D1211"/>
      <c r="E1211"/>
      <c r="F1211"/>
      <c r="M1211"/>
      <c r="P1211"/>
      <c r="T1211"/>
      <c r="Z1211"/>
      <c r="AJ1211"/>
    </row>
    <row r="1212" spans="4:36" x14ac:dyDescent="0.5">
      <c r="D1212"/>
      <c r="E1212"/>
      <c r="F1212"/>
      <c r="M1212"/>
      <c r="P1212"/>
      <c r="T1212"/>
      <c r="Z1212"/>
      <c r="AJ1212"/>
    </row>
    <row r="1213" spans="4:36" x14ac:dyDescent="0.5">
      <c r="D1213"/>
      <c r="E1213"/>
      <c r="F1213"/>
      <c r="M1213"/>
      <c r="P1213"/>
      <c r="T1213"/>
      <c r="Z1213"/>
      <c r="AJ1213"/>
    </row>
    <row r="1214" spans="4:36" x14ac:dyDescent="0.5">
      <c r="D1214"/>
      <c r="E1214"/>
      <c r="F1214"/>
      <c r="M1214"/>
      <c r="P1214"/>
      <c r="T1214"/>
      <c r="Z1214"/>
      <c r="AJ1214"/>
    </row>
    <row r="1215" spans="4:36" x14ac:dyDescent="0.5">
      <c r="D1215"/>
      <c r="E1215"/>
      <c r="F1215"/>
      <c r="M1215"/>
      <c r="P1215"/>
      <c r="T1215"/>
      <c r="Z1215"/>
      <c r="AJ1215"/>
    </row>
    <row r="1216" spans="4:36" x14ac:dyDescent="0.5">
      <c r="D1216"/>
      <c r="E1216"/>
      <c r="F1216"/>
      <c r="M1216"/>
      <c r="P1216"/>
      <c r="T1216"/>
      <c r="Z1216"/>
      <c r="AJ1216"/>
    </row>
    <row r="1217" spans="4:36" x14ac:dyDescent="0.5">
      <c r="D1217"/>
      <c r="E1217"/>
      <c r="F1217"/>
      <c r="M1217"/>
      <c r="P1217"/>
      <c r="T1217"/>
      <c r="Z1217"/>
      <c r="AJ1217"/>
    </row>
    <row r="1218" spans="4:36" x14ac:dyDescent="0.5">
      <c r="D1218"/>
      <c r="E1218"/>
      <c r="F1218"/>
      <c r="M1218"/>
      <c r="P1218"/>
      <c r="T1218"/>
      <c r="Z1218"/>
      <c r="AJ1218"/>
    </row>
    <row r="1219" spans="4:36" x14ac:dyDescent="0.5">
      <c r="D1219"/>
      <c r="E1219"/>
      <c r="F1219"/>
      <c r="M1219"/>
      <c r="P1219"/>
      <c r="T1219"/>
      <c r="Z1219"/>
      <c r="AJ1219"/>
    </row>
    <row r="1220" spans="4:36" x14ac:dyDescent="0.5">
      <c r="D1220"/>
      <c r="E1220"/>
      <c r="F1220"/>
      <c r="M1220"/>
      <c r="P1220"/>
      <c r="T1220"/>
      <c r="Z1220"/>
      <c r="AJ1220"/>
    </row>
    <row r="1221" spans="4:36" x14ac:dyDescent="0.5">
      <c r="D1221"/>
      <c r="E1221"/>
      <c r="F1221"/>
      <c r="M1221"/>
      <c r="P1221"/>
      <c r="T1221"/>
      <c r="Z1221"/>
      <c r="AJ1221"/>
    </row>
    <row r="1222" spans="4:36" x14ac:dyDescent="0.5">
      <c r="D1222"/>
      <c r="E1222"/>
      <c r="F1222"/>
      <c r="M1222"/>
      <c r="P1222"/>
      <c r="T1222"/>
      <c r="Z1222"/>
      <c r="AJ1222"/>
    </row>
    <row r="1223" spans="4:36" x14ac:dyDescent="0.5">
      <c r="D1223"/>
      <c r="E1223"/>
      <c r="F1223"/>
      <c r="M1223"/>
      <c r="P1223"/>
      <c r="T1223"/>
      <c r="Z1223"/>
      <c r="AJ1223"/>
    </row>
    <row r="1224" spans="4:36" x14ac:dyDescent="0.5">
      <c r="D1224"/>
      <c r="E1224"/>
      <c r="F1224"/>
      <c r="M1224"/>
      <c r="P1224"/>
      <c r="T1224"/>
      <c r="Z1224"/>
      <c r="AJ1224"/>
    </row>
    <row r="1225" spans="4:36" x14ac:dyDescent="0.5">
      <c r="D1225"/>
      <c r="E1225"/>
      <c r="F1225"/>
      <c r="M1225"/>
      <c r="P1225"/>
      <c r="T1225"/>
      <c r="Z1225"/>
      <c r="AJ1225"/>
    </row>
    <row r="1226" spans="4:36" x14ac:dyDescent="0.5">
      <c r="D1226"/>
      <c r="E1226"/>
      <c r="F1226"/>
      <c r="M1226"/>
      <c r="P1226"/>
      <c r="T1226"/>
      <c r="Z1226"/>
      <c r="AJ1226"/>
    </row>
    <row r="1227" spans="4:36" x14ac:dyDescent="0.5">
      <c r="D1227"/>
      <c r="E1227"/>
      <c r="F1227"/>
      <c r="M1227"/>
      <c r="P1227"/>
      <c r="T1227"/>
      <c r="Z1227"/>
      <c r="AJ1227"/>
    </row>
    <row r="1228" spans="4:36" x14ac:dyDescent="0.5">
      <c r="D1228"/>
      <c r="E1228"/>
      <c r="F1228"/>
      <c r="M1228"/>
      <c r="P1228"/>
      <c r="T1228"/>
      <c r="Z1228"/>
      <c r="AJ1228"/>
    </row>
    <row r="1229" spans="4:36" x14ac:dyDescent="0.5">
      <c r="D1229"/>
      <c r="E1229"/>
      <c r="F1229"/>
      <c r="M1229"/>
      <c r="P1229"/>
      <c r="T1229"/>
      <c r="Z1229"/>
      <c r="AJ1229"/>
    </row>
    <row r="1230" spans="4:36" x14ac:dyDescent="0.5">
      <c r="D1230"/>
      <c r="E1230"/>
      <c r="F1230"/>
      <c r="M1230"/>
      <c r="P1230"/>
      <c r="T1230"/>
      <c r="Z1230"/>
      <c r="AJ1230"/>
    </row>
    <row r="1231" spans="4:36" x14ac:dyDescent="0.5">
      <c r="D1231"/>
      <c r="E1231"/>
      <c r="F1231"/>
      <c r="M1231"/>
      <c r="P1231"/>
      <c r="T1231"/>
      <c r="Z1231"/>
      <c r="AJ1231"/>
    </row>
    <row r="1232" spans="4:36" x14ac:dyDescent="0.5">
      <c r="D1232"/>
      <c r="E1232"/>
      <c r="F1232"/>
      <c r="M1232"/>
      <c r="P1232"/>
      <c r="T1232"/>
      <c r="Z1232"/>
      <c r="AJ1232"/>
    </row>
    <row r="1233" spans="4:36" x14ac:dyDescent="0.5">
      <c r="D1233"/>
      <c r="E1233"/>
      <c r="F1233"/>
      <c r="M1233"/>
      <c r="P1233"/>
      <c r="T1233"/>
      <c r="Z1233"/>
      <c r="AJ1233"/>
    </row>
    <row r="1234" spans="4:36" x14ac:dyDescent="0.5">
      <c r="D1234"/>
      <c r="E1234"/>
      <c r="F1234"/>
      <c r="M1234"/>
      <c r="P1234"/>
      <c r="T1234"/>
      <c r="Z1234"/>
      <c r="AJ1234"/>
    </row>
    <row r="1235" spans="4:36" x14ac:dyDescent="0.5">
      <c r="D1235"/>
      <c r="E1235"/>
      <c r="F1235"/>
      <c r="M1235"/>
      <c r="P1235"/>
      <c r="T1235"/>
      <c r="Z1235"/>
      <c r="AJ1235"/>
    </row>
    <row r="1236" spans="4:36" x14ac:dyDescent="0.5">
      <c r="D1236"/>
      <c r="E1236"/>
      <c r="F1236"/>
      <c r="M1236"/>
      <c r="P1236"/>
      <c r="T1236"/>
      <c r="Z1236"/>
      <c r="AJ1236"/>
    </row>
    <row r="1237" spans="4:36" x14ac:dyDescent="0.5">
      <c r="D1237"/>
      <c r="E1237"/>
      <c r="F1237"/>
      <c r="M1237"/>
      <c r="P1237"/>
      <c r="T1237"/>
      <c r="Z1237"/>
      <c r="AJ1237"/>
    </row>
    <row r="1238" spans="4:36" x14ac:dyDescent="0.5">
      <c r="D1238"/>
      <c r="E1238"/>
      <c r="F1238"/>
      <c r="M1238"/>
      <c r="P1238"/>
      <c r="T1238"/>
      <c r="Z1238"/>
      <c r="AJ1238"/>
    </row>
    <row r="1239" spans="4:36" x14ac:dyDescent="0.5">
      <c r="D1239"/>
      <c r="E1239"/>
      <c r="F1239"/>
      <c r="M1239"/>
      <c r="P1239"/>
      <c r="T1239"/>
      <c r="Z1239"/>
      <c r="AJ1239"/>
    </row>
    <row r="1240" spans="4:36" x14ac:dyDescent="0.5">
      <c r="D1240"/>
      <c r="E1240"/>
      <c r="F1240"/>
      <c r="M1240"/>
      <c r="P1240"/>
      <c r="T1240"/>
      <c r="Z1240"/>
      <c r="AJ1240"/>
    </row>
    <row r="1241" spans="4:36" x14ac:dyDescent="0.5">
      <c r="D1241"/>
      <c r="E1241"/>
      <c r="F1241"/>
      <c r="M1241"/>
      <c r="P1241"/>
      <c r="T1241"/>
      <c r="Z1241"/>
      <c r="AJ1241"/>
    </row>
    <row r="1242" spans="4:36" x14ac:dyDescent="0.5">
      <c r="D1242"/>
      <c r="E1242"/>
      <c r="F1242"/>
      <c r="M1242"/>
      <c r="P1242"/>
      <c r="T1242"/>
      <c r="Z1242"/>
      <c r="AJ1242"/>
    </row>
    <row r="1243" spans="4:36" x14ac:dyDescent="0.5">
      <c r="D1243"/>
      <c r="E1243"/>
      <c r="F1243"/>
      <c r="M1243"/>
      <c r="P1243"/>
      <c r="T1243"/>
      <c r="Z1243"/>
      <c r="AJ1243"/>
    </row>
    <row r="1244" spans="4:36" x14ac:dyDescent="0.5">
      <c r="D1244"/>
      <c r="E1244"/>
      <c r="F1244"/>
      <c r="M1244"/>
      <c r="P1244"/>
      <c r="T1244"/>
      <c r="Z1244"/>
      <c r="AJ1244"/>
    </row>
    <row r="1245" spans="4:36" x14ac:dyDescent="0.5">
      <c r="D1245"/>
      <c r="E1245"/>
      <c r="F1245"/>
      <c r="M1245"/>
      <c r="P1245"/>
      <c r="T1245"/>
      <c r="Z1245"/>
      <c r="AJ1245"/>
    </row>
    <row r="1246" spans="4:36" x14ac:dyDescent="0.5">
      <c r="D1246"/>
      <c r="E1246"/>
      <c r="F1246"/>
      <c r="M1246"/>
      <c r="P1246"/>
      <c r="T1246"/>
      <c r="Z1246"/>
      <c r="AJ1246"/>
    </row>
    <row r="1247" spans="4:36" x14ac:dyDescent="0.5">
      <c r="D1247"/>
      <c r="E1247"/>
      <c r="F1247"/>
      <c r="M1247"/>
      <c r="P1247"/>
      <c r="T1247"/>
      <c r="Z1247"/>
      <c r="AJ1247"/>
    </row>
    <row r="1248" spans="4:36" x14ac:dyDescent="0.5">
      <c r="D1248"/>
      <c r="E1248"/>
      <c r="F1248"/>
      <c r="M1248"/>
      <c r="P1248"/>
      <c r="T1248"/>
      <c r="Z1248"/>
      <c r="AJ1248"/>
    </row>
    <row r="1249" spans="4:36" x14ac:dyDescent="0.5">
      <c r="D1249"/>
      <c r="E1249"/>
      <c r="F1249"/>
      <c r="M1249"/>
      <c r="P1249"/>
      <c r="T1249"/>
      <c r="Z1249"/>
      <c r="AJ1249"/>
    </row>
    <row r="1250" spans="4:36" x14ac:dyDescent="0.5">
      <c r="D1250"/>
      <c r="E1250"/>
      <c r="F1250"/>
      <c r="M1250"/>
      <c r="P1250"/>
      <c r="T1250"/>
      <c r="Z1250"/>
      <c r="AJ1250"/>
    </row>
    <row r="1251" spans="4:36" x14ac:dyDescent="0.5">
      <c r="D1251"/>
      <c r="E1251"/>
      <c r="F1251"/>
      <c r="M1251"/>
      <c r="P1251"/>
      <c r="T1251"/>
      <c r="Z1251"/>
      <c r="AJ1251"/>
    </row>
    <row r="1252" spans="4:36" x14ac:dyDescent="0.5">
      <c r="D1252"/>
      <c r="E1252"/>
      <c r="F1252"/>
      <c r="M1252"/>
      <c r="P1252"/>
      <c r="T1252"/>
      <c r="Z1252"/>
      <c r="AJ1252"/>
    </row>
    <row r="1253" spans="4:36" x14ac:dyDescent="0.5">
      <c r="D1253"/>
      <c r="E1253"/>
      <c r="F1253"/>
      <c r="M1253"/>
      <c r="P1253"/>
      <c r="T1253"/>
      <c r="Z1253"/>
      <c r="AJ1253"/>
    </row>
    <row r="1254" spans="4:36" x14ac:dyDescent="0.5">
      <c r="D1254"/>
      <c r="E1254"/>
      <c r="F1254"/>
      <c r="M1254"/>
      <c r="P1254"/>
      <c r="T1254"/>
      <c r="Z1254"/>
      <c r="AJ1254"/>
    </row>
    <row r="1255" spans="4:36" x14ac:dyDescent="0.5">
      <c r="D1255"/>
      <c r="E1255"/>
      <c r="F1255"/>
      <c r="M1255"/>
      <c r="P1255"/>
      <c r="T1255"/>
      <c r="Z1255"/>
      <c r="AJ1255"/>
    </row>
    <row r="1256" spans="4:36" x14ac:dyDescent="0.5">
      <c r="D1256"/>
      <c r="E1256"/>
      <c r="F1256"/>
      <c r="M1256"/>
      <c r="P1256"/>
      <c r="T1256"/>
      <c r="Z1256"/>
      <c r="AJ1256"/>
    </row>
    <row r="1257" spans="4:36" x14ac:dyDescent="0.5">
      <c r="D1257"/>
      <c r="E1257"/>
      <c r="F1257"/>
      <c r="M1257"/>
      <c r="P1257"/>
      <c r="T1257"/>
      <c r="Z1257"/>
      <c r="AJ1257"/>
    </row>
    <row r="1258" spans="4:36" x14ac:dyDescent="0.5">
      <c r="D1258"/>
      <c r="E1258"/>
      <c r="F1258"/>
      <c r="M1258"/>
      <c r="P1258"/>
      <c r="T1258"/>
      <c r="Z1258"/>
      <c r="AJ1258"/>
    </row>
    <row r="1259" spans="4:36" x14ac:dyDescent="0.5">
      <c r="D1259"/>
      <c r="E1259"/>
      <c r="F1259"/>
      <c r="M1259"/>
      <c r="P1259"/>
      <c r="T1259"/>
      <c r="Z1259"/>
      <c r="AJ1259"/>
    </row>
    <row r="1260" spans="4:36" x14ac:dyDescent="0.5">
      <c r="D1260"/>
      <c r="E1260"/>
      <c r="F1260"/>
      <c r="M1260"/>
      <c r="P1260"/>
      <c r="T1260"/>
      <c r="Z1260"/>
      <c r="AJ1260"/>
    </row>
    <row r="1261" spans="4:36" x14ac:dyDescent="0.5">
      <c r="D1261"/>
      <c r="E1261"/>
      <c r="F1261"/>
      <c r="M1261"/>
      <c r="P1261"/>
      <c r="T1261"/>
      <c r="Z1261"/>
      <c r="AJ1261"/>
    </row>
    <row r="1262" spans="4:36" x14ac:dyDescent="0.5">
      <c r="D1262"/>
      <c r="E1262"/>
      <c r="F1262"/>
      <c r="M1262"/>
      <c r="P1262"/>
      <c r="T1262"/>
      <c r="Z1262"/>
      <c r="AJ1262"/>
    </row>
    <row r="1263" spans="4:36" x14ac:dyDescent="0.5">
      <c r="D1263"/>
      <c r="E1263"/>
      <c r="F1263"/>
      <c r="M1263"/>
      <c r="P1263"/>
      <c r="T1263"/>
      <c r="Z1263"/>
      <c r="AJ1263"/>
    </row>
    <row r="1264" spans="4:36" x14ac:dyDescent="0.5">
      <c r="D1264"/>
      <c r="E1264"/>
      <c r="F1264"/>
      <c r="M1264"/>
      <c r="P1264"/>
      <c r="T1264"/>
      <c r="Z1264"/>
      <c r="AJ1264"/>
    </row>
    <row r="1265" spans="4:36" x14ac:dyDescent="0.5">
      <c r="D1265"/>
      <c r="E1265"/>
      <c r="F1265"/>
      <c r="M1265"/>
      <c r="P1265"/>
      <c r="T1265"/>
      <c r="Z1265"/>
      <c r="AJ1265"/>
    </row>
    <row r="1266" spans="4:36" x14ac:dyDescent="0.5">
      <c r="D1266"/>
      <c r="E1266"/>
      <c r="F1266"/>
      <c r="M1266"/>
      <c r="P1266"/>
      <c r="T1266"/>
      <c r="Z1266"/>
      <c r="AJ1266"/>
    </row>
    <row r="1267" spans="4:36" x14ac:dyDescent="0.5">
      <c r="D1267"/>
      <c r="E1267"/>
      <c r="F1267"/>
      <c r="M1267"/>
      <c r="P1267"/>
      <c r="T1267"/>
      <c r="Z1267"/>
      <c r="AJ1267"/>
    </row>
    <row r="1268" spans="4:36" x14ac:dyDescent="0.5">
      <c r="D1268"/>
      <c r="E1268"/>
      <c r="F1268"/>
      <c r="M1268"/>
      <c r="P1268"/>
      <c r="T1268"/>
      <c r="Z1268"/>
      <c r="AJ1268"/>
    </row>
    <row r="1269" spans="4:36" x14ac:dyDescent="0.5">
      <c r="D1269"/>
      <c r="E1269"/>
      <c r="F1269"/>
      <c r="M1269"/>
      <c r="P1269"/>
      <c r="T1269"/>
      <c r="Z1269"/>
      <c r="AJ1269"/>
    </row>
    <row r="1270" spans="4:36" x14ac:dyDescent="0.5">
      <c r="D1270"/>
      <c r="E1270"/>
      <c r="F1270"/>
      <c r="M1270"/>
      <c r="P1270"/>
      <c r="T1270"/>
      <c r="Z1270"/>
      <c r="AJ1270"/>
    </row>
    <row r="1271" spans="4:36" x14ac:dyDescent="0.5">
      <c r="D1271"/>
      <c r="E1271"/>
      <c r="F1271"/>
      <c r="M1271"/>
      <c r="P1271"/>
      <c r="T1271"/>
      <c r="Z1271"/>
      <c r="AJ1271"/>
    </row>
    <row r="1272" spans="4:36" x14ac:dyDescent="0.5">
      <c r="D1272"/>
      <c r="E1272"/>
      <c r="F1272"/>
      <c r="M1272"/>
      <c r="P1272"/>
      <c r="T1272"/>
      <c r="Z1272"/>
      <c r="AJ1272"/>
    </row>
    <row r="1273" spans="4:36" x14ac:dyDescent="0.5">
      <c r="D1273"/>
      <c r="E1273"/>
      <c r="F1273"/>
      <c r="M1273"/>
      <c r="P1273"/>
      <c r="T1273"/>
      <c r="Z1273"/>
      <c r="AJ1273"/>
    </row>
    <row r="1274" spans="4:36" x14ac:dyDescent="0.5">
      <c r="D1274"/>
      <c r="E1274"/>
      <c r="F1274"/>
      <c r="M1274"/>
      <c r="P1274"/>
      <c r="T1274"/>
      <c r="Z1274"/>
      <c r="AJ1274"/>
    </row>
    <row r="1275" spans="4:36" x14ac:dyDescent="0.5">
      <c r="D1275"/>
      <c r="E1275"/>
      <c r="F1275"/>
      <c r="M1275"/>
      <c r="P1275"/>
      <c r="T1275"/>
      <c r="Z1275"/>
      <c r="AJ1275"/>
    </row>
    <row r="1276" spans="4:36" x14ac:dyDescent="0.5">
      <c r="D1276"/>
      <c r="E1276"/>
      <c r="F1276"/>
      <c r="M1276"/>
      <c r="P1276"/>
      <c r="T1276"/>
      <c r="Z1276"/>
      <c r="AJ1276"/>
    </row>
    <row r="1277" spans="4:36" x14ac:dyDescent="0.5">
      <c r="D1277"/>
      <c r="E1277"/>
      <c r="F1277"/>
      <c r="M1277"/>
      <c r="P1277"/>
      <c r="T1277"/>
      <c r="Z1277"/>
      <c r="AJ1277"/>
    </row>
    <row r="1278" spans="4:36" x14ac:dyDescent="0.5">
      <c r="D1278"/>
      <c r="E1278"/>
      <c r="F1278"/>
      <c r="M1278"/>
      <c r="P1278"/>
      <c r="T1278"/>
      <c r="Z1278"/>
      <c r="AJ1278"/>
    </row>
    <row r="1279" spans="4:36" x14ac:dyDescent="0.5">
      <c r="D1279"/>
      <c r="E1279"/>
      <c r="F1279"/>
      <c r="M1279"/>
      <c r="P1279"/>
      <c r="T1279"/>
      <c r="Z1279"/>
      <c r="AJ1279"/>
    </row>
    <row r="1280" spans="4:36" x14ac:dyDescent="0.5">
      <c r="D1280"/>
      <c r="E1280"/>
      <c r="F1280"/>
      <c r="M1280"/>
      <c r="P1280"/>
      <c r="T1280"/>
      <c r="Z1280"/>
      <c r="AJ1280"/>
    </row>
    <row r="1281" spans="4:36" x14ac:dyDescent="0.5">
      <c r="D1281"/>
      <c r="E1281"/>
      <c r="F1281"/>
      <c r="M1281"/>
      <c r="P1281"/>
      <c r="T1281"/>
      <c r="Z1281"/>
      <c r="AJ1281"/>
    </row>
    <row r="1282" spans="4:36" x14ac:dyDescent="0.5">
      <c r="D1282"/>
      <c r="E1282"/>
      <c r="F1282"/>
      <c r="M1282"/>
      <c r="P1282"/>
      <c r="T1282"/>
      <c r="Z1282"/>
      <c r="AJ1282"/>
    </row>
    <row r="1283" spans="4:36" x14ac:dyDescent="0.5">
      <c r="D1283"/>
      <c r="E1283"/>
      <c r="F1283"/>
      <c r="M1283"/>
      <c r="P1283"/>
      <c r="T1283"/>
      <c r="Z1283"/>
      <c r="AJ1283"/>
    </row>
    <row r="1284" spans="4:36" x14ac:dyDescent="0.5">
      <c r="D1284"/>
      <c r="E1284"/>
      <c r="F1284"/>
      <c r="M1284"/>
      <c r="P1284"/>
      <c r="T1284"/>
      <c r="Z1284"/>
      <c r="AJ1284"/>
    </row>
    <row r="1285" spans="4:36" x14ac:dyDescent="0.5">
      <c r="D1285"/>
      <c r="E1285"/>
      <c r="F1285"/>
      <c r="M1285"/>
      <c r="P1285"/>
      <c r="T1285"/>
      <c r="Z1285"/>
      <c r="AJ1285"/>
    </row>
    <row r="1286" spans="4:36" x14ac:dyDescent="0.5">
      <c r="D1286"/>
      <c r="E1286"/>
      <c r="F1286"/>
      <c r="M1286"/>
      <c r="P1286"/>
      <c r="T1286"/>
      <c r="Z1286"/>
      <c r="AJ1286"/>
    </row>
    <row r="1287" spans="4:36" x14ac:dyDescent="0.5">
      <c r="D1287"/>
      <c r="E1287"/>
      <c r="F1287"/>
      <c r="M1287"/>
      <c r="P1287"/>
      <c r="T1287"/>
      <c r="Z1287"/>
      <c r="AJ1287"/>
    </row>
    <row r="1288" spans="4:36" x14ac:dyDescent="0.5">
      <c r="D1288"/>
      <c r="E1288"/>
      <c r="F1288"/>
      <c r="M1288"/>
      <c r="P1288"/>
      <c r="T1288"/>
      <c r="Z1288"/>
      <c r="AJ1288"/>
    </row>
    <row r="1289" spans="4:36" x14ac:dyDescent="0.5">
      <c r="D1289"/>
      <c r="E1289"/>
      <c r="F1289"/>
      <c r="M1289"/>
      <c r="P1289"/>
      <c r="T1289"/>
      <c r="Z1289"/>
      <c r="AJ1289"/>
    </row>
    <row r="1290" spans="4:36" x14ac:dyDescent="0.5">
      <c r="D1290"/>
      <c r="E1290"/>
      <c r="F1290"/>
      <c r="M1290"/>
      <c r="P1290"/>
      <c r="T1290"/>
      <c r="Z1290"/>
      <c r="AJ1290"/>
    </row>
    <row r="1291" spans="4:36" x14ac:dyDescent="0.5">
      <c r="D1291"/>
      <c r="E1291"/>
      <c r="F1291"/>
      <c r="M1291"/>
      <c r="P1291"/>
      <c r="T1291"/>
      <c r="Z1291"/>
      <c r="AJ1291"/>
    </row>
    <row r="1292" spans="4:36" x14ac:dyDescent="0.5">
      <c r="D1292"/>
      <c r="E1292"/>
      <c r="F1292"/>
      <c r="M1292"/>
      <c r="P1292"/>
      <c r="T1292"/>
      <c r="Z1292"/>
      <c r="AJ1292"/>
    </row>
    <row r="1293" spans="4:36" x14ac:dyDescent="0.5">
      <c r="D1293"/>
      <c r="E1293"/>
      <c r="F1293"/>
      <c r="M1293"/>
      <c r="P1293"/>
      <c r="T1293"/>
      <c r="Z1293"/>
      <c r="AJ1293"/>
    </row>
    <row r="1294" spans="4:36" x14ac:dyDescent="0.5">
      <c r="D1294"/>
      <c r="E1294"/>
      <c r="F1294"/>
      <c r="M1294"/>
      <c r="P1294"/>
      <c r="T1294"/>
      <c r="Z1294"/>
      <c r="AJ1294"/>
    </row>
    <row r="1295" spans="4:36" x14ac:dyDescent="0.5">
      <c r="D1295"/>
      <c r="E1295"/>
      <c r="F1295"/>
      <c r="M1295"/>
      <c r="P1295"/>
      <c r="T1295"/>
      <c r="Z1295"/>
      <c r="AJ1295"/>
    </row>
    <row r="1296" spans="4:36" x14ac:dyDescent="0.5">
      <c r="D1296"/>
      <c r="E1296"/>
      <c r="F1296"/>
      <c r="M1296"/>
      <c r="P1296"/>
      <c r="T1296"/>
      <c r="Z1296"/>
      <c r="AJ1296"/>
    </row>
    <row r="1297" spans="4:36" x14ac:dyDescent="0.5">
      <c r="D1297"/>
      <c r="E1297"/>
      <c r="F1297"/>
      <c r="M1297"/>
      <c r="P1297"/>
      <c r="T1297"/>
      <c r="Z1297"/>
      <c r="AJ1297"/>
    </row>
    <row r="1298" spans="4:36" x14ac:dyDescent="0.5">
      <c r="D1298"/>
      <c r="E1298"/>
      <c r="F1298"/>
      <c r="M1298"/>
      <c r="P1298"/>
      <c r="T1298"/>
      <c r="Z1298"/>
      <c r="AJ1298"/>
    </row>
    <row r="1299" spans="4:36" x14ac:dyDescent="0.5">
      <c r="D1299"/>
      <c r="E1299"/>
      <c r="F1299"/>
      <c r="M1299"/>
      <c r="P1299"/>
      <c r="T1299"/>
      <c r="Z1299"/>
      <c r="AJ1299"/>
    </row>
    <row r="1300" spans="4:36" x14ac:dyDescent="0.5">
      <c r="D1300"/>
      <c r="E1300"/>
      <c r="F1300"/>
      <c r="M1300"/>
      <c r="P1300"/>
      <c r="T1300"/>
      <c r="Z1300"/>
      <c r="AJ1300"/>
    </row>
    <row r="1301" spans="4:36" x14ac:dyDescent="0.5">
      <c r="D1301"/>
      <c r="E1301"/>
      <c r="F1301"/>
      <c r="M1301"/>
      <c r="P1301"/>
      <c r="T1301"/>
      <c r="Z1301"/>
      <c r="AJ1301"/>
    </row>
    <row r="1302" spans="4:36" x14ac:dyDescent="0.5">
      <c r="D1302"/>
      <c r="E1302"/>
      <c r="F1302"/>
      <c r="M1302"/>
      <c r="P1302"/>
      <c r="T1302"/>
      <c r="Z1302"/>
      <c r="AJ1302"/>
    </row>
    <row r="1303" spans="4:36" x14ac:dyDescent="0.5">
      <c r="D1303"/>
      <c r="E1303"/>
      <c r="F1303"/>
      <c r="M1303"/>
      <c r="P1303"/>
      <c r="T1303"/>
      <c r="Z1303"/>
      <c r="AJ1303"/>
    </row>
    <row r="1304" spans="4:36" x14ac:dyDescent="0.5">
      <c r="D1304"/>
      <c r="E1304"/>
      <c r="F1304"/>
      <c r="M1304"/>
      <c r="P1304"/>
      <c r="T1304"/>
      <c r="Z1304"/>
      <c r="AJ1304"/>
    </row>
    <row r="1305" spans="4:36" x14ac:dyDescent="0.5">
      <c r="D1305"/>
      <c r="E1305"/>
      <c r="F1305"/>
      <c r="M1305"/>
      <c r="P1305"/>
      <c r="T1305"/>
      <c r="Z1305"/>
      <c r="AJ1305"/>
    </row>
    <row r="1306" spans="4:36" x14ac:dyDescent="0.5">
      <c r="D1306"/>
      <c r="E1306"/>
      <c r="F1306"/>
      <c r="M1306"/>
      <c r="P1306"/>
      <c r="T1306"/>
      <c r="Z1306"/>
      <c r="AJ1306"/>
    </row>
    <row r="1307" spans="4:36" x14ac:dyDescent="0.5">
      <c r="D1307"/>
      <c r="E1307"/>
      <c r="F1307"/>
      <c r="M1307"/>
      <c r="P1307"/>
      <c r="T1307"/>
      <c r="Z1307"/>
      <c r="AJ1307"/>
    </row>
    <row r="1308" spans="4:36" x14ac:dyDescent="0.5">
      <c r="D1308"/>
      <c r="E1308"/>
      <c r="F1308"/>
      <c r="M1308"/>
      <c r="P1308"/>
      <c r="T1308"/>
      <c r="Z1308"/>
      <c r="AJ1308"/>
    </row>
    <row r="1309" spans="4:36" x14ac:dyDescent="0.5">
      <c r="D1309"/>
      <c r="E1309"/>
      <c r="F1309"/>
      <c r="M1309"/>
      <c r="P1309"/>
      <c r="T1309"/>
      <c r="Z1309"/>
      <c r="AJ1309"/>
    </row>
    <row r="1310" spans="4:36" x14ac:dyDescent="0.5">
      <c r="D1310"/>
      <c r="E1310"/>
      <c r="F1310"/>
      <c r="M1310"/>
      <c r="P1310"/>
      <c r="T1310"/>
      <c r="Z1310"/>
      <c r="AJ1310"/>
    </row>
    <row r="1311" spans="4:36" x14ac:dyDescent="0.5">
      <c r="D1311"/>
      <c r="E1311"/>
      <c r="F1311"/>
      <c r="M1311"/>
      <c r="P1311"/>
      <c r="T1311"/>
      <c r="Z1311"/>
      <c r="AJ1311"/>
    </row>
    <row r="1312" spans="4:36" x14ac:dyDescent="0.5">
      <c r="D1312"/>
      <c r="E1312"/>
      <c r="F1312"/>
      <c r="M1312"/>
      <c r="P1312"/>
      <c r="T1312"/>
      <c r="Z1312"/>
      <c r="AJ1312"/>
    </row>
    <row r="1313" spans="4:36" x14ac:dyDescent="0.5">
      <c r="D1313"/>
      <c r="E1313"/>
      <c r="F1313"/>
      <c r="M1313"/>
      <c r="P1313"/>
      <c r="T1313"/>
      <c r="Z1313"/>
      <c r="AJ1313"/>
    </row>
    <row r="1314" spans="4:36" x14ac:dyDescent="0.5">
      <c r="D1314"/>
      <c r="E1314"/>
      <c r="F1314"/>
      <c r="M1314"/>
      <c r="P1314"/>
      <c r="T1314"/>
      <c r="Z1314"/>
      <c r="AJ1314"/>
    </row>
    <row r="1315" spans="4:36" x14ac:dyDescent="0.5">
      <c r="D1315"/>
      <c r="E1315"/>
      <c r="F1315"/>
      <c r="M1315"/>
      <c r="P1315"/>
      <c r="T1315"/>
      <c r="Z1315"/>
      <c r="AJ1315"/>
    </row>
    <row r="1316" spans="4:36" x14ac:dyDescent="0.5">
      <c r="D1316"/>
      <c r="E1316"/>
      <c r="F1316"/>
      <c r="M1316"/>
      <c r="P1316"/>
      <c r="T1316"/>
      <c r="Z1316"/>
      <c r="AJ1316"/>
    </row>
    <row r="1317" spans="4:36" x14ac:dyDescent="0.5">
      <c r="D1317"/>
      <c r="E1317"/>
      <c r="F1317"/>
      <c r="M1317"/>
      <c r="P1317"/>
      <c r="T1317"/>
      <c r="Z1317"/>
      <c r="AJ1317"/>
    </row>
    <row r="1318" spans="4:36" x14ac:dyDescent="0.5">
      <c r="D1318"/>
      <c r="E1318"/>
      <c r="F1318"/>
      <c r="M1318"/>
      <c r="P1318"/>
      <c r="T1318"/>
      <c r="Z1318"/>
      <c r="AJ1318"/>
    </row>
    <row r="1319" spans="4:36" x14ac:dyDescent="0.5">
      <c r="D1319"/>
      <c r="E1319"/>
      <c r="F1319"/>
      <c r="M1319"/>
      <c r="P1319"/>
      <c r="T1319"/>
      <c r="Z1319"/>
      <c r="AJ1319"/>
    </row>
    <row r="1320" spans="4:36" x14ac:dyDescent="0.5">
      <c r="D1320"/>
      <c r="E1320"/>
      <c r="F1320"/>
      <c r="M1320"/>
      <c r="P1320"/>
      <c r="T1320"/>
      <c r="Z1320"/>
      <c r="AJ1320"/>
    </row>
    <row r="1321" spans="4:36" x14ac:dyDescent="0.5">
      <c r="D1321"/>
      <c r="E1321"/>
      <c r="F1321"/>
      <c r="M1321"/>
      <c r="P1321"/>
      <c r="T1321"/>
      <c r="Z1321"/>
      <c r="AJ1321"/>
    </row>
    <row r="1322" spans="4:36" x14ac:dyDescent="0.5">
      <c r="D1322"/>
      <c r="E1322"/>
      <c r="F1322"/>
      <c r="M1322"/>
      <c r="P1322"/>
      <c r="T1322"/>
      <c r="Z1322"/>
      <c r="AJ1322"/>
    </row>
    <row r="1323" spans="4:36" x14ac:dyDescent="0.5">
      <c r="D1323"/>
      <c r="E1323"/>
      <c r="F1323"/>
      <c r="M1323"/>
      <c r="P1323"/>
      <c r="T1323"/>
      <c r="Z1323"/>
      <c r="AJ1323"/>
    </row>
    <row r="1324" spans="4:36" x14ac:dyDescent="0.5">
      <c r="D1324"/>
      <c r="E1324"/>
      <c r="F1324"/>
      <c r="M1324"/>
      <c r="P1324"/>
      <c r="T1324"/>
      <c r="Z1324"/>
      <c r="AJ1324"/>
    </row>
    <row r="1325" spans="4:36" x14ac:dyDescent="0.5">
      <c r="D1325"/>
      <c r="E1325"/>
      <c r="F1325"/>
      <c r="M1325"/>
      <c r="P1325"/>
      <c r="T1325"/>
      <c r="Z1325"/>
      <c r="AJ1325"/>
    </row>
    <row r="1326" spans="4:36" x14ac:dyDescent="0.5">
      <c r="D1326"/>
      <c r="E1326"/>
      <c r="F1326"/>
      <c r="M1326"/>
      <c r="P1326"/>
      <c r="T1326"/>
      <c r="Z1326"/>
      <c r="AJ1326"/>
    </row>
    <row r="1327" spans="4:36" x14ac:dyDescent="0.5">
      <c r="D1327"/>
      <c r="E1327"/>
      <c r="F1327"/>
      <c r="M1327"/>
      <c r="P1327"/>
      <c r="T1327"/>
      <c r="Z1327"/>
      <c r="AJ1327"/>
    </row>
    <row r="1328" spans="4:36" x14ac:dyDescent="0.5">
      <c r="D1328"/>
      <c r="E1328"/>
      <c r="F1328"/>
      <c r="M1328"/>
      <c r="P1328"/>
      <c r="T1328"/>
      <c r="Z1328"/>
      <c r="AJ1328"/>
    </row>
    <row r="1329" spans="4:36" x14ac:dyDescent="0.5">
      <c r="D1329"/>
      <c r="E1329"/>
      <c r="F1329"/>
      <c r="M1329"/>
      <c r="P1329"/>
      <c r="T1329"/>
      <c r="Z1329"/>
      <c r="AJ1329"/>
    </row>
    <row r="1330" spans="4:36" x14ac:dyDescent="0.5">
      <c r="D1330"/>
      <c r="E1330"/>
      <c r="F1330"/>
      <c r="M1330"/>
      <c r="P1330"/>
      <c r="T1330"/>
      <c r="Z1330"/>
      <c r="AJ1330"/>
    </row>
    <row r="1331" spans="4:36" x14ac:dyDescent="0.5">
      <c r="D1331"/>
      <c r="E1331"/>
      <c r="F1331"/>
      <c r="M1331"/>
      <c r="P1331"/>
      <c r="T1331"/>
      <c r="Z1331"/>
      <c r="AJ1331"/>
    </row>
    <row r="1332" spans="4:36" x14ac:dyDescent="0.5">
      <c r="D1332"/>
      <c r="E1332"/>
      <c r="F1332"/>
      <c r="M1332"/>
      <c r="P1332"/>
      <c r="T1332"/>
      <c r="Z1332"/>
      <c r="AJ1332"/>
    </row>
    <row r="1333" spans="4:36" x14ac:dyDescent="0.5">
      <c r="D1333"/>
      <c r="E1333"/>
      <c r="F1333"/>
      <c r="M1333"/>
      <c r="P1333"/>
      <c r="T1333"/>
      <c r="Z1333"/>
      <c r="AJ1333"/>
    </row>
    <row r="1334" spans="4:36" x14ac:dyDescent="0.5">
      <c r="D1334"/>
      <c r="E1334"/>
      <c r="F1334"/>
      <c r="M1334"/>
      <c r="P1334"/>
      <c r="T1334"/>
      <c r="Z1334"/>
      <c r="AJ1334"/>
    </row>
    <row r="1335" spans="4:36" x14ac:dyDescent="0.5">
      <c r="D1335"/>
      <c r="E1335"/>
      <c r="F1335"/>
      <c r="M1335"/>
      <c r="P1335"/>
      <c r="T1335"/>
      <c r="Z1335"/>
      <c r="AJ1335"/>
    </row>
    <row r="1336" spans="4:36" x14ac:dyDescent="0.5">
      <c r="D1336"/>
      <c r="E1336"/>
      <c r="F1336"/>
      <c r="M1336"/>
      <c r="P1336"/>
      <c r="T1336"/>
      <c r="Z1336"/>
      <c r="AJ1336"/>
    </row>
    <row r="1337" spans="4:36" x14ac:dyDescent="0.5">
      <c r="D1337"/>
      <c r="E1337"/>
      <c r="F1337"/>
      <c r="M1337"/>
      <c r="P1337"/>
      <c r="T1337"/>
      <c r="Z1337"/>
      <c r="AJ1337"/>
    </row>
    <row r="1338" spans="4:36" x14ac:dyDescent="0.5">
      <c r="D1338"/>
      <c r="E1338"/>
      <c r="F1338"/>
      <c r="M1338"/>
      <c r="P1338"/>
      <c r="T1338"/>
      <c r="Z1338"/>
      <c r="AJ1338"/>
    </row>
    <row r="1339" spans="4:36" x14ac:dyDescent="0.5">
      <c r="D1339"/>
      <c r="E1339"/>
      <c r="F1339"/>
      <c r="M1339"/>
      <c r="P1339"/>
      <c r="T1339"/>
      <c r="Z1339"/>
      <c r="AJ1339"/>
    </row>
    <row r="1340" spans="4:36" x14ac:dyDescent="0.5">
      <c r="D1340"/>
      <c r="E1340"/>
      <c r="F1340"/>
      <c r="M1340"/>
      <c r="P1340"/>
      <c r="T1340"/>
      <c r="Z1340"/>
      <c r="AJ1340"/>
    </row>
    <row r="1341" spans="4:36" x14ac:dyDescent="0.5">
      <c r="D1341"/>
      <c r="E1341"/>
      <c r="F1341"/>
      <c r="M1341"/>
      <c r="P1341"/>
      <c r="T1341"/>
      <c r="Z1341"/>
      <c r="AJ1341"/>
    </row>
    <row r="1342" spans="4:36" x14ac:dyDescent="0.5">
      <c r="D1342"/>
      <c r="E1342"/>
      <c r="F1342"/>
      <c r="M1342"/>
      <c r="P1342"/>
      <c r="T1342"/>
      <c r="Z1342"/>
      <c r="AJ1342"/>
    </row>
    <row r="1343" spans="4:36" x14ac:dyDescent="0.5">
      <c r="D1343"/>
      <c r="E1343"/>
      <c r="F1343"/>
      <c r="M1343"/>
      <c r="P1343"/>
      <c r="T1343"/>
      <c r="Z1343"/>
      <c r="AJ1343"/>
    </row>
    <row r="1344" spans="4:36" x14ac:dyDescent="0.5">
      <c r="D1344"/>
      <c r="E1344"/>
      <c r="F1344"/>
      <c r="M1344"/>
      <c r="P1344"/>
      <c r="T1344"/>
      <c r="Z1344"/>
      <c r="AJ1344"/>
    </row>
    <row r="1345" spans="4:36" x14ac:dyDescent="0.5">
      <c r="D1345"/>
      <c r="E1345"/>
      <c r="F1345"/>
      <c r="M1345"/>
      <c r="P1345"/>
      <c r="T1345"/>
      <c r="Z1345"/>
      <c r="AJ1345"/>
    </row>
    <row r="1346" spans="4:36" x14ac:dyDescent="0.5">
      <c r="D1346"/>
      <c r="E1346"/>
      <c r="F1346"/>
      <c r="M1346"/>
      <c r="P1346"/>
      <c r="T1346"/>
      <c r="Z1346"/>
      <c r="AJ1346"/>
    </row>
    <row r="1347" spans="4:36" x14ac:dyDescent="0.5">
      <c r="D1347"/>
      <c r="E1347"/>
      <c r="F1347"/>
      <c r="M1347"/>
      <c r="P1347"/>
      <c r="T1347"/>
      <c r="Z1347"/>
      <c r="AJ1347"/>
    </row>
    <row r="1348" spans="4:36" x14ac:dyDescent="0.5">
      <c r="D1348"/>
      <c r="E1348"/>
      <c r="F1348"/>
      <c r="M1348"/>
      <c r="P1348"/>
      <c r="T1348"/>
      <c r="Z1348"/>
      <c r="AJ1348"/>
    </row>
    <row r="1349" spans="4:36" x14ac:dyDescent="0.5">
      <c r="D1349"/>
      <c r="E1349"/>
      <c r="F1349"/>
      <c r="M1349"/>
      <c r="P1349"/>
      <c r="T1349"/>
      <c r="Z1349"/>
      <c r="AJ1349"/>
    </row>
    <row r="1350" spans="4:36" x14ac:dyDescent="0.5">
      <c r="D1350"/>
      <c r="E1350"/>
      <c r="F1350"/>
      <c r="M1350"/>
      <c r="P1350"/>
      <c r="T1350"/>
      <c r="Z1350"/>
      <c r="AJ1350"/>
    </row>
    <row r="1351" spans="4:36" x14ac:dyDescent="0.5">
      <c r="D1351"/>
      <c r="E1351"/>
      <c r="F1351"/>
      <c r="M1351"/>
      <c r="P1351"/>
      <c r="T1351"/>
      <c r="Z1351"/>
      <c r="AJ1351"/>
    </row>
    <row r="1352" spans="4:36" x14ac:dyDescent="0.5">
      <c r="D1352"/>
      <c r="E1352"/>
      <c r="F1352"/>
      <c r="M1352"/>
      <c r="P1352"/>
      <c r="T1352"/>
      <c r="Z1352"/>
      <c r="AJ1352"/>
    </row>
    <row r="1353" spans="4:36" x14ac:dyDescent="0.5">
      <c r="D1353"/>
      <c r="E1353"/>
      <c r="F1353"/>
      <c r="M1353"/>
      <c r="P1353"/>
      <c r="T1353"/>
      <c r="Z1353"/>
      <c r="AJ1353"/>
    </row>
    <row r="1354" spans="4:36" x14ac:dyDescent="0.5">
      <c r="D1354"/>
      <c r="E1354"/>
      <c r="F1354"/>
      <c r="M1354"/>
      <c r="P1354"/>
      <c r="T1354"/>
      <c r="Z1354"/>
      <c r="AJ1354"/>
    </row>
    <row r="1355" spans="4:36" x14ac:dyDescent="0.5">
      <c r="D1355"/>
      <c r="E1355"/>
      <c r="F1355"/>
      <c r="M1355"/>
      <c r="P1355"/>
      <c r="T1355"/>
      <c r="Z1355"/>
      <c r="AJ1355"/>
    </row>
    <row r="1356" spans="4:36" x14ac:dyDescent="0.5">
      <c r="D1356"/>
      <c r="E1356"/>
      <c r="F1356"/>
      <c r="M1356"/>
      <c r="P1356"/>
      <c r="T1356"/>
      <c r="Z1356"/>
      <c r="AJ1356"/>
    </row>
    <row r="1357" spans="4:36" x14ac:dyDescent="0.5">
      <c r="D1357"/>
      <c r="E1357"/>
      <c r="F1357"/>
      <c r="M1357"/>
      <c r="P1357"/>
      <c r="T1357"/>
      <c r="Z1357"/>
      <c r="AJ1357"/>
    </row>
    <row r="1358" spans="4:36" x14ac:dyDescent="0.5">
      <c r="D1358"/>
      <c r="E1358"/>
      <c r="F1358"/>
      <c r="M1358"/>
      <c r="P1358"/>
      <c r="T1358"/>
      <c r="Z1358"/>
      <c r="AJ1358"/>
    </row>
    <row r="1359" spans="4:36" x14ac:dyDescent="0.5">
      <c r="D1359"/>
      <c r="E1359"/>
      <c r="F1359"/>
      <c r="M1359"/>
      <c r="P1359"/>
      <c r="T1359"/>
      <c r="Z1359"/>
      <c r="AJ1359"/>
    </row>
    <row r="1360" spans="4:36" x14ac:dyDescent="0.5">
      <c r="D1360"/>
      <c r="E1360"/>
      <c r="F1360"/>
      <c r="M1360"/>
      <c r="P1360"/>
      <c r="T1360"/>
      <c r="Z1360"/>
      <c r="AJ1360"/>
    </row>
    <row r="1361" spans="4:36" x14ac:dyDescent="0.5">
      <c r="D1361"/>
      <c r="E1361"/>
      <c r="F1361"/>
      <c r="M1361"/>
      <c r="P1361"/>
      <c r="T1361"/>
      <c r="Z1361"/>
      <c r="AJ1361"/>
    </row>
    <row r="1362" spans="4:36" x14ac:dyDescent="0.5">
      <c r="D1362"/>
      <c r="E1362"/>
      <c r="F1362"/>
      <c r="M1362"/>
      <c r="P1362"/>
      <c r="T1362"/>
      <c r="Z1362"/>
      <c r="AJ1362"/>
    </row>
    <row r="1363" spans="4:36" x14ac:dyDescent="0.5">
      <c r="D1363"/>
      <c r="E1363"/>
      <c r="F1363"/>
      <c r="M1363"/>
      <c r="P1363"/>
      <c r="T1363"/>
      <c r="Z1363"/>
      <c r="AJ1363"/>
    </row>
    <row r="1364" spans="4:36" x14ac:dyDescent="0.5">
      <c r="D1364"/>
      <c r="E1364"/>
      <c r="F1364"/>
      <c r="M1364"/>
      <c r="P1364"/>
      <c r="T1364"/>
      <c r="Z1364"/>
      <c r="AJ1364"/>
    </row>
    <row r="1365" spans="4:36" x14ac:dyDescent="0.5">
      <c r="D1365"/>
      <c r="E1365"/>
      <c r="F1365"/>
      <c r="M1365"/>
      <c r="P1365"/>
      <c r="T1365"/>
      <c r="Z1365"/>
      <c r="AJ1365"/>
    </row>
    <row r="1366" spans="4:36" x14ac:dyDescent="0.5">
      <c r="D1366"/>
      <c r="E1366"/>
      <c r="F1366"/>
      <c r="M1366"/>
      <c r="P1366"/>
      <c r="T1366"/>
      <c r="Z1366"/>
      <c r="AJ1366"/>
    </row>
    <row r="1367" spans="4:36" x14ac:dyDescent="0.5">
      <c r="D1367"/>
      <c r="E1367"/>
      <c r="F1367"/>
      <c r="M1367"/>
      <c r="P1367"/>
      <c r="T1367"/>
      <c r="Z1367"/>
      <c r="AJ1367"/>
    </row>
    <row r="1368" spans="4:36" x14ac:dyDescent="0.5">
      <c r="D1368"/>
      <c r="E1368"/>
      <c r="F1368"/>
      <c r="M1368"/>
      <c r="P1368"/>
      <c r="T1368"/>
      <c r="Z1368"/>
      <c r="AJ1368"/>
    </row>
    <row r="1369" spans="4:36" x14ac:dyDescent="0.5">
      <c r="D1369"/>
      <c r="E1369"/>
      <c r="F1369"/>
      <c r="M1369"/>
      <c r="P1369"/>
      <c r="T1369"/>
      <c r="Z1369"/>
      <c r="AJ1369"/>
    </row>
    <row r="1370" spans="4:36" x14ac:dyDescent="0.5">
      <c r="D1370"/>
      <c r="E1370"/>
      <c r="F1370"/>
      <c r="M1370"/>
      <c r="P1370"/>
      <c r="T1370"/>
      <c r="Z1370"/>
      <c r="AJ1370"/>
    </row>
    <row r="1371" spans="4:36" x14ac:dyDescent="0.5">
      <c r="D1371"/>
      <c r="E1371"/>
      <c r="F1371"/>
      <c r="M1371"/>
      <c r="P1371"/>
      <c r="T1371"/>
      <c r="Z1371"/>
      <c r="AJ1371"/>
    </row>
    <row r="1372" spans="4:36" x14ac:dyDescent="0.5">
      <c r="D1372"/>
      <c r="E1372"/>
      <c r="F1372"/>
      <c r="M1372"/>
      <c r="P1372"/>
      <c r="T1372"/>
      <c r="Z1372"/>
      <c r="AJ1372"/>
    </row>
    <row r="1373" spans="4:36" x14ac:dyDescent="0.5">
      <c r="D1373"/>
      <c r="E1373"/>
      <c r="F1373"/>
      <c r="M1373"/>
      <c r="P1373"/>
      <c r="T1373"/>
      <c r="Z1373"/>
      <c r="AJ1373"/>
    </row>
    <row r="1374" spans="4:36" x14ac:dyDescent="0.5">
      <c r="D1374"/>
      <c r="E1374"/>
      <c r="F1374"/>
      <c r="M1374"/>
      <c r="P1374"/>
      <c r="T1374"/>
      <c r="Z1374"/>
      <c r="AJ1374"/>
    </row>
    <row r="1375" spans="4:36" x14ac:dyDescent="0.5">
      <c r="D1375"/>
      <c r="E1375"/>
      <c r="F1375"/>
      <c r="M1375"/>
      <c r="P1375"/>
      <c r="T1375"/>
      <c r="Z1375"/>
      <c r="AJ1375"/>
    </row>
    <row r="1376" spans="4:36" x14ac:dyDescent="0.5">
      <c r="D1376"/>
      <c r="E1376"/>
      <c r="F1376"/>
      <c r="M1376"/>
      <c r="P1376"/>
      <c r="T1376"/>
      <c r="Z1376"/>
      <c r="AJ1376"/>
    </row>
    <row r="1377" spans="4:36" x14ac:dyDescent="0.5">
      <c r="D1377"/>
      <c r="E1377"/>
      <c r="F1377"/>
      <c r="M1377"/>
      <c r="P1377"/>
      <c r="T1377"/>
      <c r="Z1377"/>
      <c r="AJ1377"/>
    </row>
    <row r="1378" spans="4:36" x14ac:dyDescent="0.5">
      <c r="D1378"/>
      <c r="E1378"/>
      <c r="F1378"/>
      <c r="M1378"/>
      <c r="P1378"/>
      <c r="T1378"/>
      <c r="Z1378"/>
      <c r="AJ1378"/>
    </row>
    <row r="1379" spans="4:36" x14ac:dyDescent="0.5">
      <c r="D1379"/>
      <c r="E1379"/>
      <c r="F1379"/>
      <c r="M1379"/>
      <c r="P1379"/>
      <c r="T1379"/>
      <c r="Z1379"/>
      <c r="AJ1379"/>
    </row>
    <row r="1380" spans="4:36" x14ac:dyDescent="0.5">
      <c r="D1380"/>
      <c r="E1380"/>
      <c r="F1380"/>
      <c r="M1380"/>
      <c r="P1380"/>
      <c r="T1380"/>
      <c r="Z1380"/>
      <c r="AJ1380"/>
    </row>
    <row r="1381" spans="4:36" x14ac:dyDescent="0.5">
      <c r="D1381"/>
      <c r="E1381"/>
      <c r="F1381"/>
      <c r="M1381"/>
      <c r="P1381"/>
      <c r="T1381"/>
      <c r="Z1381"/>
      <c r="AJ1381"/>
    </row>
    <row r="1382" spans="4:36" x14ac:dyDescent="0.5">
      <c r="D1382"/>
      <c r="E1382"/>
      <c r="F1382"/>
      <c r="M1382"/>
      <c r="P1382"/>
      <c r="T1382"/>
      <c r="Z1382"/>
      <c r="AJ1382"/>
    </row>
    <row r="1383" spans="4:36" x14ac:dyDescent="0.5">
      <c r="D1383"/>
      <c r="E1383"/>
      <c r="F1383"/>
      <c r="M1383"/>
      <c r="P1383"/>
      <c r="T1383"/>
      <c r="Z1383"/>
      <c r="AJ1383"/>
    </row>
    <row r="1384" spans="4:36" x14ac:dyDescent="0.5">
      <c r="D1384"/>
      <c r="E1384"/>
      <c r="F1384"/>
      <c r="M1384"/>
      <c r="P1384"/>
      <c r="T1384"/>
      <c r="Z1384"/>
      <c r="AJ1384"/>
    </row>
    <row r="1385" spans="4:36" x14ac:dyDescent="0.5">
      <c r="D1385"/>
      <c r="E1385"/>
      <c r="F1385"/>
      <c r="M1385"/>
      <c r="P1385"/>
      <c r="T1385"/>
      <c r="Z1385"/>
      <c r="AJ1385"/>
    </row>
    <row r="1386" spans="4:36" x14ac:dyDescent="0.5">
      <c r="D1386"/>
      <c r="E1386"/>
      <c r="F1386"/>
      <c r="M1386"/>
      <c r="P1386"/>
      <c r="T1386"/>
      <c r="Z1386"/>
      <c r="AJ1386"/>
    </row>
    <row r="1387" spans="4:36" x14ac:dyDescent="0.5">
      <c r="D1387"/>
      <c r="E1387"/>
      <c r="F1387"/>
      <c r="M1387"/>
      <c r="P1387"/>
      <c r="T1387"/>
      <c r="Z1387"/>
      <c r="AJ1387"/>
    </row>
    <row r="1388" spans="4:36" x14ac:dyDescent="0.5">
      <c r="D1388"/>
      <c r="E1388"/>
      <c r="F1388"/>
      <c r="M1388"/>
      <c r="P1388"/>
      <c r="T1388"/>
      <c r="Z1388"/>
      <c r="AJ1388"/>
    </row>
    <row r="1389" spans="4:36" x14ac:dyDescent="0.5">
      <c r="D1389"/>
      <c r="E1389"/>
      <c r="F1389"/>
      <c r="M1389"/>
      <c r="P1389"/>
      <c r="T1389"/>
      <c r="Z1389"/>
      <c r="AJ1389"/>
    </row>
    <row r="1390" spans="4:36" x14ac:dyDescent="0.5">
      <c r="D1390"/>
      <c r="E1390"/>
      <c r="F1390"/>
      <c r="M1390"/>
      <c r="P1390"/>
      <c r="T1390"/>
      <c r="Z1390"/>
      <c r="AJ1390"/>
    </row>
    <row r="1391" spans="4:36" x14ac:dyDescent="0.5">
      <c r="D1391"/>
      <c r="E1391"/>
      <c r="F1391"/>
      <c r="M1391"/>
      <c r="P1391"/>
      <c r="T1391"/>
      <c r="Z1391"/>
      <c r="AJ1391"/>
    </row>
    <row r="1392" spans="4:36" x14ac:dyDescent="0.5">
      <c r="D1392"/>
      <c r="E1392"/>
      <c r="F1392"/>
      <c r="M1392"/>
      <c r="P1392"/>
      <c r="T1392"/>
      <c r="Z1392"/>
      <c r="AJ1392"/>
    </row>
    <row r="1393" spans="4:36" x14ac:dyDescent="0.5">
      <c r="D1393"/>
      <c r="E1393"/>
      <c r="F1393"/>
      <c r="M1393"/>
      <c r="P1393"/>
      <c r="T1393"/>
      <c r="Z1393"/>
      <c r="AJ1393"/>
    </row>
    <row r="1394" spans="4:36" x14ac:dyDescent="0.5">
      <c r="D1394"/>
      <c r="E1394"/>
      <c r="F1394"/>
      <c r="M1394"/>
      <c r="P1394"/>
      <c r="T1394"/>
      <c r="Z1394"/>
      <c r="AJ1394"/>
    </row>
    <row r="1395" spans="4:36" x14ac:dyDescent="0.5">
      <c r="D1395"/>
      <c r="E1395"/>
      <c r="F1395"/>
      <c r="M1395"/>
      <c r="P1395"/>
      <c r="T1395"/>
      <c r="Z1395"/>
      <c r="AJ1395"/>
    </row>
    <row r="1396" spans="4:36" x14ac:dyDescent="0.5">
      <c r="D1396"/>
      <c r="E1396"/>
      <c r="F1396"/>
      <c r="M1396"/>
      <c r="P1396"/>
      <c r="T1396"/>
      <c r="Z1396"/>
      <c r="AJ1396"/>
    </row>
    <row r="1397" spans="4:36" x14ac:dyDescent="0.5">
      <c r="D1397"/>
      <c r="E1397"/>
      <c r="F1397"/>
      <c r="M1397"/>
      <c r="P1397"/>
      <c r="T1397"/>
      <c r="Z1397"/>
      <c r="AJ1397"/>
    </row>
    <row r="1398" spans="4:36" x14ac:dyDescent="0.5">
      <c r="D1398"/>
      <c r="E1398"/>
      <c r="F1398"/>
      <c r="M1398"/>
      <c r="P1398"/>
      <c r="T1398"/>
      <c r="Z1398"/>
      <c r="AJ1398"/>
    </row>
    <row r="1399" spans="4:36" x14ac:dyDescent="0.5">
      <c r="D1399"/>
      <c r="E1399"/>
      <c r="F1399"/>
      <c r="M1399"/>
      <c r="P1399"/>
      <c r="T1399"/>
      <c r="Z1399"/>
      <c r="AJ1399"/>
    </row>
    <row r="1400" spans="4:36" x14ac:dyDescent="0.5">
      <c r="D1400"/>
      <c r="E1400"/>
      <c r="F1400"/>
      <c r="M1400"/>
      <c r="P1400"/>
      <c r="T1400"/>
      <c r="Z1400"/>
      <c r="AJ1400"/>
    </row>
    <row r="1401" spans="4:36" x14ac:dyDescent="0.5">
      <c r="D1401"/>
      <c r="E1401"/>
      <c r="F1401"/>
      <c r="M1401"/>
      <c r="P1401"/>
      <c r="T1401"/>
      <c r="Z1401"/>
      <c r="AJ1401"/>
    </row>
    <row r="1402" spans="4:36" x14ac:dyDescent="0.5">
      <c r="D1402"/>
      <c r="E1402"/>
      <c r="F1402"/>
      <c r="M1402"/>
      <c r="P1402"/>
      <c r="T1402"/>
      <c r="Z1402"/>
      <c r="AJ1402"/>
    </row>
    <row r="1403" spans="4:36" x14ac:dyDescent="0.5">
      <c r="D1403"/>
      <c r="E1403"/>
      <c r="F1403"/>
      <c r="M1403"/>
      <c r="P1403"/>
      <c r="T1403"/>
      <c r="Z1403"/>
      <c r="AJ1403"/>
    </row>
    <row r="1404" spans="4:36" x14ac:dyDescent="0.5">
      <c r="D1404"/>
      <c r="E1404"/>
      <c r="F1404"/>
      <c r="M1404"/>
      <c r="P1404"/>
      <c r="T1404"/>
      <c r="Z1404"/>
      <c r="AJ1404"/>
    </row>
    <row r="1405" spans="4:36" x14ac:dyDescent="0.5">
      <c r="D1405"/>
      <c r="E1405"/>
      <c r="F1405"/>
      <c r="M1405"/>
      <c r="P1405"/>
      <c r="T1405"/>
      <c r="Z1405"/>
      <c r="AJ1405"/>
    </row>
    <row r="1406" spans="4:36" x14ac:dyDescent="0.5">
      <c r="D1406"/>
      <c r="E1406"/>
      <c r="F1406"/>
      <c r="M1406"/>
      <c r="P1406"/>
      <c r="T1406"/>
      <c r="Z1406"/>
      <c r="AJ1406"/>
    </row>
    <row r="1407" spans="4:36" x14ac:dyDescent="0.5">
      <c r="D1407"/>
      <c r="E1407"/>
      <c r="F1407"/>
      <c r="M1407"/>
      <c r="P1407"/>
      <c r="T1407"/>
      <c r="Z1407"/>
      <c r="AJ1407"/>
    </row>
    <row r="1408" spans="4:36" x14ac:dyDescent="0.5">
      <c r="D1408"/>
      <c r="E1408"/>
      <c r="F1408"/>
      <c r="M1408"/>
      <c r="P1408"/>
      <c r="T1408"/>
      <c r="Z1408"/>
      <c r="AJ1408"/>
    </row>
    <row r="1409" spans="4:36" x14ac:dyDescent="0.5">
      <c r="D1409"/>
      <c r="E1409"/>
      <c r="F1409"/>
      <c r="M1409"/>
      <c r="P1409"/>
      <c r="T1409"/>
      <c r="Z1409"/>
      <c r="AJ1409"/>
    </row>
    <row r="1410" spans="4:36" x14ac:dyDescent="0.5">
      <c r="D1410"/>
      <c r="E1410"/>
      <c r="F1410"/>
      <c r="M1410"/>
      <c r="P1410"/>
      <c r="T1410"/>
      <c r="Z1410"/>
      <c r="AJ1410"/>
    </row>
    <row r="1411" spans="4:36" x14ac:dyDescent="0.5">
      <c r="D1411"/>
      <c r="E1411"/>
      <c r="F1411"/>
      <c r="M1411"/>
      <c r="P1411"/>
      <c r="T1411"/>
      <c r="Z1411"/>
      <c r="AJ1411"/>
    </row>
    <row r="1412" spans="4:36" x14ac:dyDescent="0.5">
      <c r="D1412"/>
      <c r="E1412"/>
      <c r="F1412"/>
      <c r="M1412"/>
      <c r="P1412"/>
      <c r="T1412"/>
      <c r="Z1412"/>
      <c r="AJ1412"/>
    </row>
    <row r="1413" spans="4:36" x14ac:dyDescent="0.5">
      <c r="D1413"/>
      <c r="E1413"/>
      <c r="F1413"/>
      <c r="M1413"/>
      <c r="P1413"/>
      <c r="T1413"/>
      <c r="Z1413"/>
      <c r="AJ1413"/>
    </row>
    <row r="1414" spans="4:36" x14ac:dyDescent="0.5">
      <c r="D1414"/>
      <c r="E1414"/>
      <c r="F1414"/>
      <c r="M1414"/>
      <c r="P1414"/>
      <c r="T1414"/>
      <c r="Z1414"/>
      <c r="AJ1414"/>
    </row>
    <row r="1415" spans="4:36" x14ac:dyDescent="0.5">
      <c r="D1415"/>
      <c r="E1415"/>
      <c r="F1415"/>
      <c r="M1415"/>
      <c r="P1415"/>
      <c r="T1415"/>
      <c r="Z1415"/>
      <c r="AJ1415"/>
    </row>
    <row r="1416" spans="4:36" x14ac:dyDescent="0.5">
      <c r="D1416"/>
      <c r="E1416"/>
      <c r="F1416"/>
      <c r="M1416"/>
      <c r="P1416"/>
      <c r="T1416"/>
      <c r="Z1416"/>
      <c r="AJ1416"/>
    </row>
    <row r="1417" spans="4:36" x14ac:dyDescent="0.5">
      <c r="D1417"/>
      <c r="E1417"/>
      <c r="F1417"/>
      <c r="M1417"/>
      <c r="P1417"/>
      <c r="T1417"/>
      <c r="Z1417"/>
      <c r="AJ1417"/>
    </row>
    <row r="1418" spans="4:36" x14ac:dyDescent="0.5">
      <c r="D1418"/>
      <c r="E1418"/>
      <c r="F1418"/>
      <c r="M1418"/>
      <c r="P1418"/>
      <c r="T1418"/>
      <c r="Z1418"/>
      <c r="AJ1418"/>
    </row>
    <row r="1419" spans="4:36" x14ac:dyDescent="0.5">
      <c r="D1419"/>
      <c r="E1419"/>
      <c r="F1419"/>
      <c r="M1419"/>
      <c r="P1419"/>
      <c r="T1419"/>
      <c r="Z1419"/>
      <c r="AJ1419"/>
    </row>
    <row r="1420" spans="4:36" x14ac:dyDescent="0.5">
      <c r="D1420"/>
      <c r="E1420"/>
      <c r="F1420"/>
      <c r="M1420"/>
      <c r="P1420"/>
      <c r="T1420"/>
      <c r="Z1420"/>
      <c r="AJ1420"/>
    </row>
    <row r="1421" spans="4:36" x14ac:dyDescent="0.5">
      <c r="D1421"/>
      <c r="E1421"/>
      <c r="F1421"/>
      <c r="M1421"/>
      <c r="P1421"/>
      <c r="T1421"/>
      <c r="Z1421"/>
      <c r="AJ1421"/>
    </row>
    <row r="1422" spans="4:36" x14ac:dyDescent="0.5">
      <c r="D1422"/>
      <c r="E1422"/>
      <c r="F1422"/>
      <c r="M1422"/>
      <c r="P1422"/>
      <c r="T1422"/>
      <c r="Z1422"/>
      <c r="AJ1422"/>
    </row>
    <row r="1423" spans="4:36" x14ac:dyDescent="0.5">
      <c r="D1423"/>
      <c r="E1423"/>
      <c r="F1423"/>
      <c r="M1423"/>
      <c r="P1423"/>
      <c r="T1423"/>
      <c r="Z1423"/>
      <c r="AJ1423"/>
    </row>
    <row r="1424" spans="4:36" x14ac:dyDescent="0.5">
      <c r="D1424"/>
      <c r="E1424"/>
      <c r="F1424"/>
      <c r="M1424"/>
      <c r="P1424"/>
      <c r="T1424"/>
      <c r="Z1424"/>
      <c r="AJ1424"/>
    </row>
    <row r="1425" spans="4:36" x14ac:dyDescent="0.5">
      <c r="D1425"/>
      <c r="E1425"/>
      <c r="F1425"/>
      <c r="M1425"/>
      <c r="P1425"/>
      <c r="T1425"/>
      <c r="Z1425"/>
      <c r="AJ1425"/>
    </row>
    <row r="1426" spans="4:36" x14ac:dyDescent="0.5">
      <c r="D1426"/>
      <c r="E1426"/>
      <c r="F1426"/>
      <c r="M1426"/>
      <c r="P1426"/>
      <c r="T1426"/>
      <c r="Z1426"/>
      <c r="AJ1426"/>
    </row>
    <row r="1427" spans="4:36" x14ac:dyDescent="0.5">
      <c r="D1427"/>
      <c r="E1427"/>
      <c r="F1427"/>
      <c r="M1427"/>
      <c r="P1427"/>
      <c r="T1427"/>
      <c r="Z1427"/>
      <c r="AJ1427"/>
    </row>
    <row r="1428" spans="4:36" x14ac:dyDescent="0.5">
      <c r="D1428"/>
      <c r="E1428"/>
      <c r="F1428"/>
      <c r="M1428"/>
      <c r="P1428"/>
      <c r="T1428"/>
      <c r="Z1428"/>
      <c r="AJ1428"/>
    </row>
    <row r="1429" spans="4:36" x14ac:dyDescent="0.5">
      <c r="D1429"/>
      <c r="E1429"/>
      <c r="F1429"/>
      <c r="M1429"/>
      <c r="P1429"/>
      <c r="T1429"/>
      <c r="Z1429"/>
      <c r="AJ1429"/>
    </row>
    <row r="1430" spans="4:36" x14ac:dyDescent="0.5">
      <c r="D1430"/>
      <c r="E1430"/>
      <c r="F1430"/>
      <c r="M1430"/>
      <c r="P1430"/>
      <c r="T1430"/>
      <c r="Z1430"/>
      <c r="AJ1430"/>
    </row>
    <row r="1431" spans="4:36" x14ac:dyDescent="0.5">
      <c r="D1431"/>
      <c r="E1431"/>
      <c r="F1431"/>
      <c r="M1431"/>
      <c r="P1431"/>
      <c r="T1431"/>
      <c r="Z1431"/>
      <c r="AJ1431"/>
    </row>
    <row r="1432" spans="4:36" x14ac:dyDescent="0.5">
      <c r="D1432"/>
      <c r="E1432"/>
      <c r="F1432"/>
      <c r="M1432"/>
      <c r="P1432"/>
      <c r="T1432"/>
      <c r="Z1432"/>
      <c r="AJ1432"/>
    </row>
    <row r="1433" spans="4:36" x14ac:dyDescent="0.5">
      <c r="D1433"/>
      <c r="E1433"/>
      <c r="F1433"/>
      <c r="M1433"/>
      <c r="P1433"/>
      <c r="T1433"/>
      <c r="Z1433"/>
      <c r="AJ1433"/>
    </row>
    <row r="1434" spans="4:36" x14ac:dyDescent="0.5">
      <c r="D1434"/>
      <c r="E1434"/>
      <c r="F1434"/>
      <c r="M1434"/>
      <c r="P1434"/>
      <c r="T1434"/>
      <c r="Z1434"/>
      <c r="AJ1434"/>
    </row>
    <row r="1435" spans="4:36" x14ac:dyDescent="0.5">
      <c r="D1435"/>
      <c r="E1435"/>
      <c r="F1435"/>
      <c r="M1435"/>
      <c r="P1435"/>
      <c r="T1435"/>
      <c r="Z1435"/>
      <c r="AJ1435"/>
    </row>
    <row r="1436" spans="4:36" x14ac:dyDescent="0.5">
      <c r="D1436"/>
      <c r="E1436"/>
      <c r="F1436"/>
      <c r="M1436"/>
      <c r="P1436"/>
      <c r="T1436"/>
      <c r="Z1436"/>
      <c r="AJ1436"/>
    </row>
    <row r="1437" spans="4:36" x14ac:dyDescent="0.5">
      <c r="D1437"/>
      <c r="E1437"/>
      <c r="F1437"/>
      <c r="M1437"/>
      <c r="P1437"/>
      <c r="T1437"/>
      <c r="Z1437"/>
      <c r="AJ1437"/>
    </row>
    <row r="1438" spans="4:36" x14ac:dyDescent="0.5">
      <c r="D1438"/>
      <c r="E1438"/>
      <c r="F1438"/>
      <c r="M1438"/>
      <c r="P1438"/>
      <c r="T1438"/>
      <c r="Z1438"/>
      <c r="AJ1438"/>
    </row>
    <row r="1439" spans="4:36" x14ac:dyDescent="0.5">
      <c r="D1439"/>
      <c r="E1439"/>
      <c r="F1439"/>
      <c r="M1439"/>
      <c r="P1439"/>
      <c r="T1439"/>
      <c r="Z1439"/>
      <c r="AJ1439"/>
    </row>
    <row r="1440" spans="4:36" x14ac:dyDescent="0.5">
      <c r="D1440"/>
      <c r="E1440"/>
      <c r="F1440"/>
      <c r="M1440"/>
      <c r="P1440"/>
      <c r="T1440"/>
      <c r="Z1440"/>
      <c r="AJ1440"/>
    </row>
    <row r="1441" spans="4:36" x14ac:dyDescent="0.5">
      <c r="D1441"/>
      <c r="E1441"/>
      <c r="F1441"/>
      <c r="M1441"/>
      <c r="P1441"/>
      <c r="T1441"/>
      <c r="Z1441"/>
      <c r="AJ1441"/>
    </row>
    <row r="1442" spans="4:36" x14ac:dyDescent="0.5">
      <c r="D1442"/>
      <c r="E1442"/>
      <c r="F1442"/>
      <c r="M1442"/>
      <c r="P1442"/>
      <c r="T1442"/>
      <c r="Z1442"/>
      <c r="AJ1442"/>
    </row>
    <row r="1443" spans="4:36" x14ac:dyDescent="0.5">
      <c r="D1443"/>
      <c r="E1443"/>
      <c r="F1443"/>
      <c r="M1443"/>
      <c r="P1443"/>
      <c r="T1443"/>
      <c r="Z1443"/>
      <c r="AJ1443"/>
    </row>
    <row r="1444" spans="4:36" x14ac:dyDescent="0.5">
      <c r="D1444"/>
      <c r="E1444"/>
      <c r="F1444"/>
      <c r="M1444"/>
      <c r="P1444"/>
      <c r="T1444"/>
      <c r="Z1444"/>
      <c r="AJ1444"/>
    </row>
    <row r="1445" spans="4:36" x14ac:dyDescent="0.5">
      <c r="D1445"/>
      <c r="E1445"/>
      <c r="F1445"/>
      <c r="M1445"/>
      <c r="P1445"/>
      <c r="T1445"/>
      <c r="Z1445"/>
      <c r="AJ1445"/>
    </row>
    <row r="1446" spans="4:36" x14ac:dyDescent="0.5">
      <c r="D1446"/>
      <c r="E1446"/>
      <c r="F1446"/>
      <c r="M1446"/>
      <c r="P1446"/>
      <c r="T1446"/>
      <c r="Z1446"/>
      <c r="AJ1446"/>
    </row>
    <row r="1447" spans="4:36" x14ac:dyDescent="0.5">
      <c r="D1447"/>
      <c r="E1447"/>
      <c r="F1447"/>
      <c r="M1447"/>
      <c r="P1447"/>
      <c r="T1447"/>
      <c r="Z1447"/>
      <c r="AJ1447"/>
    </row>
    <row r="1448" spans="4:36" x14ac:dyDescent="0.5">
      <c r="D1448"/>
      <c r="E1448"/>
      <c r="F1448"/>
      <c r="M1448"/>
      <c r="P1448"/>
      <c r="T1448"/>
      <c r="Z1448"/>
      <c r="AJ1448"/>
    </row>
    <row r="1449" spans="4:36" x14ac:dyDescent="0.5">
      <c r="D1449"/>
      <c r="E1449"/>
      <c r="F1449"/>
      <c r="M1449"/>
      <c r="P1449"/>
      <c r="T1449"/>
      <c r="Z1449"/>
      <c r="AJ1449"/>
    </row>
    <row r="1450" spans="4:36" x14ac:dyDescent="0.5">
      <c r="D1450"/>
      <c r="E1450"/>
      <c r="F1450"/>
      <c r="M1450"/>
      <c r="P1450"/>
      <c r="T1450"/>
      <c r="Z1450"/>
      <c r="AJ1450"/>
    </row>
    <row r="1451" spans="4:36" x14ac:dyDescent="0.5">
      <c r="D1451"/>
      <c r="E1451"/>
      <c r="F1451"/>
      <c r="M1451"/>
      <c r="P1451"/>
      <c r="T1451"/>
      <c r="Z1451"/>
      <c r="AJ1451"/>
    </row>
    <row r="1452" spans="4:36" x14ac:dyDescent="0.5">
      <c r="D1452"/>
      <c r="E1452"/>
      <c r="F1452"/>
      <c r="M1452"/>
      <c r="P1452"/>
      <c r="T1452"/>
      <c r="Z1452"/>
      <c r="AJ1452"/>
    </row>
    <row r="1453" spans="4:36" x14ac:dyDescent="0.5">
      <c r="D1453"/>
      <c r="E1453"/>
      <c r="F1453"/>
      <c r="M1453"/>
      <c r="P1453"/>
      <c r="T1453"/>
      <c r="Z1453"/>
      <c r="AJ1453"/>
    </row>
    <row r="1454" spans="4:36" x14ac:dyDescent="0.5">
      <c r="D1454"/>
      <c r="E1454"/>
      <c r="F1454"/>
      <c r="M1454"/>
      <c r="P1454"/>
      <c r="T1454"/>
      <c r="Z1454"/>
      <c r="AJ1454"/>
    </row>
    <row r="1455" spans="4:36" x14ac:dyDescent="0.5">
      <c r="D1455"/>
      <c r="E1455"/>
      <c r="F1455"/>
      <c r="M1455"/>
      <c r="P1455"/>
      <c r="T1455"/>
      <c r="Z1455"/>
      <c r="AJ1455"/>
    </row>
    <row r="1456" spans="4:36" x14ac:dyDescent="0.5">
      <c r="D1456"/>
      <c r="E1456"/>
      <c r="F1456"/>
      <c r="M1456"/>
      <c r="P1456"/>
      <c r="T1456"/>
      <c r="Z1456"/>
      <c r="AJ1456"/>
    </row>
    <row r="1457" spans="4:36" x14ac:dyDescent="0.5">
      <c r="D1457"/>
      <c r="E1457"/>
      <c r="F1457"/>
      <c r="M1457"/>
      <c r="P1457"/>
      <c r="T1457"/>
      <c r="Z1457"/>
      <c r="AJ1457"/>
    </row>
    <row r="1458" spans="4:36" x14ac:dyDescent="0.5">
      <c r="D1458"/>
      <c r="E1458"/>
      <c r="F1458"/>
      <c r="M1458"/>
      <c r="P1458"/>
      <c r="T1458"/>
      <c r="Z1458"/>
      <c r="AJ1458"/>
    </row>
    <row r="1459" spans="4:36" x14ac:dyDescent="0.5">
      <c r="D1459"/>
      <c r="E1459"/>
      <c r="F1459"/>
      <c r="M1459"/>
      <c r="P1459"/>
      <c r="T1459"/>
      <c r="Z1459"/>
      <c r="AJ1459"/>
    </row>
    <row r="1460" spans="4:36" x14ac:dyDescent="0.5">
      <c r="D1460"/>
      <c r="E1460"/>
      <c r="F1460"/>
      <c r="M1460"/>
      <c r="P1460"/>
      <c r="T1460"/>
      <c r="Z1460"/>
      <c r="AJ1460"/>
    </row>
    <row r="1461" spans="4:36" x14ac:dyDescent="0.5">
      <c r="D1461"/>
      <c r="E1461"/>
      <c r="F1461"/>
      <c r="M1461"/>
      <c r="P1461"/>
      <c r="T1461"/>
      <c r="Z1461"/>
      <c r="AJ1461"/>
    </row>
    <row r="1462" spans="4:36" x14ac:dyDescent="0.5">
      <c r="D1462"/>
      <c r="E1462"/>
      <c r="F1462"/>
      <c r="M1462"/>
      <c r="P1462"/>
      <c r="T1462"/>
      <c r="Z1462"/>
      <c r="AJ1462"/>
    </row>
    <row r="1463" spans="4:36" x14ac:dyDescent="0.5">
      <c r="D1463"/>
      <c r="E1463"/>
      <c r="F1463"/>
      <c r="M1463"/>
      <c r="P1463"/>
      <c r="T1463"/>
      <c r="Z1463"/>
      <c r="AJ1463"/>
    </row>
    <row r="1464" spans="4:36" x14ac:dyDescent="0.5">
      <c r="D1464"/>
      <c r="E1464"/>
      <c r="F1464"/>
      <c r="M1464"/>
      <c r="P1464"/>
      <c r="T1464"/>
      <c r="Z1464"/>
      <c r="AJ1464"/>
    </row>
    <row r="1465" spans="4:36" x14ac:dyDescent="0.5">
      <c r="D1465"/>
      <c r="E1465"/>
      <c r="F1465"/>
      <c r="M1465"/>
      <c r="P1465"/>
      <c r="T1465"/>
      <c r="Z1465"/>
      <c r="AJ1465"/>
    </row>
    <row r="1466" spans="4:36" x14ac:dyDescent="0.5">
      <c r="D1466"/>
      <c r="E1466"/>
      <c r="F1466"/>
      <c r="M1466"/>
      <c r="P1466"/>
      <c r="T1466"/>
      <c r="Z1466"/>
      <c r="AJ1466"/>
    </row>
    <row r="1467" spans="4:36" x14ac:dyDescent="0.5">
      <c r="D1467"/>
      <c r="E1467"/>
      <c r="F1467"/>
      <c r="M1467"/>
      <c r="P1467"/>
      <c r="T1467"/>
      <c r="Z1467"/>
      <c r="AJ1467"/>
    </row>
    <row r="1468" spans="4:36" x14ac:dyDescent="0.5">
      <c r="D1468"/>
      <c r="E1468"/>
      <c r="F1468"/>
      <c r="M1468"/>
      <c r="P1468"/>
      <c r="T1468"/>
      <c r="Z1468"/>
      <c r="AJ1468"/>
    </row>
    <row r="1469" spans="4:36" x14ac:dyDescent="0.5">
      <c r="D1469"/>
      <c r="E1469"/>
      <c r="F1469"/>
      <c r="M1469"/>
      <c r="P1469"/>
      <c r="T1469"/>
      <c r="Z1469"/>
      <c r="AJ1469"/>
    </row>
    <row r="1470" spans="4:36" x14ac:dyDescent="0.5">
      <c r="D1470"/>
      <c r="E1470"/>
      <c r="F1470"/>
      <c r="M1470"/>
      <c r="P1470"/>
      <c r="T1470"/>
      <c r="Z1470"/>
      <c r="AJ1470"/>
    </row>
    <row r="1471" spans="4:36" x14ac:dyDescent="0.5">
      <c r="D1471"/>
      <c r="E1471"/>
      <c r="F1471"/>
      <c r="M1471"/>
      <c r="P1471"/>
      <c r="T1471"/>
      <c r="Z1471"/>
      <c r="AJ1471"/>
    </row>
    <row r="1472" spans="4:36" x14ac:dyDescent="0.5">
      <c r="D1472"/>
      <c r="E1472"/>
      <c r="F1472"/>
      <c r="M1472"/>
      <c r="P1472"/>
      <c r="T1472"/>
      <c r="Z1472"/>
      <c r="AJ1472"/>
    </row>
    <row r="1473" spans="4:36" x14ac:dyDescent="0.5">
      <c r="D1473"/>
      <c r="E1473"/>
      <c r="F1473"/>
      <c r="M1473"/>
      <c r="P1473"/>
      <c r="T1473"/>
      <c r="Z1473"/>
      <c r="AJ1473"/>
    </row>
    <row r="1474" spans="4:36" x14ac:dyDescent="0.5">
      <c r="D1474"/>
      <c r="E1474"/>
      <c r="F1474"/>
      <c r="M1474"/>
      <c r="P1474"/>
      <c r="T1474"/>
      <c r="Z1474"/>
      <c r="AJ1474"/>
    </row>
    <row r="1475" spans="4:36" x14ac:dyDescent="0.5">
      <c r="D1475"/>
      <c r="E1475"/>
      <c r="F1475"/>
      <c r="M1475"/>
      <c r="P1475"/>
      <c r="T1475"/>
      <c r="Z1475"/>
      <c r="AJ1475"/>
    </row>
    <row r="1476" spans="4:36" x14ac:dyDescent="0.5">
      <c r="D1476"/>
      <c r="E1476"/>
      <c r="F1476"/>
      <c r="M1476"/>
      <c r="P1476"/>
      <c r="T1476"/>
      <c r="Z1476"/>
      <c r="AJ1476"/>
    </row>
    <row r="1477" spans="4:36" x14ac:dyDescent="0.5">
      <c r="D1477"/>
      <c r="E1477"/>
      <c r="F1477"/>
      <c r="M1477"/>
      <c r="P1477"/>
      <c r="T1477"/>
      <c r="Z1477"/>
      <c r="AJ1477"/>
    </row>
    <row r="1478" spans="4:36" x14ac:dyDescent="0.5">
      <c r="D1478"/>
      <c r="E1478"/>
      <c r="F1478"/>
      <c r="M1478"/>
      <c r="P1478"/>
      <c r="T1478"/>
      <c r="Z1478"/>
      <c r="AJ1478"/>
    </row>
    <row r="1479" spans="4:36" x14ac:dyDescent="0.5">
      <c r="D1479"/>
      <c r="E1479"/>
      <c r="F1479"/>
      <c r="M1479"/>
      <c r="P1479"/>
      <c r="T1479"/>
      <c r="Z1479"/>
      <c r="AJ1479"/>
    </row>
    <row r="1480" spans="4:36" x14ac:dyDescent="0.5">
      <c r="D1480"/>
      <c r="E1480"/>
      <c r="F1480"/>
      <c r="M1480"/>
      <c r="P1480"/>
      <c r="T1480"/>
      <c r="Z1480"/>
      <c r="AJ1480"/>
    </row>
    <row r="1481" spans="4:36" x14ac:dyDescent="0.5">
      <c r="D1481"/>
      <c r="E1481"/>
      <c r="F1481"/>
      <c r="M1481"/>
      <c r="P1481"/>
      <c r="T1481"/>
      <c r="Z1481"/>
      <c r="AJ1481"/>
    </row>
    <row r="1482" spans="4:36" x14ac:dyDescent="0.5">
      <c r="D1482"/>
      <c r="E1482"/>
      <c r="F1482"/>
      <c r="M1482"/>
      <c r="P1482"/>
      <c r="T1482"/>
      <c r="Z1482"/>
      <c r="AJ1482"/>
    </row>
    <row r="1483" spans="4:36" x14ac:dyDescent="0.5">
      <c r="D1483"/>
      <c r="E1483"/>
      <c r="F1483"/>
      <c r="M1483"/>
      <c r="P1483"/>
      <c r="T1483"/>
      <c r="Z1483"/>
      <c r="AJ1483"/>
    </row>
    <row r="1484" spans="4:36" x14ac:dyDescent="0.5">
      <c r="D1484"/>
      <c r="E1484"/>
      <c r="F1484"/>
      <c r="M1484"/>
      <c r="P1484"/>
      <c r="T1484"/>
      <c r="Z1484"/>
      <c r="AJ1484"/>
    </row>
    <row r="1485" spans="4:36" x14ac:dyDescent="0.5">
      <c r="D1485"/>
      <c r="E1485"/>
      <c r="F1485"/>
      <c r="M1485"/>
      <c r="P1485"/>
      <c r="T1485"/>
      <c r="Z1485"/>
      <c r="AJ1485"/>
    </row>
    <row r="1486" spans="4:36" x14ac:dyDescent="0.5">
      <c r="D1486"/>
      <c r="E1486"/>
      <c r="F1486"/>
      <c r="M1486"/>
      <c r="P1486"/>
      <c r="T1486"/>
      <c r="Z1486"/>
      <c r="AJ1486"/>
    </row>
    <row r="1487" spans="4:36" x14ac:dyDescent="0.5">
      <c r="D1487"/>
      <c r="E1487"/>
      <c r="F1487"/>
      <c r="M1487"/>
      <c r="P1487"/>
      <c r="T1487"/>
      <c r="Z1487"/>
      <c r="AJ1487"/>
    </row>
    <row r="1488" spans="4:36" x14ac:dyDescent="0.5">
      <c r="D1488"/>
      <c r="E1488"/>
      <c r="F1488"/>
      <c r="M1488"/>
      <c r="P1488"/>
      <c r="T1488"/>
      <c r="Z1488"/>
      <c r="AJ1488"/>
    </row>
    <row r="1489" spans="4:36" x14ac:dyDescent="0.5">
      <c r="D1489"/>
      <c r="E1489"/>
      <c r="F1489"/>
      <c r="M1489"/>
      <c r="P1489"/>
      <c r="T1489"/>
      <c r="Z1489"/>
      <c r="AJ1489"/>
    </row>
    <row r="1490" spans="4:36" x14ac:dyDescent="0.5">
      <c r="D1490"/>
      <c r="E1490"/>
      <c r="F1490"/>
      <c r="M1490"/>
      <c r="P1490"/>
      <c r="T1490"/>
      <c r="Z1490"/>
      <c r="AJ1490"/>
    </row>
    <row r="1491" spans="4:36" x14ac:dyDescent="0.5">
      <c r="D1491"/>
      <c r="E1491"/>
      <c r="F1491"/>
      <c r="M1491"/>
      <c r="P1491"/>
      <c r="T1491"/>
      <c r="Z1491"/>
      <c r="AJ1491"/>
    </row>
    <row r="1492" spans="4:36" x14ac:dyDescent="0.5">
      <c r="D1492"/>
      <c r="E1492"/>
      <c r="F1492"/>
      <c r="M1492"/>
      <c r="P1492"/>
      <c r="T1492"/>
      <c r="Z1492"/>
      <c r="AJ1492"/>
    </row>
    <row r="1493" spans="4:36" x14ac:dyDescent="0.5">
      <c r="D1493"/>
      <c r="E1493"/>
      <c r="F1493"/>
      <c r="M1493"/>
      <c r="P1493"/>
      <c r="T1493"/>
      <c r="Z1493"/>
      <c r="AJ1493"/>
    </row>
    <row r="1494" spans="4:36" x14ac:dyDescent="0.5">
      <c r="D1494"/>
      <c r="E1494"/>
      <c r="F1494"/>
      <c r="M1494"/>
      <c r="P1494"/>
      <c r="T1494"/>
      <c r="Z1494"/>
      <c r="AJ1494"/>
    </row>
    <row r="1495" spans="4:36" x14ac:dyDescent="0.5">
      <c r="D1495"/>
      <c r="E1495"/>
      <c r="F1495"/>
      <c r="M1495"/>
      <c r="P1495"/>
      <c r="T1495"/>
      <c r="Z1495"/>
      <c r="AJ1495"/>
    </row>
    <row r="1496" spans="4:36" x14ac:dyDescent="0.5">
      <c r="D1496"/>
      <c r="E1496"/>
      <c r="F1496"/>
      <c r="M1496"/>
      <c r="P1496"/>
      <c r="T1496"/>
      <c r="Z1496"/>
      <c r="AJ1496"/>
    </row>
    <row r="1497" spans="4:36" x14ac:dyDescent="0.5">
      <c r="D1497"/>
      <c r="E1497"/>
      <c r="F1497"/>
      <c r="M1497"/>
      <c r="P1497"/>
      <c r="T1497"/>
      <c r="Z1497"/>
      <c r="AJ1497"/>
    </row>
    <row r="1498" spans="4:36" x14ac:dyDescent="0.5">
      <c r="D1498"/>
      <c r="E1498"/>
      <c r="F1498"/>
      <c r="M1498"/>
      <c r="P1498"/>
      <c r="T1498"/>
      <c r="Z1498"/>
      <c r="AJ1498"/>
    </row>
    <row r="1499" spans="4:36" x14ac:dyDescent="0.5">
      <c r="D1499"/>
      <c r="E1499"/>
      <c r="F1499"/>
      <c r="M1499"/>
      <c r="P1499"/>
      <c r="T1499"/>
      <c r="Z1499"/>
      <c r="AJ1499"/>
    </row>
    <row r="1500" spans="4:36" x14ac:dyDescent="0.5">
      <c r="D1500"/>
      <c r="E1500"/>
      <c r="F1500"/>
      <c r="M1500"/>
      <c r="P1500"/>
      <c r="T1500"/>
      <c r="Z1500"/>
      <c r="AJ1500"/>
    </row>
    <row r="1501" spans="4:36" x14ac:dyDescent="0.5">
      <c r="D1501"/>
      <c r="E1501"/>
      <c r="F1501"/>
      <c r="M1501"/>
      <c r="P1501"/>
      <c r="T1501"/>
      <c r="Z1501"/>
      <c r="AJ1501"/>
    </row>
    <row r="1502" spans="4:36" x14ac:dyDescent="0.5">
      <c r="D1502"/>
      <c r="E1502"/>
      <c r="F1502"/>
      <c r="M1502"/>
      <c r="P1502"/>
      <c r="T1502"/>
      <c r="Z1502"/>
      <c r="AJ1502"/>
    </row>
    <row r="1503" spans="4:36" x14ac:dyDescent="0.5">
      <c r="D1503"/>
      <c r="E1503"/>
      <c r="F1503"/>
      <c r="M1503"/>
      <c r="P1503"/>
      <c r="T1503"/>
      <c r="Z1503"/>
      <c r="AJ1503"/>
    </row>
    <row r="1504" spans="4:36" x14ac:dyDescent="0.5">
      <c r="D1504"/>
      <c r="E1504"/>
      <c r="F1504"/>
      <c r="M1504"/>
      <c r="P1504"/>
      <c r="T1504"/>
      <c r="Z1504"/>
      <c r="AJ1504"/>
    </row>
    <row r="1505" spans="4:36" x14ac:dyDescent="0.5">
      <c r="D1505"/>
      <c r="E1505"/>
      <c r="F1505"/>
      <c r="M1505"/>
      <c r="P1505"/>
      <c r="T1505"/>
      <c r="Z1505"/>
      <c r="AJ1505"/>
    </row>
    <row r="1506" spans="4:36" x14ac:dyDescent="0.5">
      <c r="D1506"/>
      <c r="E1506"/>
      <c r="F1506"/>
      <c r="M1506"/>
      <c r="P1506"/>
      <c r="T1506"/>
      <c r="Z1506"/>
      <c r="AJ1506"/>
    </row>
    <row r="1507" spans="4:36" x14ac:dyDescent="0.5">
      <c r="D1507"/>
      <c r="E1507"/>
      <c r="F1507"/>
      <c r="M1507"/>
      <c r="P1507"/>
      <c r="T1507"/>
      <c r="Z1507"/>
      <c r="AJ1507"/>
    </row>
    <row r="1508" spans="4:36" x14ac:dyDescent="0.5">
      <c r="D1508"/>
      <c r="E1508"/>
      <c r="F1508"/>
      <c r="M1508"/>
      <c r="P1508"/>
      <c r="T1508"/>
      <c r="Z1508"/>
      <c r="AJ1508"/>
    </row>
    <row r="1509" spans="4:36" x14ac:dyDescent="0.5">
      <c r="D1509"/>
      <c r="E1509"/>
      <c r="F1509"/>
      <c r="M1509"/>
      <c r="P1509"/>
      <c r="T1509"/>
      <c r="Z1509"/>
      <c r="AJ1509"/>
    </row>
    <row r="1510" spans="4:36" x14ac:dyDescent="0.5">
      <c r="D1510"/>
      <c r="E1510"/>
      <c r="F1510"/>
      <c r="M1510"/>
      <c r="P1510"/>
      <c r="T1510"/>
      <c r="Z1510"/>
      <c r="AJ1510"/>
    </row>
    <row r="1511" spans="4:36" x14ac:dyDescent="0.5">
      <c r="D1511"/>
      <c r="E1511"/>
      <c r="F1511"/>
      <c r="M1511"/>
      <c r="P1511"/>
      <c r="T1511"/>
      <c r="Z1511"/>
      <c r="AJ1511"/>
    </row>
    <row r="1512" spans="4:36" x14ac:dyDescent="0.5">
      <c r="D1512"/>
      <c r="E1512"/>
      <c r="F1512"/>
      <c r="M1512"/>
      <c r="P1512"/>
      <c r="T1512"/>
      <c r="Z1512"/>
      <c r="AJ1512"/>
    </row>
    <row r="1513" spans="4:36" x14ac:dyDescent="0.5">
      <c r="D1513"/>
      <c r="E1513"/>
      <c r="F1513"/>
      <c r="M1513"/>
      <c r="P1513"/>
      <c r="T1513"/>
      <c r="Z1513"/>
      <c r="AJ1513"/>
    </row>
    <row r="1514" spans="4:36" x14ac:dyDescent="0.5">
      <c r="D1514"/>
      <c r="E1514"/>
      <c r="F1514"/>
      <c r="M1514"/>
      <c r="P1514"/>
      <c r="T1514"/>
      <c r="Z1514"/>
      <c r="AJ1514"/>
    </row>
    <row r="1515" spans="4:36" x14ac:dyDescent="0.5">
      <c r="D1515"/>
      <c r="E1515"/>
      <c r="F1515"/>
      <c r="M1515"/>
      <c r="P1515"/>
      <c r="T1515"/>
      <c r="Z1515"/>
      <c r="AJ1515"/>
    </row>
    <row r="1516" spans="4:36" x14ac:dyDescent="0.5">
      <c r="D1516"/>
      <c r="E1516"/>
      <c r="F1516"/>
      <c r="M1516"/>
      <c r="P1516"/>
      <c r="T1516"/>
      <c r="Z1516"/>
      <c r="AJ1516"/>
    </row>
    <row r="1517" spans="4:36" x14ac:dyDescent="0.5">
      <c r="D1517"/>
      <c r="E1517"/>
      <c r="F1517"/>
      <c r="M1517"/>
      <c r="P1517"/>
      <c r="T1517"/>
      <c r="Z1517"/>
      <c r="AJ1517"/>
    </row>
    <row r="1518" spans="4:36" x14ac:dyDescent="0.5">
      <c r="D1518"/>
      <c r="E1518"/>
      <c r="F1518"/>
      <c r="M1518"/>
      <c r="P1518"/>
      <c r="T1518"/>
      <c r="Z1518"/>
      <c r="AJ1518"/>
    </row>
    <row r="1519" spans="4:36" x14ac:dyDescent="0.5">
      <c r="D1519"/>
      <c r="E1519"/>
      <c r="F1519"/>
      <c r="M1519"/>
      <c r="P1519"/>
      <c r="T1519"/>
      <c r="Z1519"/>
      <c r="AJ1519"/>
    </row>
    <row r="1520" spans="4:36" x14ac:dyDescent="0.5">
      <c r="D1520"/>
      <c r="E1520"/>
      <c r="F1520"/>
      <c r="M1520"/>
      <c r="P1520"/>
      <c r="T1520"/>
      <c r="Z1520"/>
      <c r="AJ1520"/>
    </row>
    <row r="1521" spans="4:36" x14ac:dyDescent="0.5">
      <c r="D1521"/>
      <c r="E1521"/>
      <c r="F1521"/>
      <c r="M1521"/>
      <c r="P1521"/>
      <c r="T1521"/>
      <c r="Z1521"/>
      <c r="AJ1521"/>
    </row>
    <row r="1522" spans="4:36" x14ac:dyDescent="0.5">
      <c r="D1522"/>
      <c r="E1522"/>
      <c r="F1522"/>
      <c r="M1522"/>
      <c r="P1522"/>
      <c r="T1522"/>
      <c r="Z1522"/>
      <c r="AJ1522"/>
    </row>
    <row r="1523" spans="4:36" x14ac:dyDescent="0.5">
      <c r="D1523"/>
      <c r="E1523"/>
      <c r="F1523"/>
      <c r="M1523"/>
      <c r="P1523"/>
      <c r="T1523"/>
      <c r="Z1523"/>
      <c r="AJ1523"/>
    </row>
    <row r="1524" spans="4:36" x14ac:dyDescent="0.5">
      <c r="D1524"/>
      <c r="E1524"/>
      <c r="F1524"/>
      <c r="M1524"/>
      <c r="P1524"/>
      <c r="T1524"/>
      <c r="Z1524"/>
      <c r="AJ1524"/>
    </row>
    <row r="1525" spans="4:36" x14ac:dyDescent="0.5">
      <c r="D1525"/>
      <c r="E1525"/>
      <c r="F1525"/>
      <c r="M1525"/>
      <c r="P1525"/>
      <c r="T1525"/>
      <c r="Z1525"/>
      <c r="AJ1525"/>
    </row>
    <row r="1526" spans="4:36" x14ac:dyDescent="0.5">
      <c r="D1526"/>
      <c r="E1526"/>
      <c r="F1526"/>
      <c r="M1526"/>
      <c r="P1526"/>
      <c r="T1526"/>
      <c r="Z1526"/>
      <c r="AJ1526"/>
    </row>
    <row r="1527" spans="4:36" x14ac:dyDescent="0.5">
      <c r="D1527"/>
      <c r="E1527"/>
      <c r="F1527"/>
      <c r="M1527"/>
      <c r="P1527"/>
      <c r="T1527"/>
      <c r="Z1527"/>
      <c r="AJ1527"/>
    </row>
    <row r="1528" spans="4:36" x14ac:dyDescent="0.5">
      <c r="D1528"/>
      <c r="E1528"/>
      <c r="F1528"/>
      <c r="M1528"/>
      <c r="P1528"/>
      <c r="T1528"/>
      <c r="Z1528"/>
      <c r="AJ1528"/>
    </row>
    <row r="1529" spans="4:36" x14ac:dyDescent="0.5">
      <c r="D1529"/>
      <c r="E1529"/>
      <c r="F1529"/>
      <c r="M1529"/>
      <c r="P1529"/>
      <c r="T1529"/>
      <c r="Z1529"/>
      <c r="AJ1529"/>
    </row>
    <row r="1530" spans="4:36" x14ac:dyDescent="0.5">
      <c r="D1530"/>
      <c r="E1530"/>
      <c r="F1530"/>
      <c r="M1530"/>
      <c r="P1530"/>
      <c r="T1530"/>
      <c r="Z1530"/>
      <c r="AJ1530"/>
    </row>
    <row r="1531" spans="4:36" x14ac:dyDescent="0.5">
      <c r="D1531"/>
      <c r="E1531"/>
      <c r="F1531"/>
      <c r="M1531"/>
      <c r="P1531"/>
      <c r="T1531"/>
      <c r="Z1531"/>
      <c r="AJ1531"/>
    </row>
    <row r="1532" spans="4:36" x14ac:dyDescent="0.5">
      <c r="D1532"/>
      <c r="E1532"/>
      <c r="F1532"/>
      <c r="M1532"/>
      <c r="P1532"/>
      <c r="T1532"/>
      <c r="Z1532"/>
      <c r="AJ1532"/>
    </row>
    <row r="1533" spans="4:36" x14ac:dyDescent="0.5">
      <c r="D1533"/>
      <c r="E1533"/>
      <c r="F1533"/>
      <c r="M1533"/>
      <c r="P1533"/>
      <c r="T1533"/>
      <c r="Z1533"/>
      <c r="AJ1533"/>
    </row>
    <row r="1534" spans="4:36" x14ac:dyDescent="0.5">
      <c r="D1534"/>
      <c r="E1534"/>
      <c r="F1534"/>
      <c r="M1534"/>
      <c r="P1534"/>
      <c r="T1534"/>
      <c r="Z1534"/>
      <c r="AJ1534"/>
    </row>
    <row r="1535" spans="4:36" x14ac:dyDescent="0.5">
      <c r="D1535"/>
      <c r="E1535"/>
      <c r="F1535"/>
      <c r="M1535"/>
      <c r="P1535"/>
      <c r="T1535"/>
      <c r="Z1535"/>
      <c r="AJ1535"/>
    </row>
    <row r="1536" spans="4:36" x14ac:dyDescent="0.5">
      <c r="D1536"/>
      <c r="E1536"/>
      <c r="F1536"/>
      <c r="M1536"/>
      <c r="P1536"/>
      <c r="T1536"/>
      <c r="Z1536"/>
      <c r="AJ1536"/>
    </row>
    <row r="1537" spans="4:36" x14ac:dyDescent="0.5">
      <c r="D1537"/>
      <c r="E1537"/>
      <c r="F1537"/>
      <c r="M1537"/>
      <c r="P1537"/>
      <c r="T1537"/>
      <c r="Z1537"/>
      <c r="AJ1537"/>
    </row>
    <row r="1538" spans="4:36" x14ac:dyDescent="0.5">
      <c r="D1538"/>
      <c r="E1538"/>
      <c r="F1538"/>
      <c r="M1538"/>
      <c r="P1538"/>
      <c r="T1538"/>
      <c r="Z1538"/>
      <c r="AJ1538"/>
    </row>
    <row r="1539" spans="4:36" x14ac:dyDescent="0.5">
      <c r="D1539"/>
      <c r="E1539"/>
      <c r="F1539"/>
      <c r="M1539"/>
      <c r="P1539"/>
      <c r="T1539"/>
      <c r="Z1539"/>
      <c r="AJ1539"/>
    </row>
    <row r="1540" spans="4:36" x14ac:dyDescent="0.5">
      <c r="D1540"/>
      <c r="E1540"/>
      <c r="F1540"/>
      <c r="M1540"/>
      <c r="P1540"/>
      <c r="T1540"/>
      <c r="Z1540"/>
      <c r="AJ1540"/>
    </row>
    <row r="1541" spans="4:36" x14ac:dyDescent="0.5">
      <c r="D1541"/>
      <c r="E1541"/>
      <c r="F1541"/>
      <c r="M1541"/>
      <c r="P1541"/>
      <c r="T1541"/>
      <c r="Z1541"/>
      <c r="AJ1541"/>
    </row>
    <row r="1542" spans="4:36" x14ac:dyDescent="0.5">
      <c r="D1542"/>
      <c r="E1542"/>
      <c r="F1542"/>
      <c r="M1542"/>
      <c r="P1542"/>
      <c r="T1542"/>
      <c r="Z1542"/>
      <c r="AJ1542"/>
    </row>
    <row r="1543" spans="4:36" x14ac:dyDescent="0.5">
      <c r="D1543"/>
      <c r="E1543"/>
      <c r="F1543"/>
      <c r="M1543"/>
      <c r="P1543"/>
      <c r="T1543"/>
      <c r="Z1543"/>
      <c r="AJ1543"/>
    </row>
    <row r="1544" spans="4:36" x14ac:dyDescent="0.5">
      <c r="D1544"/>
      <c r="E1544"/>
      <c r="F1544"/>
      <c r="M1544"/>
      <c r="P1544"/>
      <c r="T1544"/>
      <c r="Z1544"/>
      <c r="AJ1544"/>
    </row>
    <row r="1545" spans="4:36" x14ac:dyDescent="0.5">
      <c r="D1545"/>
      <c r="E1545"/>
      <c r="F1545"/>
      <c r="M1545"/>
      <c r="P1545"/>
      <c r="T1545"/>
      <c r="Z1545"/>
      <c r="AJ1545"/>
    </row>
    <row r="1546" spans="4:36" x14ac:dyDescent="0.5">
      <c r="D1546"/>
      <c r="E1546"/>
      <c r="F1546"/>
      <c r="M1546"/>
      <c r="P1546"/>
      <c r="T1546"/>
      <c r="Z1546"/>
      <c r="AJ1546"/>
    </row>
    <row r="1547" spans="4:36" x14ac:dyDescent="0.5">
      <c r="D1547"/>
      <c r="E1547"/>
      <c r="F1547"/>
      <c r="M1547"/>
      <c r="P1547"/>
      <c r="T1547"/>
      <c r="Z1547"/>
      <c r="AJ1547"/>
    </row>
    <row r="1548" spans="4:36" x14ac:dyDescent="0.5">
      <c r="D1548"/>
      <c r="E1548"/>
      <c r="F1548"/>
      <c r="M1548"/>
      <c r="P1548"/>
      <c r="T1548"/>
      <c r="Z1548"/>
      <c r="AJ1548"/>
    </row>
    <row r="1549" spans="4:36" x14ac:dyDescent="0.5">
      <c r="D1549"/>
      <c r="E1549"/>
      <c r="F1549"/>
      <c r="M1549"/>
      <c r="P1549"/>
      <c r="T1549"/>
      <c r="Z1549"/>
      <c r="AJ1549"/>
    </row>
    <row r="1550" spans="4:36" x14ac:dyDescent="0.5">
      <c r="D1550"/>
      <c r="E1550"/>
      <c r="F1550"/>
      <c r="M1550"/>
      <c r="P1550"/>
      <c r="T1550"/>
      <c r="Z1550"/>
      <c r="AJ1550"/>
    </row>
    <row r="1551" spans="4:36" x14ac:dyDescent="0.5">
      <c r="D1551"/>
      <c r="E1551"/>
      <c r="F1551"/>
      <c r="M1551"/>
      <c r="P1551"/>
      <c r="T1551"/>
      <c r="Z1551"/>
      <c r="AJ1551"/>
    </row>
    <row r="1552" spans="4:36" x14ac:dyDescent="0.5">
      <c r="D1552"/>
      <c r="E1552"/>
      <c r="F1552"/>
      <c r="M1552"/>
      <c r="P1552"/>
      <c r="T1552"/>
      <c r="Z1552"/>
      <c r="AJ1552"/>
    </row>
    <row r="1553" spans="4:36" x14ac:dyDescent="0.5">
      <c r="D1553"/>
      <c r="E1553"/>
      <c r="F1553"/>
      <c r="M1553"/>
      <c r="P1553"/>
      <c r="T1553"/>
      <c r="Z1553"/>
      <c r="AJ1553"/>
    </row>
    <row r="1554" spans="4:36" x14ac:dyDescent="0.5">
      <c r="D1554"/>
      <c r="E1554"/>
      <c r="F1554"/>
      <c r="M1554"/>
      <c r="P1554"/>
      <c r="T1554"/>
      <c r="Z1554"/>
      <c r="AJ1554"/>
    </row>
    <row r="1555" spans="4:36" x14ac:dyDescent="0.5">
      <c r="D1555"/>
      <c r="E1555"/>
      <c r="F1555"/>
      <c r="M1555"/>
      <c r="P1555"/>
      <c r="T1555"/>
      <c r="Z1555"/>
      <c r="AJ1555"/>
    </row>
    <row r="1556" spans="4:36" x14ac:dyDescent="0.5">
      <c r="D1556"/>
      <c r="E1556"/>
      <c r="F1556"/>
      <c r="M1556"/>
      <c r="P1556"/>
      <c r="T1556"/>
      <c r="Z1556"/>
      <c r="AJ1556"/>
    </row>
    <row r="1557" spans="4:36" x14ac:dyDescent="0.5">
      <c r="D1557"/>
      <c r="E1557"/>
      <c r="F1557"/>
      <c r="M1557"/>
      <c r="P1557"/>
      <c r="T1557"/>
      <c r="Z1557"/>
      <c r="AJ1557"/>
    </row>
    <row r="1558" spans="4:36" x14ac:dyDescent="0.5">
      <c r="D1558"/>
      <c r="E1558"/>
      <c r="F1558"/>
      <c r="M1558"/>
      <c r="P1558"/>
      <c r="T1558"/>
      <c r="Z1558"/>
      <c r="AJ1558"/>
    </row>
    <row r="1559" spans="4:36" x14ac:dyDescent="0.5">
      <c r="D1559"/>
      <c r="E1559"/>
      <c r="F1559"/>
      <c r="M1559"/>
      <c r="P1559"/>
      <c r="T1559"/>
      <c r="Z1559"/>
      <c r="AJ1559"/>
    </row>
    <row r="1560" spans="4:36" x14ac:dyDescent="0.5">
      <c r="D1560"/>
      <c r="E1560"/>
      <c r="F1560"/>
      <c r="M1560"/>
      <c r="P1560"/>
      <c r="T1560"/>
      <c r="Z1560"/>
      <c r="AJ1560"/>
    </row>
    <row r="1561" spans="4:36" x14ac:dyDescent="0.5">
      <c r="D1561"/>
      <c r="E1561"/>
      <c r="F1561"/>
      <c r="M1561"/>
      <c r="P1561"/>
      <c r="T1561"/>
      <c r="Z1561"/>
      <c r="AJ1561"/>
    </row>
    <row r="1562" spans="4:36" x14ac:dyDescent="0.5">
      <c r="D1562"/>
      <c r="E1562"/>
      <c r="F1562"/>
      <c r="M1562"/>
      <c r="P1562"/>
      <c r="T1562"/>
      <c r="Z1562"/>
      <c r="AJ1562"/>
    </row>
    <row r="1563" spans="4:36" x14ac:dyDescent="0.5">
      <c r="D1563"/>
      <c r="E1563"/>
      <c r="F1563"/>
      <c r="M1563"/>
      <c r="P1563"/>
      <c r="T1563"/>
      <c r="Z1563"/>
      <c r="AJ1563"/>
    </row>
    <row r="1564" spans="4:36" x14ac:dyDescent="0.5">
      <c r="D1564"/>
      <c r="E1564"/>
      <c r="F1564"/>
      <c r="M1564"/>
      <c r="P1564"/>
      <c r="T1564"/>
      <c r="Z1564"/>
      <c r="AJ1564"/>
    </row>
    <row r="1565" spans="4:36" x14ac:dyDescent="0.5">
      <c r="D1565"/>
      <c r="E1565"/>
      <c r="F1565"/>
      <c r="M1565"/>
      <c r="P1565"/>
      <c r="T1565"/>
      <c r="Z1565"/>
      <c r="AJ1565"/>
    </row>
    <row r="1566" spans="4:36" x14ac:dyDescent="0.5">
      <c r="D1566"/>
      <c r="E1566"/>
      <c r="F1566"/>
      <c r="M1566"/>
      <c r="P1566"/>
      <c r="T1566"/>
      <c r="Z1566"/>
      <c r="AJ1566"/>
    </row>
    <row r="1567" spans="4:36" x14ac:dyDescent="0.5">
      <c r="D1567"/>
      <c r="E1567"/>
      <c r="F1567"/>
      <c r="M1567"/>
      <c r="P1567"/>
      <c r="T1567"/>
      <c r="Z1567"/>
      <c r="AJ1567"/>
    </row>
    <row r="1568" spans="4:36" x14ac:dyDescent="0.5">
      <c r="D1568"/>
      <c r="E1568"/>
      <c r="F1568"/>
      <c r="M1568"/>
      <c r="P1568"/>
      <c r="T1568"/>
      <c r="Z1568"/>
      <c r="AJ1568"/>
    </row>
    <row r="1569" spans="4:36" x14ac:dyDescent="0.5">
      <c r="D1569"/>
      <c r="E1569"/>
      <c r="F1569"/>
      <c r="M1569"/>
      <c r="P1569"/>
      <c r="T1569"/>
      <c r="Z1569"/>
      <c r="AJ1569"/>
    </row>
    <row r="1570" spans="4:36" x14ac:dyDescent="0.5">
      <c r="D1570"/>
      <c r="E1570"/>
      <c r="F1570"/>
      <c r="M1570"/>
      <c r="P1570"/>
      <c r="T1570"/>
      <c r="Z1570"/>
      <c r="AJ1570"/>
    </row>
    <row r="1571" spans="4:36" x14ac:dyDescent="0.5">
      <c r="D1571"/>
      <c r="E1571"/>
      <c r="F1571"/>
      <c r="M1571"/>
      <c r="P1571"/>
      <c r="T1571"/>
      <c r="Z1571"/>
      <c r="AJ1571"/>
    </row>
    <row r="1572" spans="4:36" x14ac:dyDescent="0.5">
      <c r="D1572"/>
      <c r="E1572"/>
      <c r="F1572"/>
      <c r="M1572"/>
      <c r="P1572"/>
      <c r="T1572"/>
      <c r="Z1572"/>
      <c r="AJ1572"/>
    </row>
    <row r="1573" spans="4:36" x14ac:dyDescent="0.5">
      <c r="D1573"/>
      <c r="E1573"/>
      <c r="F1573"/>
      <c r="M1573"/>
      <c r="P1573"/>
      <c r="T1573"/>
      <c r="Z1573"/>
      <c r="AJ1573"/>
    </row>
    <row r="1574" spans="4:36" x14ac:dyDescent="0.5">
      <c r="D1574"/>
      <c r="E1574"/>
      <c r="F1574"/>
      <c r="M1574"/>
      <c r="P1574"/>
      <c r="T1574"/>
      <c r="Z1574"/>
      <c r="AJ1574"/>
    </row>
    <row r="1575" spans="4:36" x14ac:dyDescent="0.5">
      <c r="D1575"/>
      <c r="E1575"/>
      <c r="F1575"/>
      <c r="M1575"/>
      <c r="P1575"/>
      <c r="T1575"/>
      <c r="Z1575"/>
      <c r="AJ1575"/>
    </row>
    <row r="1576" spans="4:36" x14ac:dyDescent="0.5">
      <c r="D1576"/>
      <c r="E1576"/>
      <c r="F1576"/>
      <c r="M1576"/>
      <c r="P1576"/>
      <c r="T1576"/>
      <c r="Z1576"/>
      <c r="AJ1576"/>
    </row>
    <row r="1577" spans="4:36" x14ac:dyDescent="0.5">
      <c r="D1577"/>
      <c r="E1577"/>
      <c r="F1577"/>
      <c r="M1577"/>
      <c r="P1577"/>
      <c r="T1577"/>
      <c r="Z1577"/>
      <c r="AJ1577"/>
    </row>
    <row r="1578" spans="4:36" x14ac:dyDescent="0.5">
      <c r="D1578"/>
      <c r="E1578"/>
      <c r="F1578"/>
      <c r="M1578"/>
      <c r="P1578"/>
      <c r="T1578"/>
      <c r="Z1578"/>
      <c r="AJ1578"/>
    </row>
    <row r="1579" spans="4:36" x14ac:dyDescent="0.5">
      <c r="D1579"/>
      <c r="E1579"/>
      <c r="F1579"/>
      <c r="M1579"/>
      <c r="P1579"/>
      <c r="T1579"/>
      <c r="Z1579"/>
      <c r="AJ1579"/>
    </row>
    <row r="1580" spans="4:36" x14ac:dyDescent="0.5">
      <c r="D1580"/>
      <c r="E1580"/>
      <c r="F1580"/>
      <c r="M1580"/>
      <c r="P1580"/>
      <c r="T1580"/>
      <c r="Z1580"/>
      <c r="AJ1580"/>
    </row>
    <row r="1581" spans="4:36" x14ac:dyDescent="0.5">
      <c r="D1581"/>
      <c r="E1581"/>
      <c r="F1581"/>
      <c r="M1581"/>
      <c r="P1581"/>
      <c r="T1581"/>
      <c r="Z1581"/>
      <c r="AJ1581"/>
    </row>
    <row r="1582" spans="4:36" x14ac:dyDescent="0.5">
      <c r="D1582"/>
      <c r="E1582"/>
      <c r="F1582"/>
      <c r="M1582"/>
      <c r="P1582"/>
      <c r="T1582"/>
      <c r="Z1582"/>
      <c r="AJ1582"/>
    </row>
    <row r="1583" spans="4:36" x14ac:dyDescent="0.5">
      <c r="D1583"/>
      <c r="E1583"/>
      <c r="F1583"/>
      <c r="M1583"/>
      <c r="P1583"/>
      <c r="T1583"/>
      <c r="Z1583"/>
      <c r="AJ1583"/>
    </row>
    <row r="1584" spans="4:36" x14ac:dyDescent="0.5">
      <c r="D1584"/>
      <c r="E1584"/>
      <c r="F1584"/>
      <c r="M1584"/>
      <c r="P1584"/>
      <c r="T1584"/>
      <c r="Z1584"/>
      <c r="AJ1584"/>
    </row>
    <row r="1585" spans="4:36" x14ac:dyDescent="0.5">
      <c r="D1585"/>
      <c r="E1585"/>
      <c r="F1585"/>
      <c r="M1585"/>
      <c r="P1585"/>
      <c r="T1585"/>
      <c r="Z1585"/>
      <c r="AJ1585"/>
    </row>
    <row r="1586" spans="4:36" x14ac:dyDescent="0.5">
      <c r="D1586"/>
      <c r="E1586"/>
      <c r="F1586"/>
      <c r="M1586"/>
      <c r="P1586"/>
      <c r="T1586"/>
      <c r="Z1586"/>
      <c r="AJ1586"/>
    </row>
    <row r="1587" spans="4:36" x14ac:dyDescent="0.5">
      <c r="D1587"/>
      <c r="E1587"/>
      <c r="F1587"/>
      <c r="M1587"/>
      <c r="P1587"/>
      <c r="T1587"/>
      <c r="Z1587"/>
      <c r="AJ1587"/>
    </row>
    <row r="1588" spans="4:36" x14ac:dyDescent="0.5">
      <c r="D1588"/>
      <c r="E1588"/>
      <c r="F1588"/>
      <c r="M1588"/>
      <c r="P1588"/>
      <c r="T1588"/>
      <c r="Z1588"/>
      <c r="AJ1588"/>
    </row>
    <row r="1589" spans="4:36" x14ac:dyDescent="0.5">
      <c r="D1589"/>
      <c r="E1589"/>
      <c r="F1589"/>
      <c r="M1589"/>
      <c r="P1589"/>
      <c r="T1589"/>
      <c r="Z1589"/>
      <c r="AJ1589"/>
    </row>
    <row r="1590" spans="4:36" x14ac:dyDescent="0.5">
      <c r="D1590"/>
      <c r="E1590"/>
      <c r="F1590"/>
      <c r="M1590"/>
      <c r="P1590"/>
      <c r="T1590"/>
      <c r="Z1590"/>
      <c r="AJ1590"/>
    </row>
    <row r="1591" spans="4:36" x14ac:dyDescent="0.5">
      <c r="D1591"/>
      <c r="E1591"/>
      <c r="F1591"/>
      <c r="M1591"/>
      <c r="P1591"/>
      <c r="T1591"/>
      <c r="Z1591"/>
      <c r="AJ1591"/>
    </row>
    <row r="1592" spans="4:36" x14ac:dyDescent="0.5">
      <c r="D1592"/>
      <c r="E1592"/>
      <c r="F1592"/>
      <c r="M1592"/>
      <c r="P1592"/>
      <c r="T1592"/>
      <c r="Z1592"/>
      <c r="AJ1592"/>
    </row>
    <row r="1593" spans="4:36" x14ac:dyDescent="0.5">
      <c r="D1593"/>
      <c r="E1593"/>
      <c r="F1593"/>
      <c r="M1593"/>
      <c r="P1593"/>
      <c r="T1593"/>
      <c r="Z1593"/>
      <c r="AJ1593"/>
    </row>
    <row r="1594" spans="4:36" x14ac:dyDescent="0.5">
      <c r="D1594"/>
      <c r="E1594"/>
      <c r="F1594"/>
      <c r="M1594"/>
      <c r="P1594"/>
      <c r="T1594"/>
      <c r="Z1594"/>
      <c r="AJ1594"/>
    </row>
    <row r="1595" spans="4:36" x14ac:dyDescent="0.5">
      <c r="D1595"/>
      <c r="E1595"/>
      <c r="F1595"/>
      <c r="M1595"/>
      <c r="P1595"/>
      <c r="T1595"/>
      <c r="Z1595"/>
      <c r="AJ1595"/>
    </row>
    <row r="1596" spans="4:36" x14ac:dyDescent="0.5">
      <c r="D1596"/>
      <c r="E1596"/>
      <c r="F1596"/>
      <c r="M1596"/>
      <c r="P1596"/>
      <c r="T1596"/>
      <c r="Z1596"/>
      <c r="AJ1596"/>
    </row>
    <row r="1597" spans="4:36" x14ac:dyDescent="0.5">
      <c r="D1597"/>
      <c r="E1597"/>
      <c r="F1597"/>
      <c r="M1597"/>
      <c r="P1597"/>
      <c r="T1597"/>
      <c r="Z1597"/>
      <c r="AJ1597"/>
    </row>
    <row r="1598" spans="4:36" x14ac:dyDescent="0.5">
      <c r="D1598"/>
      <c r="E1598"/>
      <c r="F1598"/>
      <c r="M1598"/>
      <c r="P1598"/>
      <c r="T1598"/>
      <c r="Z1598"/>
      <c r="AJ1598"/>
    </row>
    <row r="1599" spans="4:36" x14ac:dyDescent="0.5">
      <c r="D1599"/>
      <c r="E1599"/>
      <c r="F1599"/>
      <c r="M1599"/>
      <c r="P1599"/>
      <c r="T1599"/>
      <c r="Z1599"/>
      <c r="AJ1599"/>
    </row>
    <row r="1600" spans="4:36" x14ac:dyDescent="0.5">
      <c r="D1600"/>
      <c r="E1600"/>
      <c r="F1600"/>
      <c r="M1600"/>
      <c r="P1600"/>
      <c r="T1600"/>
      <c r="Z1600"/>
      <c r="AJ1600"/>
    </row>
    <row r="1601" spans="4:36" x14ac:dyDescent="0.5">
      <c r="D1601"/>
      <c r="E1601"/>
      <c r="F1601"/>
      <c r="M1601"/>
      <c r="P1601"/>
      <c r="T1601"/>
      <c r="Z1601"/>
      <c r="AJ1601"/>
    </row>
    <row r="1602" spans="4:36" x14ac:dyDescent="0.5">
      <c r="D1602"/>
      <c r="E1602"/>
      <c r="F1602"/>
      <c r="M1602"/>
      <c r="P1602"/>
      <c r="T1602"/>
      <c r="Z1602"/>
      <c r="AJ1602"/>
    </row>
    <row r="1603" spans="4:36" x14ac:dyDescent="0.5">
      <c r="D1603"/>
      <c r="E1603"/>
      <c r="F1603"/>
      <c r="M1603"/>
      <c r="P1603"/>
      <c r="T1603"/>
      <c r="Z1603"/>
      <c r="AJ1603"/>
    </row>
    <row r="1604" spans="4:36" x14ac:dyDescent="0.5">
      <c r="D1604"/>
      <c r="E1604"/>
      <c r="F1604"/>
      <c r="M1604"/>
      <c r="P1604"/>
      <c r="T1604"/>
      <c r="Z1604"/>
      <c r="AJ1604"/>
    </row>
    <row r="1605" spans="4:36" x14ac:dyDescent="0.5">
      <c r="D1605"/>
      <c r="E1605"/>
      <c r="F1605"/>
      <c r="M1605"/>
      <c r="P1605"/>
      <c r="T1605"/>
      <c r="Z1605"/>
      <c r="AJ1605"/>
    </row>
    <row r="1606" spans="4:36" x14ac:dyDescent="0.5">
      <c r="D1606"/>
      <c r="E1606"/>
      <c r="F1606"/>
      <c r="M1606"/>
      <c r="P1606"/>
      <c r="T1606"/>
      <c r="Z1606"/>
      <c r="AJ1606"/>
    </row>
    <row r="1607" spans="4:36" x14ac:dyDescent="0.5">
      <c r="D1607"/>
      <c r="E1607"/>
      <c r="F1607"/>
      <c r="M1607"/>
      <c r="P1607"/>
      <c r="T1607"/>
      <c r="Z1607"/>
      <c r="AJ1607"/>
    </row>
    <row r="1608" spans="4:36" x14ac:dyDescent="0.5">
      <c r="D1608"/>
      <c r="E1608"/>
      <c r="F1608"/>
      <c r="M1608"/>
      <c r="P1608"/>
      <c r="T1608"/>
      <c r="Z1608"/>
      <c r="AJ1608"/>
    </row>
    <row r="1609" spans="4:36" x14ac:dyDescent="0.5">
      <c r="D1609"/>
      <c r="E1609"/>
      <c r="F1609"/>
      <c r="M1609"/>
      <c r="P1609"/>
      <c r="T1609"/>
      <c r="Z1609"/>
      <c r="AJ1609"/>
    </row>
    <row r="1610" spans="4:36" x14ac:dyDescent="0.5">
      <c r="D1610"/>
      <c r="E1610"/>
      <c r="F1610"/>
      <c r="M1610"/>
      <c r="P1610"/>
      <c r="T1610"/>
      <c r="Z1610"/>
      <c r="AJ1610"/>
    </row>
    <row r="1611" spans="4:36" x14ac:dyDescent="0.5">
      <c r="D1611"/>
      <c r="E1611"/>
      <c r="F1611"/>
      <c r="M1611"/>
      <c r="P1611"/>
      <c r="T1611"/>
      <c r="Z1611"/>
      <c r="AJ1611"/>
    </row>
    <row r="1612" spans="4:36" x14ac:dyDescent="0.5">
      <c r="D1612"/>
      <c r="E1612"/>
      <c r="F1612"/>
      <c r="M1612"/>
      <c r="P1612"/>
      <c r="T1612"/>
      <c r="Z1612"/>
      <c r="AJ1612"/>
    </row>
    <row r="1613" spans="4:36" x14ac:dyDescent="0.5">
      <c r="D1613"/>
      <c r="E1613"/>
      <c r="F1613"/>
      <c r="M1613"/>
      <c r="P1613"/>
      <c r="T1613"/>
      <c r="Z1613"/>
      <c r="AJ1613"/>
    </row>
    <row r="1614" spans="4:36" x14ac:dyDescent="0.5">
      <c r="D1614"/>
      <c r="E1614"/>
      <c r="F1614"/>
      <c r="M1614"/>
      <c r="P1614"/>
      <c r="T1614"/>
      <c r="Z1614"/>
      <c r="AJ1614"/>
    </row>
    <row r="1615" spans="4:36" x14ac:dyDescent="0.5">
      <c r="D1615"/>
      <c r="E1615"/>
      <c r="F1615"/>
      <c r="M1615"/>
      <c r="P1615"/>
      <c r="T1615"/>
      <c r="Z1615"/>
      <c r="AJ1615"/>
    </row>
    <row r="1616" spans="4:36" x14ac:dyDescent="0.5">
      <c r="D1616"/>
      <c r="E1616"/>
      <c r="F1616"/>
      <c r="M1616"/>
      <c r="P1616"/>
      <c r="T1616"/>
      <c r="Z1616"/>
      <c r="AJ1616"/>
    </row>
    <row r="1617" spans="4:36" x14ac:dyDescent="0.5">
      <c r="D1617"/>
      <c r="E1617"/>
      <c r="F1617"/>
      <c r="M1617"/>
      <c r="P1617"/>
      <c r="T1617"/>
      <c r="Z1617"/>
      <c r="AJ1617"/>
    </row>
    <row r="1618" spans="4:36" x14ac:dyDescent="0.5">
      <c r="D1618"/>
      <c r="E1618"/>
      <c r="F1618"/>
      <c r="M1618"/>
      <c r="P1618"/>
      <c r="T1618"/>
      <c r="Z1618"/>
      <c r="AJ1618"/>
    </row>
    <row r="1619" spans="4:36" x14ac:dyDescent="0.5">
      <c r="D1619"/>
      <c r="E1619"/>
      <c r="F1619"/>
      <c r="M1619"/>
      <c r="P1619"/>
      <c r="T1619"/>
      <c r="Z1619"/>
      <c r="AJ1619"/>
    </row>
    <row r="1620" spans="4:36" x14ac:dyDescent="0.5">
      <c r="D1620"/>
      <c r="E1620"/>
      <c r="F1620"/>
      <c r="M1620"/>
      <c r="P1620"/>
      <c r="T1620"/>
      <c r="Z1620"/>
      <c r="AJ1620"/>
    </row>
    <row r="1621" spans="4:36" x14ac:dyDescent="0.5">
      <c r="D1621"/>
      <c r="E1621"/>
      <c r="F1621"/>
      <c r="M1621"/>
      <c r="P1621"/>
      <c r="T1621"/>
      <c r="Z1621"/>
      <c r="AJ1621"/>
    </row>
    <row r="1622" spans="4:36" x14ac:dyDescent="0.5">
      <c r="D1622"/>
      <c r="E1622"/>
      <c r="F1622"/>
      <c r="M1622"/>
      <c r="P1622"/>
      <c r="T1622"/>
      <c r="Z1622"/>
      <c r="AJ1622"/>
    </row>
    <row r="1623" spans="4:36" x14ac:dyDescent="0.5">
      <c r="D1623"/>
      <c r="E1623"/>
      <c r="F1623"/>
      <c r="M1623"/>
      <c r="P1623"/>
      <c r="T1623"/>
      <c r="Z1623"/>
      <c r="AJ1623"/>
    </row>
    <row r="1624" spans="4:36" x14ac:dyDescent="0.5">
      <c r="D1624"/>
      <c r="E1624"/>
      <c r="F1624"/>
      <c r="M1624"/>
      <c r="P1624"/>
      <c r="T1624"/>
      <c r="Z1624"/>
      <c r="AJ1624"/>
    </row>
    <row r="1625" spans="4:36" x14ac:dyDescent="0.5">
      <c r="D1625"/>
      <c r="E1625"/>
      <c r="F1625"/>
      <c r="M1625"/>
      <c r="P1625"/>
      <c r="T1625"/>
      <c r="Z1625"/>
      <c r="AJ1625"/>
    </row>
    <row r="1626" spans="4:36" x14ac:dyDescent="0.5">
      <c r="D1626"/>
      <c r="E1626"/>
      <c r="F1626"/>
      <c r="M1626"/>
      <c r="P1626"/>
      <c r="T1626"/>
      <c r="Z1626"/>
      <c r="AJ1626"/>
    </row>
    <row r="1627" spans="4:36" x14ac:dyDescent="0.5">
      <c r="D1627"/>
      <c r="E1627"/>
      <c r="F1627"/>
      <c r="M1627"/>
      <c r="P1627"/>
      <c r="T1627"/>
      <c r="Z1627"/>
      <c r="AJ1627"/>
    </row>
    <row r="1628" spans="4:36" x14ac:dyDescent="0.5">
      <c r="D1628"/>
      <c r="E1628"/>
      <c r="F1628"/>
      <c r="M1628"/>
      <c r="P1628"/>
      <c r="T1628"/>
      <c r="Z1628"/>
      <c r="AJ1628"/>
    </row>
    <row r="1629" spans="4:36" x14ac:dyDescent="0.5">
      <c r="D1629"/>
      <c r="E1629"/>
      <c r="F1629"/>
      <c r="M1629"/>
      <c r="P1629"/>
      <c r="T1629"/>
      <c r="Z1629"/>
      <c r="AJ1629"/>
    </row>
    <row r="1630" spans="4:36" x14ac:dyDescent="0.5">
      <c r="D1630"/>
      <c r="E1630"/>
      <c r="F1630"/>
      <c r="M1630"/>
      <c r="P1630"/>
      <c r="T1630"/>
      <c r="Z1630"/>
      <c r="AJ1630"/>
    </row>
    <row r="1631" spans="4:36" x14ac:dyDescent="0.5">
      <c r="D1631"/>
      <c r="E1631"/>
      <c r="F1631"/>
      <c r="M1631"/>
      <c r="P1631"/>
      <c r="T1631"/>
      <c r="Z1631"/>
      <c r="AJ1631"/>
    </row>
    <row r="1632" spans="4:36" x14ac:dyDescent="0.5">
      <c r="D1632"/>
      <c r="E1632"/>
      <c r="F1632"/>
      <c r="M1632"/>
      <c r="P1632"/>
      <c r="T1632"/>
      <c r="Z1632"/>
      <c r="AJ1632"/>
    </row>
    <row r="1633" spans="4:36" x14ac:dyDescent="0.5">
      <c r="D1633"/>
      <c r="E1633"/>
      <c r="F1633"/>
      <c r="M1633"/>
      <c r="P1633"/>
      <c r="T1633"/>
      <c r="Z1633"/>
      <c r="AJ1633"/>
    </row>
    <row r="1634" spans="4:36" x14ac:dyDescent="0.5">
      <c r="D1634"/>
      <c r="E1634"/>
      <c r="F1634"/>
      <c r="M1634"/>
      <c r="P1634"/>
      <c r="T1634"/>
      <c r="Z1634"/>
      <c r="AJ1634"/>
    </row>
    <row r="1635" spans="4:36" x14ac:dyDescent="0.5">
      <c r="D1635"/>
      <c r="E1635"/>
      <c r="F1635"/>
      <c r="M1635"/>
      <c r="P1635"/>
      <c r="T1635"/>
      <c r="Z1635"/>
      <c r="AJ1635"/>
    </row>
    <row r="1636" spans="4:36" x14ac:dyDescent="0.5">
      <c r="D1636"/>
      <c r="E1636"/>
      <c r="F1636"/>
      <c r="M1636"/>
      <c r="P1636"/>
      <c r="T1636"/>
      <c r="Z1636"/>
      <c r="AJ1636"/>
    </row>
    <row r="1637" spans="4:36" x14ac:dyDescent="0.5">
      <c r="D1637"/>
      <c r="E1637"/>
      <c r="F1637"/>
      <c r="M1637"/>
      <c r="P1637"/>
      <c r="T1637"/>
      <c r="Z1637"/>
      <c r="AJ1637"/>
    </row>
    <row r="1638" spans="4:36" x14ac:dyDescent="0.5">
      <c r="D1638"/>
      <c r="E1638"/>
      <c r="F1638"/>
      <c r="M1638"/>
      <c r="P1638"/>
      <c r="T1638"/>
      <c r="Z1638"/>
      <c r="AJ1638"/>
    </row>
    <row r="1639" spans="4:36" x14ac:dyDescent="0.5">
      <c r="D1639"/>
      <c r="E1639"/>
      <c r="F1639"/>
      <c r="M1639"/>
      <c r="P1639"/>
      <c r="T1639"/>
      <c r="Z1639"/>
      <c r="AJ1639"/>
    </row>
    <row r="1640" spans="4:36" x14ac:dyDescent="0.5">
      <c r="D1640"/>
      <c r="E1640"/>
      <c r="F1640"/>
      <c r="M1640"/>
      <c r="P1640"/>
      <c r="T1640"/>
      <c r="Z1640"/>
      <c r="AJ1640"/>
    </row>
    <row r="1641" spans="4:36" x14ac:dyDescent="0.5">
      <c r="D1641"/>
      <c r="E1641"/>
      <c r="F1641"/>
      <c r="M1641"/>
      <c r="P1641"/>
      <c r="T1641"/>
      <c r="Z1641"/>
      <c r="AJ1641"/>
    </row>
    <row r="1642" spans="4:36" x14ac:dyDescent="0.5">
      <c r="D1642"/>
      <c r="E1642"/>
      <c r="F1642"/>
      <c r="M1642"/>
      <c r="P1642"/>
      <c r="T1642"/>
      <c r="Z1642"/>
      <c r="AJ1642"/>
    </row>
    <row r="1643" spans="4:36" x14ac:dyDescent="0.5">
      <c r="D1643"/>
      <c r="E1643"/>
      <c r="F1643"/>
      <c r="M1643"/>
      <c r="P1643"/>
      <c r="T1643"/>
      <c r="Z1643"/>
      <c r="AJ1643"/>
    </row>
    <row r="1644" spans="4:36" x14ac:dyDescent="0.5">
      <c r="D1644"/>
      <c r="E1644"/>
      <c r="F1644"/>
      <c r="M1644"/>
      <c r="P1644"/>
      <c r="T1644"/>
      <c r="Z1644"/>
      <c r="AJ1644"/>
    </row>
    <row r="1645" spans="4:36" x14ac:dyDescent="0.5">
      <c r="D1645"/>
      <c r="E1645"/>
      <c r="F1645"/>
      <c r="M1645"/>
      <c r="P1645"/>
      <c r="T1645"/>
      <c r="Z1645"/>
      <c r="AJ1645"/>
    </row>
    <row r="1646" spans="4:36" x14ac:dyDescent="0.5">
      <c r="D1646"/>
      <c r="E1646"/>
      <c r="F1646"/>
      <c r="M1646"/>
      <c r="P1646"/>
      <c r="T1646"/>
      <c r="Z1646"/>
      <c r="AJ1646"/>
    </row>
    <row r="1647" spans="4:36" x14ac:dyDescent="0.5">
      <c r="D1647"/>
      <c r="E1647"/>
      <c r="F1647"/>
      <c r="M1647"/>
      <c r="P1647"/>
      <c r="T1647"/>
      <c r="Z1647"/>
      <c r="AJ1647"/>
    </row>
    <row r="1648" spans="4:36" x14ac:dyDescent="0.5">
      <c r="D1648"/>
      <c r="E1648"/>
      <c r="F1648"/>
      <c r="M1648"/>
      <c r="P1648"/>
      <c r="T1648"/>
      <c r="Z1648"/>
      <c r="AJ1648"/>
    </row>
    <row r="1649" spans="4:36" x14ac:dyDescent="0.5">
      <c r="D1649"/>
      <c r="E1649"/>
      <c r="F1649"/>
      <c r="M1649"/>
      <c r="P1649"/>
      <c r="T1649"/>
      <c r="Z1649"/>
      <c r="AJ1649"/>
    </row>
    <row r="1650" spans="4:36" x14ac:dyDescent="0.5">
      <c r="D1650"/>
      <c r="E1650"/>
      <c r="F1650"/>
      <c r="M1650"/>
      <c r="P1650"/>
      <c r="T1650"/>
      <c r="Z1650"/>
      <c r="AJ1650"/>
    </row>
    <row r="1651" spans="4:36" x14ac:dyDescent="0.5">
      <c r="D1651"/>
      <c r="E1651"/>
      <c r="F1651"/>
      <c r="M1651"/>
      <c r="P1651"/>
      <c r="T1651"/>
      <c r="Z1651"/>
      <c r="AJ1651"/>
    </row>
    <row r="1652" spans="4:36" x14ac:dyDescent="0.5">
      <c r="D1652"/>
      <c r="E1652"/>
      <c r="F1652"/>
      <c r="M1652"/>
      <c r="P1652"/>
      <c r="T1652"/>
      <c r="Z1652"/>
      <c r="AJ1652"/>
    </row>
    <row r="1653" spans="4:36" x14ac:dyDescent="0.5">
      <c r="D1653"/>
      <c r="E1653"/>
      <c r="F1653"/>
      <c r="M1653"/>
      <c r="P1653"/>
      <c r="T1653"/>
      <c r="Z1653"/>
      <c r="AJ1653"/>
    </row>
    <row r="1654" spans="4:36" x14ac:dyDescent="0.5">
      <c r="D1654"/>
      <c r="E1654"/>
      <c r="F1654"/>
      <c r="M1654"/>
      <c r="P1654"/>
      <c r="T1654"/>
      <c r="Z1654"/>
      <c r="AJ1654"/>
    </row>
    <row r="1655" spans="4:36" x14ac:dyDescent="0.5">
      <c r="D1655"/>
      <c r="E1655"/>
      <c r="F1655"/>
      <c r="M1655"/>
      <c r="P1655"/>
      <c r="T1655"/>
      <c r="Z1655"/>
      <c r="AJ1655"/>
    </row>
    <row r="1656" spans="4:36" x14ac:dyDescent="0.5">
      <c r="D1656"/>
      <c r="E1656"/>
      <c r="F1656"/>
      <c r="M1656"/>
      <c r="P1656"/>
      <c r="T1656"/>
      <c r="Z1656"/>
      <c r="AJ1656"/>
    </row>
    <row r="1657" spans="4:36" x14ac:dyDescent="0.5">
      <c r="D1657"/>
      <c r="E1657"/>
      <c r="F1657"/>
      <c r="M1657"/>
      <c r="P1657"/>
      <c r="T1657"/>
      <c r="Z1657"/>
      <c r="AJ1657"/>
    </row>
    <row r="1658" spans="4:36" x14ac:dyDescent="0.5">
      <c r="D1658"/>
      <c r="E1658"/>
      <c r="F1658"/>
      <c r="M1658"/>
      <c r="P1658"/>
      <c r="T1658"/>
      <c r="Z1658"/>
      <c r="AJ1658"/>
    </row>
    <row r="1659" spans="4:36" x14ac:dyDescent="0.5">
      <c r="D1659"/>
      <c r="E1659"/>
      <c r="F1659"/>
      <c r="M1659"/>
      <c r="P1659"/>
      <c r="T1659"/>
      <c r="Z1659"/>
      <c r="AJ1659"/>
    </row>
    <row r="1660" spans="4:36" x14ac:dyDescent="0.5">
      <c r="D1660"/>
      <c r="E1660"/>
      <c r="F1660"/>
      <c r="M1660"/>
      <c r="P1660"/>
      <c r="T1660"/>
      <c r="Z1660"/>
      <c r="AJ1660"/>
    </row>
    <row r="1661" spans="4:36" x14ac:dyDescent="0.5">
      <c r="D1661"/>
      <c r="E1661"/>
      <c r="F1661"/>
      <c r="M1661"/>
      <c r="P1661"/>
      <c r="T1661"/>
      <c r="Z1661"/>
      <c r="AJ1661"/>
    </row>
    <row r="1662" spans="4:36" x14ac:dyDescent="0.5">
      <c r="D1662"/>
      <c r="E1662"/>
      <c r="F1662"/>
      <c r="M1662"/>
      <c r="P1662"/>
      <c r="T1662"/>
      <c r="Z1662"/>
      <c r="AJ1662"/>
    </row>
    <row r="1663" spans="4:36" x14ac:dyDescent="0.5">
      <c r="D1663"/>
      <c r="E1663"/>
      <c r="F1663"/>
      <c r="M1663"/>
      <c r="P1663"/>
      <c r="T1663"/>
      <c r="Z1663"/>
      <c r="AJ1663"/>
    </row>
    <row r="1664" spans="4:36" x14ac:dyDescent="0.5">
      <c r="D1664"/>
      <c r="E1664"/>
      <c r="F1664"/>
      <c r="M1664"/>
      <c r="P1664"/>
      <c r="T1664"/>
      <c r="Z1664"/>
      <c r="AJ1664"/>
    </row>
    <row r="1665" spans="4:36" x14ac:dyDescent="0.5">
      <c r="D1665"/>
      <c r="E1665"/>
      <c r="F1665"/>
      <c r="M1665"/>
      <c r="P1665"/>
      <c r="T1665"/>
      <c r="Z1665"/>
      <c r="AJ1665"/>
    </row>
    <row r="1666" spans="4:36" x14ac:dyDescent="0.5">
      <c r="D1666"/>
      <c r="E1666"/>
      <c r="F1666"/>
      <c r="M1666"/>
      <c r="P1666"/>
      <c r="T1666"/>
      <c r="Z1666"/>
      <c r="AJ1666"/>
    </row>
    <row r="1667" spans="4:36" x14ac:dyDescent="0.5">
      <c r="D1667"/>
      <c r="E1667"/>
      <c r="F1667"/>
      <c r="M1667"/>
      <c r="P1667"/>
      <c r="T1667"/>
      <c r="Z1667"/>
      <c r="AJ1667"/>
    </row>
    <row r="1668" spans="4:36" x14ac:dyDescent="0.5">
      <c r="D1668"/>
      <c r="E1668"/>
      <c r="F1668"/>
      <c r="M1668"/>
      <c r="P1668"/>
      <c r="T1668"/>
      <c r="Z1668"/>
      <c r="AJ1668"/>
    </row>
    <row r="1669" spans="4:36" x14ac:dyDescent="0.5">
      <c r="D1669"/>
      <c r="E1669"/>
      <c r="F1669"/>
      <c r="M1669"/>
      <c r="P1669"/>
      <c r="T1669"/>
      <c r="Z1669"/>
      <c r="AJ1669"/>
    </row>
    <row r="1670" spans="4:36" x14ac:dyDescent="0.5">
      <c r="D1670"/>
      <c r="E1670"/>
      <c r="F1670"/>
      <c r="M1670"/>
      <c r="P1670"/>
      <c r="T1670"/>
      <c r="Z1670"/>
      <c r="AJ1670"/>
    </row>
    <row r="1671" spans="4:36" x14ac:dyDescent="0.5">
      <c r="D1671"/>
      <c r="E1671"/>
      <c r="F1671"/>
      <c r="M1671"/>
      <c r="P1671"/>
      <c r="T1671"/>
      <c r="Z1671"/>
      <c r="AJ1671"/>
    </row>
    <row r="1672" spans="4:36" x14ac:dyDescent="0.5">
      <c r="D1672"/>
      <c r="E1672"/>
      <c r="F1672"/>
      <c r="M1672"/>
      <c r="P1672"/>
      <c r="T1672"/>
      <c r="Z1672"/>
      <c r="AJ1672"/>
    </row>
    <row r="1673" spans="4:36" x14ac:dyDescent="0.5">
      <c r="D1673"/>
      <c r="E1673"/>
      <c r="F1673"/>
      <c r="M1673"/>
      <c r="P1673"/>
      <c r="T1673"/>
      <c r="Z1673"/>
      <c r="AJ1673"/>
    </row>
    <row r="1674" spans="4:36" x14ac:dyDescent="0.5">
      <c r="D1674"/>
      <c r="E1674"/>
      <c r="F1674"/>
      <c r="M1674"/>
      <c r="P1674"/>
      <c r="T1674"/>
      <c r="Z1674"/>
      <c r="AJ1674"/>
    </row>
    <row r="1675" spans="4:36" x14ac:dyDescent="0.5">
      <c r="D1675"/>
      <c r="E1675"/>
      <c r="F1675"/>
      <c r="M1675"/>
      <c r="P1675"/>
      <c r="T1675"/>
      <c r="Z1675"/>
      <c r="AJ1675"/>
    </row>
    <row r="1676" spans="4:36" x14ac:dyDescent="0.5">
      <c r="D1676"/>
      <c r="E1676"/>
      <c r="F1676"/>
      <c r="M1676"/>
      <c r="P1676"/>
      <c r="T1676"/>
      <c r="Z1676"/>
      <c r="AJ1676"/>
    </row>
    <row r="1677" spans="4:36" x14ac:dyDescent="0.5">
      <c r="D1677"/>
      <c r="E1677"/>
      <c r="F1677"/>
      <c r="M1677"/>
      <c r="P1677"/>
      <c r="T1677"/>
      <c r="Z1677"/>
      <c r="AJ1677"/>
    </row>
    <row r="1678" spans="4:36" x14ac:dyDescent="0.5">
      <c r="D1678"/>
      <c r="E1678"/>
      <c r="F1678"/>
      <c r="M1678"/>
      <c r="P1678"/>
      <c r="T1678"/>
      <c r="Z1678"/>
      <c r="AJ1678"/>
    </row>
    <row r="1679" spans="4:36" x14ac:dyDescent="0.5">
      <c r="D1679"/>
      <c r="E1679"/>
      <c r="F1679"/>
      <c r="M1679"/>
      <c r="P1679"/>
      <c r="T1679"/>
      <c r="Z1679"/>
      <c r="AJ1679"/>
    </row>
    <row r="1680" spans="4:36" x14ac:dyDescent="0.5">
      <c r="D1680"/>
      <c r="E1680"/>
      <c r="F1680"/>
      <c r="M1680"/>
      <c r="P1680"/>
      <c r="T1680"/>
      <c r="Z1680"/>
      <c r="AJ1680"/>
    </row>
    <row r="1681" spans="4:36" x14ac:dyDescent="0.5">
      <c r="D1681"/>
      <c r="E1681"/>
      <c r="F1681"/>
      <c r="M1681"/>
      <c r="P1681"/>
      <c r="T1681"/>
      <c r="Z1681"/>
      <c r="AJ1681"/>
    </row>
    <row r="1682" spans="4:36" x14ac:dyDescent="0.5">
      <c r="D1682"/>
      <c r="E1682"/>
      <c r="F1682"/>
      <c r="M1682"/>
      <c r="P1682"/>
      <c r="T1682"/>
      <c r="Z1682"/>
      <c r="AJ1682"/>
    </row>
    <row r="1683" spans="4:36" x14ac:dyDescent="0.5">
      <c r="D1683"/>
      <c r="E1683"/>
      <c r="F1683"/>
      <c r="M1683"/>
      <c r="P1683"/>
      <c r="T1683"/>
      <c r="Z1683"/>
      <c r="AJ1683"/>
    </row>
    <row r="1684" spans="4:36" x14ac:dyDescent="0.5">
      <c r="D1684"/>
      <c r="E1684"/>
      <c r="F1684"/>
      <c r="M1684"/>
      <c r="P1684"/>
      <c r="T1684"/>
      <c r="Z1684"/>
      <c r="AJ1684"/>
    </row>
    <row r="1685" spans="4:36" x14ac:dyDescent="0.5">
      <c r="D1685"/>
      <c r="E1685"/>
      <c r="F1685"/>
      <c r="M1685"/>
      <c r="P1685"/>
      <c r="T1685"/>
      <c r="Z1685"/>
      <c r="AJ1685"/>
    </row>
    <row r="1686" spans="4:36" x14ac:dyDescent="0.5">
      <c r="D1686"/>
      <c r="E1686"/>
      <c r="F1686"/>
      <c r="M1686"/>
      <c r="P1686"/>
      <c r="T1686"/>
      <c r="Z1686"/>
      <c r="AJ1686"/>
    </row>
    <row r="1687" spans="4:36" x14ac:dyDescent="0.5">
      <c r="D1687"/>
      <c r="E1687"/>
      <c r="F1687"/>
      <c r="M1687"/>
      <c r="P1687"/>
      <c r="T1687"/>
      <c r="Z1687"/>
      <c r="AJ1687"/>
    </row>
    <row r="1688" spans="4:36" x14ac:dyDescent="0.5">
      <c r="D1688"/>
      <c r="E1688"/>
      <c r="F1688"/>
      <c r="M1688"/>
      <c r="P1688"/>
      <c r="T1688"/>
      <c r="Z1688"/>
      <c r="AJ1688"/>
    </row>
    <row r="1689" spans="4:36" x14ac:dyDescent="0.5">
      <c r="D1689"/>
      <c r="E1689"/>
      <c r="F1689"/>
      <c r="M1689"/>
      <c r="P1689"/>
      <c r="T1689"/>
      <c r="Z1689"/>
      <c r="AJ1689"/>
    </row>
    <row r="1690" spans="4:36" x14ac:dyDescent="0.5">
      <c r="D1690"/>
      <c r="E1690"/>
      <c r="F1690"/>
      <c r="M1690"/>
      <c r="P1690"/>
      <c r="T1690"/>
      <c r="Z1690"/>
      <c r="AJ1690"/>
    </row>
    <row r="1691" spans="4:36" x14ac:dyDescent="0.5">
      <c r="D1691"/>
      <c r="E1691"/>
      <c r="F1691"/>
      <c r="M1691"/>
      <c r="P1691"/>
      <c r="T1691"/>
      <c r="Z1691"/>
      <c r="AJ1691"/>
    </row>
    <row r="1692" spans="4:36" x14ac:dyDescent="0.5">
      <c r="D1692"/>
      <c r="E1692"/>
      <c r="F1692"/>
      <c r="M1692"/>
      <c r="P1692"/>
      <c r="T1692"/>
      <c r="Z1692"/>
      <c r="AJ1692"/>
    </row>
    <row r="1693" spans="4:36" x14ac:dyDescent="0.5">
      <c r="D1693"/>
      <c r="E1693"/>
      <c r="F1693"/>
      <c r="M1693"/>
      <c r="P1693"/>
      <c r="T1693"/>
      <c r="Z1693"/>
      <c r="AJ1693"/>
    </row>
    <row r="1694" spans="4:36" x14ac:dyDescent="0.5">
      <c r="D1694"/>
      <c r="E1694"/>
      <c r="F1694"/>
      <c r="M1694"/>
      <c r="P1694"/>
      <c r="T1694"/>
      <c r="Z1694"/>
      <c r="AJ1694"/>
    </row>
    <row r="1695" spans="4:36" x14ac:dyDescent="0.5">
      <c r="D1695"/>
      <c r="E1695"/>
      <c r="F1695"/>
      <c r="M1695"/>
      <c r="P1695"/>
      <c r="T1695"/>
      <c r="Z1695"/>
      <c r="AJ1695"/>
    </row>
    <row r="1696" spans="4:36" x14ac:dyDescent="0.5">
      <c r="D1696"/>
      <c r="E1696"/>
      <c r="F1696"/>
      <c r="M1696"/>
      <c r="P1696"/>
      <c r="T1696"/>
      <c r="Z1696"/>
      <c r="AJ1696"/>
    </row>
    <row r="1697" spans="4:36" x14ac:dyDescent="0.5">
      <c r="D1697"/>
      <c r="E1697"/>
      <c r="F1697"/>
      <c r="M1697"/>
      <c r="P1697"/>
      <c r="T1697"/>
      <c r="Z1697"/>
      <c r="AJ1697"/>
    </row>
    <row r="1698" spans="4:36" x14ac:dyDescent="0.5">
      <c r="D1698"/>
      <c r="E1698"/>
      <c r="F1698"/>
      <c r="M1698"/>
      <c r="P1698"/>
      <c r="T1698"/>
      <c r="Z1698"/>
      <c r="AJ1698"/>
    </row>
    <row r="1699" spans="4:36" x14ac:dyDescent="0.5">
      <c r="D1699"/>
      <c r="E1699"/>
      <c r="F1699"/>
      <c r="M1699"/>
      <c r="P1699"/>
      <c r="T1699"/>
      <c r="Z1699"/>
      <c r="AJ1699"/>
    </row>
    <row r="1700" spans="4:36" x14ac:dyDescent="0.5">
      <c r="D1700"/>
      <c r="E1700"/>
      <c r="F1700"/>
      <c r="M1700"/>
      <c r="P1700"/>
      <c r="T1700"/>
      <c r="Z1700"/>
      <c r="AJ1700"/>
    </row>
    <row r="1701" spans="4:36" x14ac:dyDescent="0.5">
      <c r="D1701"/>
      <c r="E1701"/>
      <c r="F1701"/>
      <c r="M1701"/>
      <c r="P1701"/>
      <c r="T1701"/>
      <c r="Z1701"/>
      <c r="AJ1701"/>
    </row>
    <row r="1702" spans="4:36" x14ac:dyDescent="0.5">
      <c r="D1702"/>
      <c r="E1702"/>
      <c r="F1702"/>
      <c r="M1702"/>
      <c r="P1702"/>
      <c r="T1702"/>
      <c r="Z1702"/>
      <c r="AJ1702"/>
    </row>
  </sheetData>
  <sheetProtection algorithmName="SHA-512" hashValue="1v7iMt6csj5wo+ioAh3mvRd1ZflvSWrIKZEi1bLvbOkORQuiR3MXRWtDu1ny8aqz2dFxwdpv6oggPl64eDhZuw==" saltValue="bkS3C3BAkDi4+moHSPhypA==" spinCount="100000" sheet="1" objects="1" scenarios="1"/>
  <mergeCells count="61">
    <mergeCell ref="B81:E81"/>
    <mergeCell ref="B82:E82"/>
    <mergeCell ref="B83:E83"/>
    <mergeCell ref="B84:E84"/>
    <mergeCell ref="B85:E85"/>
    <mergeCell ref="AL5:AL75"/>
    <mergeCell ref="O41:O49"/>
    <mergeCell ref="B80:E80"/>
    <mergeCell ref="B78:E78"/>
    <mergeCell ref="B79:E79"/>
    <mergeCell ref="AF34:AF40"/>
    <mergeCell ref="AG34:AG40"/>
    <mergeCell ref="AH35:AH40"/>
    <mergeCell ref="AI35:AI40"/>
    <mergeCell ref="AF42:AF75"/>
    <mergeCell ref="AG42:AG75"/>
    <mergeCell ref="AH43:AH49"/>
    <mergeCell ref="AI43:AI49"/>
    <mergeCell ref="AH51:AH75"/>
    <mergeCell ref="AI51:AI75"/>
    <mergeCell ref="AI28:AI32"/>
    <mergeCell ref="AH22:AH25"/>
    <mergeCell ref="A4:C75"/>
    <mergeCell ref="Q2:S2"/>
    <mergeCell ref="U2:Y2"/>
    <mergeCell ref="AA2:AI2"/>
    <mergeCell ref="AF12:AF14"/>
    <mergeCell ref="AI23:AI25"/>
    <mergeCell ref="O33:O40"/>
    <mergeCell ref="AG12:AG14"/>
    <mergeCell ref="AF16:AF19"/>
    <mergeCell ref="AG16:AG19"/>
    <mergeCell ref="AH17:AH19"/>
    <mergeCell ref="AA5:AA75"/>
    <mergeCell ref="AB5:AB75"/>
    <mergeCell ref="AG9:AG10"/>
    <mergeCell ref="AF27:AF32"/>
    <mergeCell ref="AF21:AF25"/>
    <mergeCell ref="AG21:AG25"/>
    <mergeCell ref="G2:L2"/>
    <mergeCell ref="AC5:AC75"/>
    <mergeCell ref="AD6:AD75"/>
    <mergeCell ref="AE6:AE75"/>
    <mergeCell ref="AF9:AF10"/>
    <mergeCell ref="N2:O2"/>
    <mergeCell ref="AH28:AH32"/>
    <mergeCell ref="A1:E1"/>
    <mergeCell ref="CA3:CB3"/>
    <mergeCell ref="O15:O19"/>
    <mergeCell ref="O20:O25"/>
    <mergeCell ref="O26:O32"/>
    <mergeCell ref="AK2:AN2"/>
    <mergeCell ref="A3:C3"/>
    <mergeCell ref="G3:L3"/>
    <mergeCell ref="N3:O3"/>
    <mergeCell ref="Q3:S3"/>
    <mergeCell ref="U3:Y3"/>
    <mergeCell ref="AA3:AI3"/>
    <mergeCell ref="AK3:AN3"/>
    <mergeCell ref="A2:C2"/>
    <mergeCell ref="AG27:AG32"/>
  </mergeCells>
  <pageMargins left="0.7" right="0.7" top="0.75" bottom="0.75" header="0.3" footer="0.3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AZ1720"/>
  <sheetViews>
    <sheetView zoomScale="40" zoomScaleNormal="4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AD70" sqref="AD70"/>
    </sheetView>
  </sheetViews>
  <sheetFormatPr defaultRowHeight="21" outlineLevelCol="1" x14ac:dyDescent="0.5"/>
  <cols>
    <col min="1" max="1" width="10.26953125" customWidth="1"/>
    <col min="3" max="3" width="16.54296875" customWidth="1"/>
    <col min="4" max="4" width="4.7265625" style="2" customWidth="1"/>
    <col min="5" max="5" width="22.453125" style="4" customWidth="1"/>
    <col min="6" max="6" width="5" style="2" customWidth="1"/>
    <col min="7" max="7" width="27.26953125" customWidth="1"/>
    <col min="8" max="8" width="4.7265625" style="2" customWidth="1"/>
    <col min="9" max="10" width="13.81640625" customWidth="1"/>
    <col min="11" max="11" width="12.81640625" customWidth="1"/>
    <col min="12" max="12" width="12.26953125" customWidth="1"/>
    <col min="13" max="13" width="4.54296875" style="2" customWidth="1"/>
    <col min="14" max="14" width="12" customWidth="1"/>
    <col min="15" max="16" width="11.54296875" customWidth="1"/>
    <col min="17" max="17" width="14.1796875" customWidth="1"/>
    <col min="18" max="18" width="4.7265625" style="2" customWidth="1"/>
    <col min="19" max="19" width="15.453125" customWidth="1"/>
    <col min="20" max="20" width="12.26953125" customWidth="1"/>
    <col min="21" max="21" width="12.7265625" customWidth="1"/>
    <col min="22" max="27" width="13.81640625" customWidth="1"/>
    <col min="28" max="28" width="14" customWidth="1"/>
    <col min="29" max="29" width="13.81640625" customWidth="1"/>
    <col min="30" max="30" width="15.7265625" customWidth="1"/>
    <col min="31" max="31" width="4.7265625" style="2" customWidth="1"/>
    <col min="32" max="32" width="30.81640625" customWidth="1"/>
    <col min="33" max="33" width="9.1796875" hidden="1" customWidth="1" outlineLevel="1"/>
    <col min="34" max="34" width="9.1796875" style="12" hidden="1" customWidth="1" outlineLevel="1"/>
    <col min="35" max="51" width="9.1796875" hidden="1" customWidth="1" outlineLevel="1"/>
    <col min="52" max="52" width="0" hidden="1" customWidth="1"/>
  </cols>
  <sheetData>
    <row r="1" spans="1:52" ht="78.25" customHeight="1" thickBot="1" x14ac:dyDescent="0.45">
      <c r="A1" s="631" t="s">
        <v>495</v>
      </c>
      <c r="B1" s="632"/>
      <c r="C1" s="632"/>
      <c r="D1" s="632"/>
      <c r="E1" s="633"/>
    </row>
    <row r="2" spans="1:52" ht="58.5" customHeight="1" thickBot="1" x14ac:dyDescent="0.45">
      <c r="A2" s="405"/>
      <c r="B2" s="406"/>
      <c r="C2" s="407"/>
      <c r="D2" s="9"/>
      <c r="E2" s="10" t="s">
        <v>373</v>
      </c>
      <c r="F2" s="14"/>
      <c r="G2" s="10" t="s">
        <v>374</v>
      </c>
      <c r="H2" s="9"/>
      <c r="I2" s="737" t="s">
        <v>376</v>
      </c>
      <c r="J2" s="746"/>
      <c r="K2" s="746"/>
      <c r="L2" s="738"/>
      <c r="M2" s="9"/>
      <c r="N2" s="737" t="s">
        <v>377</v>
      </c>
      <c r="O2" s="746"/>
      <c r="P2" s="746"/>
      <c r="Q2" s="738"/>
      <c r="R2" s="9"/>
      <c r="S2" s="658" t="s">
        <v>378</v>
      </c>
      <c r="T2" s="659"/>
      <c r="U2" s="659"/>
      <c r="V2" s="659"/>
      <c r="W2" s="659"/>
      <c r="X2" s="659"/>
      <c r="Y2" s="659"/>
      <c r="Z2" s="659"/>
      <c r="AA2" s="660"/>
      <c r="AB2" s="658" t="s">
        <v>379</v>
      </c>
      <c r="AC2" s="659"/>
      <c r="AD2" s="659"/>
      <c r="AE2" s="11"/>
      <c r="AF2" s="425" t="s">
        <v>459</v>
      </c>
    </row>
    <row r="3" spans="1:52" ht="42.25" customHeight="1" thickBot="1" x14ac:dyDescent="0.45">
      <c r="A3" s="831" t="s">
        <v>437</v>
      </c>
      <c r="B3" s="832"/>
      <c r="C3" s="833"/>
      <c r="D3" s="13" t="s">
        <v>3</v>
      </c>
      <c r="E3" s="48" t="s">
        <v>11</v>
      </c>
      <c r="F3" s="14"/>
      <c r="G3" s="48" t="s">
        <v>11</v>
      </c>
      <c r="H3" s="13" t="s">
        <v>2</v>
      </c>
      <c r="I3" s="824" t="s">
        <v>11</v>
      </c>
      <c r="J3" s="825"/>
      <c r="K3" s="825"/>
      <c r="L3" s="826"/>
      <c r="M3" s="13" t="s">
        <v>2</v>
      </c>
      <c r="N3" s="828" t="s">
        <v>11</v>
      </c>
      <c r="O3" s="829"/>
      <c r="P3" s="829"/>
      <c r="Q3" s="830"/>
      <c r="R3" s="13" t="s">
        <v>2</v>
      </c>
      <c r="S3" s="797" t="s">
        <v>12</v>
      </c>
      <c r="T3" s="798"/>
      <c r="U3" s="798"/>
      <c r="V3" s="798"/>
      <c r="W3" s="798"/>
      <c r="X3" s="798"/>
      <c r="Y3" s="798"/>
      <c r="Z3" s="798"/>
      <c r="AA3" s="799"/>
      <c r="AB3" s="792" t="s">
        <v>496</v>
      </c>
      <c r="AC3" s="793"/>
      <c r="AD3" s="793"/>
      <c r="AE3" s="13" t="s">
        <v>2</v>
      </c>
      <c r="AF3" s="426" t="s">
        <v>11</v>
      </c>
      <c r="AO3" t="s">
        <v>449</v>
      </c>
      <c r="AP3" t="s">
        <v>448</v>
      </c>
      <c r="AQ3" t="s">
        <v>451</v>
      </c>
      <c r="AR3" t="s">
        <v>453</v>
      </c>
      <c r="AS3" t="s">
        <v>455</v>
      </c>
      <c r="AT3" t="s">
        <v>455</v>
      </c>
      <c r="AU3" t="s">
        <v>458</v>
      </c>
    </row>
    <row r="4" spans="1:52" s="6" customFormat="1" ht="154.5" customHeight="1" thickBot="1" x14ac:dyDescent="0.4">
      <c r="A4" s="190"/>
      <c r="B4" s="191"/>
      <c r="C4" s="192"/>
      <c r="D4" s="14"/>
      <c r="E4" s="15" t="s">
        <v>6</v>
      </c>
      <c r="F4" s="14"/>
      <c r="G4" s="442" t="s">
        <v>366</v>
      </c>
      <c r="H4" s="9"/>
      <c r="I4" s="121" t="s">
        <v>267</v>
      </c>
      <c r="J4" s="122" t="s">
        <v>265</v>
      </c>
      <c r="K4" s="123" t="s">
        <v>192</v>
      </c>
      <c r="L4" s="124" t="s">
        <v>193</v>
      </c>
      <c r="M4" s="9"/>
      <c r="N4" s="136" t="s">
        <v>4</v>
      </c>
      <c r="O4" s="16" t="s">
        <v>194</v>
      </c>
      <c r="P4" s="841" t="s">
        <v>249</v>
      </c>
      <c r="Q4" s="842"/>
      <c r="R4" s="9"/>
      <c r="S4" s="433" t="s">
        <v>5</v>
      </c>
      <c r="T4" s="434" t="s">
        <v>198</v>
      </c>
      <c r="U4" s="435" t="s">
        <v>250</v>
      </c>
      <c r="V4" s="436" t="s">
        <v>345</v>
      </c>
      <c r="W4" s="437" t="s">
        <v>346</v>
      </c>
      <c r="X4" s="437" t="s">
        <v>347</v>
      </c>
      <c r="Y4" s="437" t="s">
        <v>348</v>
      </c>
      <c r="Z4" s="437" t="s">
        <v>349</v>
      </c>
      <c r="AA4" s="438" t="s">
        <v>350</v>
      </c>
      <c r="AB4" s="433" t="s">
        <v>222</v>
      </c>
      <c r="AC4" s="434" t="s">
        <v>203</v>
      </c>
      <c r="AD4" s="434" t="s">
        <v>341</v>
      </c>
      <c r="AE4" s="505"/>
      <c r="AF4" s="427" t="s">
        <v>460</v>
      </c>
      <c r="AG4" s="302" t="s">
        <v>438</v>
      </c>
      <c r="AH4" s="303" t="s">
        <v>439</v>
      </c>
      <c r="AI4" s="303" t="s">
        <v>440</v>
      </c>
      <c r="AJ4" s="303" t="s">
        <v>228</v>
      </c>
      <c r="AK4" s="303" t="s">
        <v>441</v>
      </c>
      <c r="AL4" s="303" t="s">
        <v>442</v>
      </c>
      <c r="AM4" s="304" t="s">
        <v>445</v>
      </c>
      <c r="AN4" s="303" t="s">
        <v>446</v>
      </c>
      <c r="AO4" s="303" t="s">
        <v>444</v>
      </c>
      <c r="AP4" s="303" t="s">
        <v>447</v>
      </c>
      <c r="AQ4" s="303" t="s">
        <v>450</v>
      </c>
      <c r="AR4" s="303" t="s">
        <v>452</v>
      </c>
      <c r="AS4" s="303" t="s">
        <v>454</v>
      </c>
      <c r="AT4" s="303" t="s">
        <v>456</v>
      </c>
      <c r="AU4" s="303" t="s">
        <v>457</v>
      </c>
      <c r="AW4" s="303"/>
      <c r="AX4" s="303"/>
    </row>
    <row r="5" spans="1:52" s="7" customFormat="1" ht="28.5" customHeight="1" x14ac:dyDescent="0.3">
      <c r="A5" s="193"/>
      <c r="B5" s="135"/>
      <c r="C5" s="194"/>
      <c r="D5" s="14"/>
      <c r="E5" s="20" t="s">
        <v>15</v>
      </c>
      <c r="F5" s="14"/>
      <c r="G5" s="443">
        <v>20.439435000000003</v>
      </c>
      <c r="H5" s="9"/>
      <c r="I5" s="808">
        <v>0</v>
      </c>
      <c r="J5" s="292">
        <v>3.8719999999999999</v>
      </c>
      <c r="K5" s="292">
        <v>6.8432000000000004</v>
      </c>
      <c r="L5" s="290">
        <v>9.2119999999999997</v>
      </c>
      <c r="M5" s="9"/>
      <c r="N5" s="812">
        <v>0</v>
      </c>
      <c r="O5" s="292">
        <f>AP5+AQ5+AO5+$AT$5</f>
        <v>1.8900000000000001</v>
      </c>
      <c r="P5" s="843">
        <f t="shared" ref="P5:P24" si="0">AM5+AP5+AQ5</f>
        <v>2.27</v>
      </c>
      <c r="Q5" s="844"/>
      <c r="R5" s="9"/>
      <c r="S5" s="821">
        <v>0</v>
      </c>
      <c r="T5" s="818">
        <v>0</v>
      </c>
      <c r="U5" s="815">
        <v>1</v>
      </c>
      <c r="V5" s="439" t="s">
        <v>0</v>
      </c>
      <c r="W5" s="440" t="s">
        <v>0</v>
      </c>
      <c r="X5" s="440" t="s">
        <v>0</v>
      </c>
      <c r="Y5" s="440" t="s">
        <v>0</v>
      </c>
      <c r="Z5" s="440" t="s">
        <v>0</v>
      </c>
      <c r="AA5" s="441" t="s">
        <v>0</v>
      </c>
      <c r="AB5" s="500">
        <v>0</v>
      </c>
      <c r="AC5" s="794" t="s">
        <v>368</v>
      </c>
      <c r="AD5" s="501">
        <v>0.46438499999999994</v>
      </c>
      <c r="AE5" s="11"/>
      <c r="AF5" s="428">
        <v>6.4626099999999997</v>
      </c>
      <c r="AG5" s="298">
        <v>5.6814</v>
      </c>
      <c r="AH5" s="297">
        <v>14.758035000000001</v>
      </c>
      <c r="AI5" s="298"/>
      <c r="AJ5" s="298">
        <v>3.8719999999999999</v>
      </c>
      <c r="AK5" s="298">
        <v>6.8432000000000004</v>
      </c>
      <c r="AL5" s="298">
        <v>9.2119999999999997</v>
      </c>
      <c r="AM5" s="298">
        <v>1.5</v>
      </c>
      <c r="AN5" s="298"/>
      <c r="AO5" s="298">
        <f t="shared" ref="AO5:AO36" si="1">(AW5/1000)*0.2</f>
        <v>0.12</v>
      </c>
      <c r="AP5" s="298">
        <v>0.5</v>
      </c>
      <c r="AQ5" s="298">
        <f t="shared" ref="AQ5:AQ36" si="2">(AW5/1000)*0.45</f>
        <v>0.27</v>
      </c>
      <c r="AR5" s="298">
        <v>2.5</v>
      </c>
      <c r="AS5" s="298">
        <v>1</v>
      </c>
      <c r="AT5" s="298">
        <v>1</v>
      </c>
      <c r="AU5" s="298">
        <v>2</v>
      </c>
      <c r="AW5" s="305">
        <v>600</v>
      </c>
      <c r="AX5" s="306">
        <v>600</v>
      </c>
      <c r="AY5" s="296"/>
      <c r="AZ5" s="296"/>
    </row>
    <row r="6" spans="1:52" s="7" customFormat="1" ht="28.5" customHeight="1" x14ac:dyDescent="0.3">
      <c r="A6" s="193"/>
      <c r="B6" s="135"/>
      <c r="C6" s="194"/>
      <c r="D6" s="14"/>
      <c r="E6" s="18" t="s">
        <v>16</v>
      </c>
      <c r="F6" s="14"/>
      <c r="G6" s="429">
        <v>24.690585000000002</v>
      </c>
      <c r="H6" s="9"/>
      <c r="I6" s="809"/>
      <c r="J6" s="293">
        <v>4.3519999999999994</v>
      </c>
      <c r="K6" s="293">
        <v>7.6232000000000015</v>
      </c>
      <c r="L6" s="289">
        <v>10.262</v>
      </c>
      <c r="M6" s="9"/>
      <c r="N6" s="813"/>
      <c r="O6" s="292">
        <f t="shared" ref="O6:O19" si="3">AP6+AQ6+AO6+$AT$5</f>
        <v>1.9875</v>
      </c>
      <c r="P6" s="843">
        <f t="shared" si="0"/>
        <v>2.3374999999999999</v>
      </c>
      <c r="Q6" s="844"/>
      <c r="R6" s="9"/>
      <c r="S6" s="813"/>
      <c r="T6" s="819"/>
      <c r="U6" s="816"/>
      <c r="V6" s="676">
        <f>AR5</f>
        <v>2.5</v>
      </c>
      <c r="W6" s="647">
        <f>AR5</f>
        <v>2.5</v>
      </c>
      <c r="X6" s="128" t="s">
        <v>0</v>
      </c>
      <c r="Y6" s="128" t="s">
        <v>0</v>
      </c>
      <c r="Z6" s="128" t="s">
        <v>0</v>
      </c>
      <c r="AA6" s="154" t="s">
        <v>0</v>
      </c>
      <c r="AB6" s="129">
        <v>0</v>
      </c>
      <c r="AC6" s="795"/>
      <c r="AD6" s="502">
        <v>0.54830999999999996</v>
      </c>
      <c r="AE6" s="11"/>
      <c r="AF6" s="429">
        <v>7.7215600000000002</v>
      </c>
      <c r="AG6" s="298">
        <v>6.4463999999999997</v>
      </c>
      <c r="AH6" s="297">
        <v>18.244185000000002</v>
      </c>
      <c r="AI6" s="298"/>
      <c r="AJ6" s="298">
        <v>4.3519999999999994</v>
      </c>
      <c r="AK6" s="298">
        <v>7.6232000000000015</v>
      </c>
      <c r="AL6" s="298">
        <v>10.262</v>
      </c>
      <c r="AM6" s="298">
        <v>1.5</v>
      </c>
      <c r="AN6" s="298"/>
      <c r="AO6" s="298">
        <f t="shared" si="1"/>
        <v>0.15000000000000002</v>
      </c>
      <c r="AP6" s="298">
        <v>0.5</v>
      </c>
      <c r="AQ6" s="298">
        <f t="shared" si="2"/>
        <v>0.33750000000000002</v>
      </c>
      <c r="AR6" s="298"/>
      <c r="AS6" s="298"/>
      <c r="AT6" s="298"/>
      <c r="AU6" s="298"/>
      <c r="AW6" s="307">
        <v>750</v>
      </c>
      <c r="AX6" s="306">
        <v>600</v>
      </c>
      <c r="AY6" s="296"/>
      <c r="AZ6" s="296"/>
    </row>
    <row r="7" spans="1:52" s="7" customFormat="1" ht="28.5" customHeight="1" x14ac:dyDescent="0.3">
      <c r="A7" s="193"/>
      <c r="B7" s="135"/>
      <c r="C7" s="194"/>
      <c r="D7" s="14"/>
      <c r="E7" s="18" t="s">
        <v>24</v>
      </c>
      <c r="F7" s="14"/>
      <c r="G7" s="443">
        <v>29.765235000000004</v>
      </c>
      <c r="H7" s="9"/>
      <c r="I7" s="809"/>
      <c r="J7" s="293">
        <v>4.8320000000000007</v>
      </c>
      <c r="K7" s="293">
        <v>8.4032</v>
      </c>
      <c r="L7" s="289">
        <v>11.312000000000001</v>
      </c>
      <c r="M7" s="9"/>
      <c r="N7" s="813"/>
      <c r="O7" s="292">
        <f t="shared" si="3"/>
        <v>1.9875</v>
      </c>
      <c r="P7" s="843">
        <f t="shared" si="0"/>
        <v>2.3374999999999999</v>
      </c>
      <c r="Q7" s="844"/>
      <c r="R7" s="9"/>
      <c r="S7" s="813"/>
      <c r="T7" s="819"/>
      <c r="U7" s="816"/>
      <c r="V7" s="677"/>
      <c r="W7" s="649"/>
      <c r="X7" s="128" t="s">
        <v>0</v>
      </c>
      <c r="Y7" s="128" t="s">
        <v>0</v>
      </c>
      <c r="Z7" s="128" t="s">
        <v>0</v>
      </c>
      <c r="AA7" s="154" t="s">
        <v>0</v>
      </c>
      <c r="AB7" s="130">
        <v>0</v>
      </c>
      <c r="AC7" s="795"/>
      <c r="AD7" s="502">
        <v>0.63223499999999999</v>
      </c>
      <c r="AE7" s="11"/>
      <c r="AF7" s="429">
        <v>9.2257600000000011</v>
      </c>
      <c r="AG7" s="298">
        <v>7.2113999999999994</v>
      </c>
      <c r="AH7" s="297">
        <v>22.553835000000003</v>
      </c>
      <c r="AI7" s="298"/>
      <c r="AJ7" s="298">
        <v>4.8320000000000007</v>
      </c>
      <c r="AK7" s="298">
        <v>8.4032</v>
      </c>
      <c r="AL7" s="298">
        <v>11.312000000000001</v>
      </c>
      <c r="AM7" s="298">
        <v>1.5</v>
      </c>
      <c r="AN7" s="298"/>
      <c r="AO7" s="298">
        <f t="shared" si="1"/>
        <v>0.15000000000000002</v>
      </c>
      <c r="AP7" s="298">
        <v>0.5</v>
      </c>
      <c r="AQ7" s="298">
        <f t="shared" si="2"/>
        <v>0.33750000000000002</v>
      </c>
      <c r="AR7" s="298"/>
      <c r="AS7" s="298"/>
      <c r="AT7" s="298"/>
      <c r="AU7" s="298"/>
      <c r="AW7" s="307">
        <v>750</v>
      </c>
      <c r="AX7" s="306">
        <v>750</v>
      </c>
      <c r="AY7" s="296"/>
      <c r="AZ7" s="296"/>
    </row>
    <row r="8" spans="1:52" s="7" customFormat="1" ht="28.5" customHeight="1" x14ac:dyDescent="0.3">
      <c r="A8" s="193"/>
      <c r="B8" s="135"/>
      <c r="C8" s="194"/>
      <c r="D8" s="14"/>
      <c r="E8" s="20" t="s">
        <v>17</v>
      </c>
      <c r="F8" s="14"/>
      <c r="G8" s="443">
        <v>28.941735000000001</v>
      </c>
      <c r="H8" s="9"/>
      <c r="I8" s="809"/>
      <c r="J8" s="292">
        <v>4.8320000000000007</v>
      </c>
      <c r="K8" s="292">
        <v>8.4032</v>
      </c>
      <c r="L8" s="290">
        <v>11.312000000000001</v>
      </c>
      <c r="M8" s="9"/>
      <c r="N8" s="813"/>
      <c r="O8" s="292">
        <f t="shared" si="3"/>
        <v>2.085</v>
      </c>
      <c r="P8" s="843">
        <f t="shared" si="0"/>
        <v>2.4050000000000002</v>
      </c>
      <c r="Q8" s="844"/>
      <c r="R8" s="9"/>
      <c r="S8" s="813"/>
      <c r="T8" s="819"/>
      <c r="U8" s="816"/>
      <c r="V8" s="677"/>
      <c r="W8" s="649"/>
      <c r="X8" s="137" t="s">
        <v>0</v>
      </c>
      <c r="Y8" s="137" t="s">
        <v>0</v>
      </c>
      <c r="Z8" s="137" t="s">
        <v>0</v>
      </c>
      <c r="AA8" s="138" t="s">
        <v>0</v>
      </c>
      <c r="AB8" s="130">
        <v>0</v>
      </c>
      <c r="AC8" s="795"/>
      <c r="AD8" s="502">
        <v>0.63223499999999988</v>
      </c>
      <c r="AE8" s="11"/>
      <c r="AF8" s="428">
        <v>8.9805100000000007</v>
      </c>
      <c r="AG8" s="298">
        <v>7.2113999999999994</v>
      </c>
      <c r="AH8" s="297">
        <v>21.730335</v>
      </c>
      <c r="AI8" s="298"/>
      <c r="AJ8" s="298">
        <v>4.8320000000000007</v>
      </c>
      <c r="AK8" s="298">
        <v>8.4032</v>
      </c>
      <c r="AL8" s="298">
        <v>11.312000000000001</v>
      </c>
      <c r="AM8" s="298">
        <v>1.5</v>
      </c>
      <c r="AN8" s="298"/>
      <c r="AO8" s="298">
        <f t="shared" si="1"/>
        <v>0.18000000000000002</v>
      </c>
      <c r="AP8" s="298">
        <v>0.5</v>
      </c>
      <c r="AQ8" s="298">
        <f t="shared" si="2"/>
        <v>0.40500000000000003</v>
      </c>
      <c r="AR8" s="298"/>
      <c r="AS8" s="298"/>
      <c r="AT8" s="298"/>
      <c r="AU8" s="298"/>
      <c r="AW8" s="305">
        <v>900</v>
      </c>
      <c r="AX8" s="306">
        <v>600</v>
      </c>
      <c r="AY8" s="296"/>
      <c r="AZ8" s="296"/>
    </row>
    <row r="9" spans="1:52" s="7" customFormat="1" ht="28.5" customHeight="1" x14ac:dyDescent="0.3">
      <c r="A9" s="193"/>
      <c r="B9" s="135"/>
      <c r="C9" s="194"/>
      <c r="D9" s="14"/>
      <c r="E9" s="20" t="s">
        <v>25</v>
      </c>
      <c r="F9" s="14"/>
      <c r="G9" s="428">
        <v>34.839885000000002</v>
      </c>
      <c r="H9" s="9"/>
      <c r="I9" s="809"/>
      <c r="J9" s="294">
        <v>5.3120000000000012</v>
      </c>
      <c r="K9" s="294">
        <v>9.1832000000000011</v>
      </c>
      <c r="L9" s="290">
        <v>12.362</v>
      </c>
      <c r="M9" s="9"/>
      <c r="N9" s="813"/>
      <c r="O9" s="292">
        <f t="shared" si="3"/>
        <v>2.085</v>
      </c>
      <c r="P9" s="843">
        <f t="shared" si="0"/>
        <v>2.4050000000000002</v>
      </c>
      <c r="Q9" s="844"/>
      <c r="R9" s="9"/>
      <c r="S9" s="813"/>
      <c r="T9" s="819"/>
      <c r="U9" s="816"/>
      <c r="V9" s="677"/>
      <c r="W9" s="649"/>
      <c r="X9" s="647">
        <v>5</v>
      </c>
      <c r="Y9" s="647">
        <v>5</v>
      </c>
      <c r="Z9" s="294" t="s">
        <v>0</v>
      </c>
      <c r="AA9" s="295" t="s">
        <v>0</v>
      </c>
      <c r="AB9" s="129">
        <v>0</v>
      </c>
      <c r="AC9" s="795"/>
      <c r="AD9" s="502">
        <v>0.71615999999999991</v>
      </c>
      <c r="AE9" s="11"/>
      <c r="AF9" s="428">
        <v>10.72996</v>
      </c>
      <c r="AG9" s="298">
        <v>7.9763999999999999</v>
      </c>
      <c r="AH9" s="297">
        <v>26.863485000000004</v>
      </c>
      <c r="AI9" s="298"/>
      <c r="AJ9" s="298">
        <v>5.3120000000000012</v>
      </c>
      <c r="AK9" s="298">
        <v>9.1832000000000011</v>
      </c>
      <c r="AL9" s="298">
        <v>12.362</v>
      </c>
      <c r="AM9" s="298">
        <v>1.5</v>
      </c>
      <c r="AN9" s="298"/>
      <c r="AO9" s="298">
        <f t="shared" si="1"/>
        <v>0.18000000000000002</v>
      </c>
      <c r="AP9" s="298">
        <v>0.5</v>
      </c>
      <c r="AQ9" s="298">
        <f t="shared" si="2"/>
        <v>0.40500000000000003</v>
      </c>
      <c r="AR9" s="296"/>
      <c r="AS9" s="296"/>
      <c r="AT9" s="296"/>
      <c r="AU9" s="296"/>
      <c r="AW9" s="308">
        <v>900</v>
      </c>
      <c r="AX9" s="306">
        <v>750</v>
      </c>
      <c r="AY9" s="296"/>
      <c r="AZ9" s="296"/>
    </row>
    <row r="10" spans="1:52" s="6" customFormat="1" ht="28.5" customHeight="1" x14ac:dyDescent="0.5">
      <c r="A10" s="193"/>
      <c r="B10" s="135"/>
      <c r="C10" s="194"/>
      <c r="D10" s="14"/>
      <c r="E10" s="20" t="s">
        <v>32</v>
      </c>
      <c r="F10" s="14"/>
      <c r="G10" s="443">
        <v>40.738034999999996</v>
      </c>
      <c r="H10" s="9"/>
      <c r="I10" s="809"/>
      <c r="J10" s="292">
        <v>5.7920000000000007</v>
      </c>
      <c r="K10" s="292">
        <v>9.9632000000000005</v>
      </c>
      <c r="L10" s="290">
        <v>13.411999999999999</v>
      </c>
      <c r="M10" s="9"/>
      <c r="N10" s="813"/>
      <c r="O10" s="292">
        <f t="shared" si="3"/>
        <v>2.085</v>
      </c>
      <c r="P10" s="843">
        <f t="shared" si="0"/>
        <v>2.4050000000000002</v>
      </c>
      <c r="Q10" s="844"/>
      <c r="R10" s="9"/>
      <c r="S10" s="813"/>
      <c r="T10" s="819"/>
      <c r="U10" s="816"/>
      <c r="V10" s="677"/>
      <c r="W10" s="649"/>
      <c r="X10" s="648"/>
      <c r="Y10" s="648"/>
      <c r="Z10" s="294" t="s">
        <v>0</v>
      </c>
      <c r="AA10" s="295" t="s">
        <v>0</v>
      </c>
      <c r="AB10" s="116">
        <v>0</v>
      </c>
      <c r="AC10" s="795"/>
      <c r="AD10" s="502">
        <v>0.80008499999999994</v>
      </c>
      <c r="AE10" s="11"/>
      <c r="AF10" s="428">
        <v>12.479410000000001</v>
      </c>
      <c r="AG10" s="300">
        <v>8.7413999999999987</v>
      </c>
      <c r="AH10" s="301">
        <v>31.996635000000001</v>
      </c>
      <c r="AI10" s="300"/>
      <c r="AJ10" s="300">
        <v>5.7920000000000007</v>
      </c>
      <c r="AK10" s="300">
        <v>9.9632000000000005</v>
      </c>
      <c r="AL10" s="300">
        <v>13.411999999999999</v>
      </c>
      <c r="AM10" s="298">
        <v>1.5</v>
      </c>
      <c r="AN10" s="300"/>
      <c r="AO10" s="298">
        <f t="shared" si="1"/>
        <v>0.18000000000000002</v>
      </c>
      <c r="AP10" s="298">
        <v>0.5</v>
      </c>
      <c r="AQ10" s="298">
        <f t="shared" si="2"/>
        <v>0.40500000000000003</v>
      </c>
      <c r="AR10" s="299"/>
      <c r="AS10" s="299"/>
      <c r="AT10" s="299"/>
      <c r="AU10" s="299"/>
      <c r="AW10" s="305">
        <v>900</v>
      </c>
      <c r="AX10" s="306">
        <v>900</v>
      </c>
      <c r="AY10" s="299"/>
      <c r="AZ10" s="299"/>
    </row>
    <row r="11" spans="1:52" s="7" customFormat="1" ht="28.5" customHeight="1" x14ac:dyDescent="0.3">
      <c r="A11" s="193"/>
      <c r="B11" s="135"/>
      <c r="C11" s="194"/>
      <c r="D11" s="14"/>
      <c r="E11" s="18" t="s">
        <v>18</v>
      </c>
      <c r="F11" s="14"/>
      <c r="G11" s="429">
        <v>33.192885000000004</v>
      </c>
      <c r="H11" s="9"/>
      <c r="I11" s="809"/>
      <c r="J11" s="293">
        <v>5.3120000000000003</v>
      </c>
      <c r="K11" s="293">
        <v>9.1832000000000011</v>
      </c>
      <c r="L11" s="289">
        <v>12.362</v>
      </c>
      <c r="M11" s="9"/>
      <c r="N11" s="813"/>
      <c r="O11" s="292">
        <f t="shared" si="3"/>
        <v>2.1825000000000001</v>
      </c>
      <c r="P11" s="843">
        <f t="shared" si="0"/>
        <v>2.4725000000000001</v>
      </c>
      <c r="Q11" s="844"/>
      <c r="R11" s="9"/>
      <c r="S11" s="813"/>
      <c r="T11" s="819"/>
      <c r="U11" s="816"/>
      <c r="V11" s="677"/>
      <c r="W11" s="649"/>
      <c r="X11" s="293" t="s">
        <v>0</v>
      </c>
      <c r="Y11" s="293" t="s">
        <v>0</v>
      </c>
      <c r="Z11" s="293" t="s">
        <v>0</v>
      </c>
      <c r="AA11" s="289" t="s">
        <v>0</v>
      </c>
      <c r="AB11" s="129">
        <v>0</v>
      </c>
      <c r="AC11" s="795"/>
      <c r="AD11" s="502">
        <v>0.71615999999999991</v>
      </c>
      <c r="AE11" s="11"/>
      <c r="AF11" s="429">
        <v>10.239460000000001</v>
      </c>
      <c r="AG11" s="298">
        <v>7.9763999999999999</v>
      </c>
      <c r="AH11" s="297">
        <v>25.216485000000002</v>
      </c>
      <c r="AI11" s="298"/>
      <c r="AJ11" s="298">
        <v>5.3120000000000003</v>
      </c>
      <c r="AK11" s="298">
        <v>9.1832000000000011</v>
      </c>
      <c r="AL11" s="298">
        <v>12.362</v>
      </c>
      <c r="AM11" s="298">
        <v>1.5</v>
      </c>
      <c r="AN11" s="298"/>
      <c r="AO11" s="298">
        <f t="shared" si="1"/>
        <v>0.21000000000000002</v>
      </c>
      <c r="AP11" s="298">
        <v>0.5</v>
      </c>
      <c r="AQ11" s="298">
        <f t="shared" si="2"/>
        <v>0.47250000000000003</v>
      </c>
      <c r="AR11" s="298"/>
      <c r="AS11" s="298"/>
      <c r="AT11" s="298"/>
      <c r="AU11" s="298"/>
      <c r="AW11" s="309">
        <v>1050</v>
      </c>
      <c r="AX11" s="306">
        <v>600</v>
      </c>
      <c r="AY11" s="298"/>
      <c r="AZ11" s="298"/>
    </row>
    <row r="12" spans="1:52" s="7" customFormat="1" ht="28.5" customHeight="1" x14ac:dyDescent="0.3">
      <c r="A12" s="193"/>
      <c r="B12" s="135"/>
      <c r="C12" s="194"/>
      <c r="D12" s="14"/>
      <c r="E12" s="18" t="s">
        <v>26</v>
      </c>
      <c r="F12" s="14"/>
      <c r="G12" s="429">
        <v>39.914535000000001</v>
      </c>
      <c r="H12" s="9"/>
      <c r="I12" s="809"/>
      <c r="J12" s="293">
        <v>5.7920000000000007</v>
      </c>
      <c r="K12" s="293">
        <v>9.9632000000000005</v>
      </c>
      <c r="L12" s="289">
        <v>13.412000000000001</v>
      </c>
      <c r="M12" s="9"/>
      <c r="N12" s="813"/>
      <c r="O12" s="292">
        <f t="shared" si="3"/>
        <v>2.1825000000000001</v>
      </c>
      <c r="P12" s="843">
        <f t="shared" si="0"/>
        <v>2.4725000000000001</v>
      </c>
      <c r="Q12" s="844"/>
      <c r="R12" s="9"/>
      <c r="S12" s="813"/>
      <c r="T12" s="819"/>
      <c r="U12" s="816"/>
      <c r="V12" s="677"/>
      <c r="W12" s="649"/>
      <c r="X12" s="647">
        <v>5</v>
      </c>
      <c r="Y12" s="647">
        <v>5</v>
      </c>
      <c r="Z12" s="293" t="s">
        <v>0</v>
      </c>
      <c r="AA12" s="289" t="s">
        <v>0</v>
      </c>
      <c r="AB12" s="130">
        <v>0</v>
      </c>
      <c r="AC12" s="795"/>
      <c r="AD12" s="502">
        <v>0.80008500000000005</v>
      </c>
      <c r="AE12" s="11"/>
      <c r="AF12" s="429">
        <v>12.234160000000001</v>
      </c>
      <c r="AG12" s="298">
        <v>8.7413999999999987</v>
      </c>
      <c r="AH12" s="297">
        <v>31.173134999999998</v>
      </c>
      <c r="AI12" s="298"/>
      <c r="AJ12" s="298">
        <v>5.7920000000000007</v>
      </c>
      <c r="AK12" s="298">
        <v>9.9632000000000005</v>
      </c>
      <c r="AL12" s="298">
        <v>13.412000000000001</v>
      </c>
      <c r="AM12" s="298">
        <v>1.5</v>
      </c>
      <c r="AN12" s="298"/>
      <c r="AO12" s="298">
        <f t="shared" si="1"/>
        <v>0.21000000000000002</v>
      </c>
      <c r="AP12" s="298">
        <v>0.5</v>
      </c>
      <c r="AQ12" s="298">
        <f t="shared" si="2"/>
        <v>0.47250000000000003</v>
      </c>
      <c r="AR12" s="298"/>
      <c r="AS12" s="298"/>
      <c r="AT12" s="298"/>
      <c r="AU12" s="298"/>
      <c r="AW12" s="307">
        <v>1050</v>
      </c>
      <c r="AX12" s="306">
        <v>750</v>
      </c>
      <c r="AY12" s="298"/>
      <c r="AZ12" s="298"/>
    </row>
    <row r="13" spans="1:52" s="6" customFormat="1" ht="28.5" customHeight="1" x14ac:dyDescent="0.5">
      <c r="A13" s="193"/>
      <c r="B13" s="135"/>
      <c r="C13" s="194"/>
      <c r="D13" s="14"/>
      <c r="E13" s="18" t="s">
        <v>33</v>
      </c>
      <c r="F13" s="14"/>
      <c r="G13" s="429">
        <v>46.636185000000005</v>
      </c>
      <c r="H13" s="9"/>
      <c r="I13" s="809"/>
      <c r="J13" s="293">
        <v>6.2720000000000002</v>
      </c>
      <c r="K13" s="293">
        <v>10.7432</v>
      </c>
      <c r="L13" s="289">
        <v>14.462</v>
      </c>
      <c r="M13" s="9"/>
      <c r="N13" s="813"/>
      <c r="O13" s="292">
        <f t="shared" si="3"/>
        <v>2.1825000000000001</v>
      </c>
      <c r="P13" s="843">
        <f t="shared" si="0"/>
        <v>3.9725000000000001</v>
      </c>
      <c r="Q13" s="844"/>
      <c r="R13" s="9"/>
      <c r="S13" s="813"/>
      <c r="T13" s="819"/>
      <c r="U13" s="816"/>
      <c r="V13" s="677"/>
      <c r="W13" s="649"/>
      <c r="X13" s="649"/>
      <c r="Y13" s="649"/>
      <c r="Z13" s="293" t="s">
        <v>0</v>
      </c>
      <c r="AA13" s="289" t="s">
        <v>0</v>
      </c>
      <c r="AB13" s="130">
        <v>0</v>
      </c>
      <c r="AC13" s="795"/>
      <c r="AD13" s="502">
        <v>0.88400999999999996</v>
      </c>
      <c r="AE13" s="11"/>
      <c r="AF13" s="429">
        <v>14.228859999999999</v>
      </c>
      <c r="AG13" s="300">
        <v>9.5063999999999993</v>
      </c>
      <c r="AH13" s="301">
        <v>37.129785000000005</v>
      </c>
      <c r="AI13" s="300"/>
      <c r="AJ13" s="300">
        <v>6.2720000000000002</v>
      </c>
      <c r="AK13" s="300">
        <v>10.7432</v>
      </c>
      <c r="AL13" s="300">
        <v>14.462</v>
      </c>
      <c r="AM13" s="300">
        <v>3</v>
      </c>
      <c r="AN13" s="300"/>
      <c r="AO13" s="298">
        <f t="shared" si="1"/>
        <v>0.21000000000000002</v>
      </c>
      <c r="AP13" s="298">
        <v>0.5</v>
      </c>
      <c r="AQ13" s="298">
        <f t="shared" si="2"/>
        <v>0.47250000000000003</v>
      </c>
      <c r="AR13" s="299"/>
      <c r="AS13" s="299"/>
      <c r="AT13" s="299"/>
      <c r="AU13" s="299"/>
      <c r="AW13" s="310">
        <v>1050</v>
      </c>
      <c r="AX13" s="306">
        <v>900</v>
      </c>
      <c r="AY13" s="299"/>
      <c r="AZ13" s="299"/>
    </row>
    <row r="14" spans="1:52" s="6" customFormat="1" ht="28.5" customHeight="1" x14ac:dyDescent="0.5">
      <c r="A14" s="193"/>
      <c r="B14" s="135"/>
      <c r="C14" s="194"/>
      <c r="D14" s="14"/>
      <c r="E14" s="18" t="s">
        <v>39</v>
      </c>
      <c r="F14" s="14"/>
      <c r="G14" s="443">
        <v>53.357835000000001</v>
      </c>
      <c r="H14" s="9"/>
      <c r="I14" s="809"/>
      <c r="J14" s="293">
        <v>6.7519999999999998</v>
      </c>
      <c r="K14" s="293">
        <v>11.523200000000001</v>
      </c>
      <c r="L14" s="289">
        <v>15.512</v>
      </c>
      <c r="M14" s="9"/>
      <c r="N14" s="813"/>
      <c r="O14" s="292">
        <f t="shared" si="3"/>
        <v>2.1825000000000001</v>
      </c>
      <c r="P14" s="843">
        <f t="shared" si="0"/>
        <v>2.9725000000000001</v>
      </c>
      <c r="Q14" s="844"/>
      <c r="R14" s="9"/>
      <c r="S14" s="813"/>
      <c r="T14" s="819"/>
      <c r="U14" s="816"/>
      <c r="V14" s="677"/>
      <c r="W14" s="649"/>
      <c r="X14" s="648"/>
      <c r="Y14" s="648"/>
      <c r="Z14" s="317">
        <v>7.5</v>
      </c>
      <c r="AA14" s="289" t="s">
        <v>0</v>
      </c>
      <c r="AB14" s="130">
        <v>0</v>
      </c>
      <c r="AC14" s="795"/>
      <c r="AD14" s="502">
        <v>0.96793499999999999</v>
      </c>
      <c r="AE14" s="11"/>
      <c r="AF14" s="429">
        <v>16.223559999999999</v>
      </c>
      <c r="AG14" s="300">
        <v>10.271399999999998</v>
      </c>
      <c r="AH14" s="301">
        <v>43.086435000000002</v>
      </c>
      <c r="AI14" s="300"/>
      <c r="AJ14" s="300">
        <v>6.7519999999999998</v>
      </c>
      <c r="AK14" s="300">
        <v>11.523200000000001</v>
      </c>
      <c r="AL14" s="300">
        <v>15.512</v>
      </c>
      <c r="AM14" s="300">
        <v>2</v>
      </c>
      <c r="AN14" s="300"/>
      <c r="AO14" s="298">
        <f t="shared" si="1"/>
        <v>0.21000000000000002</v>
      </c>
      <c r="AP14" s="298">
        <v>0.5</v>
      </c>
      <c r="AQ14" s="298">
        <f t="shared" si="2"/>
        <v>0.47250000000000003</v>
      </c>
      <c r="AR14" s="299"/>
      <c r="AS14" s="299"/>
      <c r="AT14" s="299"/>
      <c r="AU14" s="299"/>
      <c r="AW14" s="310">
        <v>1050</v>
      </c>
      <c r="AX14" s="306">
        <v>1050</v>
      </c>
      <c r="AY14" s="299"/>
      <c r="AZ14" s="299"/>
    </row>
    <row r="15" spans="1:52" s="7" customFormat="1" ht="28.5" customHeight="1" x14ac:dyDescent="0.3">
      <c r="A15" s="193"/>
      <c r="B15" s="135"/>
      <c r="C15" s="194"/>
      <c r="D15" s="14"/>
      <c r="E15" s="20" t="s">
        <v>19</v>
      </c>
      <c r="F15" s="14"/>
      <c r="G15" s="443">
        <v>37.444035</v>
      </c>
      <c r="H15" s="9"/>
      <c r="I15" s="809"/>
      <c r="J15" s="292">
        <v>5.7920000000000007</v>
      </c>
      <c r="K15" s="292">
        <v>9.9632000000000005</v>
      </c>
      <c r="L15" s="290">
        <v>13.411999999999999</v>
      </c>
      <c r="M15" s="9"/>
      <c r="N15" s="813"/>
      <c r="O15" s="292">
        <f t="shared" si="3"/>
        <v>2.2800000000000002</v>
      </c>
      <c r="P15" s="843">
        <f t="shared" si="0"/>
        <v>2.54</v>
      </c>
      <c r="Q15" s="844"/>
      <c r="R15" s="9"/>
      <c r="S15" s="813"/>
      <c r="T15" s="819"/>
      <c r="U15" s="816"/>
      <c r="V15" s="677"/>
      <c r="W15" s="649"/>
      <c r="X15" s="294" t="s">
        <v>0</v>
      </c>
      <c r="Y15" s="294" t="s">
        <v>0</v>
      </c>
      <c r="Z15" s="294" t="s">
        <v>0</v>
      </c>
      <c r="AA15" s="295" t="s">
        <v>0</v>
      </c>
      <c r="AB15" s="130">
        <v>0</v>
      </c>
      <c r="AC15" s="795"/>
      <c r="AD15" s="502">
        <v>0.80008499999999994</v>
      </c>
      <c r="AE15" s="11"/>
      <c r="AF15" s="428">
        <v>11.49841</v>
      </c>
      <c r="AG15" s="298">
        <v>8.7413999999999987</v>
      </c>
      <c r="AH15" s="297">
        <v>28.702635000000001</v>
      </c>
      <c r="AI15" s="298"/>
      <c r="AJ15" s="298">
        <v>5.7920000000000007</v>
      </c>
      <c r="AK15" s="298">
        <v>9.9632000000000005</v>
      </c>
      <c r="AL15" s="298">
        <v>13.411999999999999</v>
      </c>
      <c r="AM15" s="298">
        <v>1.5</v>
      </c>
      <c r="AN15" s="298"/>
      <c r="AO15" s="298">
        <f t="shared" si="1"/>
        <v>0.24</v>
      </c>
      <c r="AP15" s="298">
        <v>0.5</v>
      </c>
      <c r="AQ15" s="298">
        <f t="shared" si="2"/>
        <v>0.54</v>
      </c>
      <c r="AR15" s="298"/>
      <c r="AS15" s="298"/>
      <c r="AT15" s="298"/>
      <c r="AU15" s="298"/>
      <c r="AW15" s="305">
        <v>1200</v>
      </c>
      <c r="AX15" s="306">
        <v>600</v>
      </c>
      <c r="AY15" s="298"/>
      <c r="AZ15" s="298"/>
    </row>
    <row r="16" spans="1:52" s="6" customFormat="1" ht="28.5" customHeight="1" x14ac:dyDescent="0.5">
      <c r="A16" s="193"/>
      <c r="B16" s="135"/>
      <c r="C16" s="194"/>
      <c r="D16" s="14"/>
      <c r="E16" s="22" t="s">
        <v>27</v>
      </c>
      <c r="F16" s="14"/>
      <c r="G16" s="428">
        <v>44.989184999999999</v>
      </c>
      <c r="H16" s="9"/>
      <c r="I16" s="809"/>
      <c r="J16" s="292">
        <v>6.2720000000000002</v>
      </c>
      <c r="K16" s="292">
        <v>10.7432</v>
      </c>
      <c r="L16" s="290">
        <v>14.462</v>
      </c>
      <c r="M16" s="9"/>
      <c r="N16" s="813"/>
      <c r="O16" s="292">
        <f t="shared" si="3"/>
        <v>2.2800000000000002</v>
      </c>
      <c r="P16" s="843">
        <f t="shared" si="0"/>
        <v>4.04</v>
      </c>
      <c r="Q16" s="844"/>
      <c r="R16" s="9"/>
      <c r="S16" s="813"/>
      <c r="T16" s="819"/>
      <c r="U16" s="816"/>
      <c r="V16" s="677"/>
      <c r="W16" s="649"/>
      <c r="X16" s="647">
        <v>5</v>
      </c>
      <c r="Y16" s="647">
        <v>5</v>
      </c>
      <c r="Z16" s="294" t="s">
        <v>0</v>
      </c>
      <c r="AA16" s="295" t="s">
        <v>0</v>
      </c>
      <c r="AB16" s="129">
        <v>0</v>
      </c>
      <c r="AC16" s="795"/>
      <c r="AD16" s="502">
        <v>0.88400999999999996</v>
      </c>
      <c r="AE16" s="11"/>
      <c r="AF16" s="428">
        <v>13.73836</v>
      </c>
      <c r="AG16" s="300">
        <v>9.5063999999999993</v>
      </c>
      <c r="AH16" s="301">
        <v>35.482785</v>
      </c>
      <c r="AI16" s="300"/>
      <c r="AJ16" s="300">
        <v>6.2720000000000002</v>
      </c>
      <c r="AK16" s="300">
        <v>10.7432</v>
      </c>
      <c r="AL16" s="300">
        <v>14.462</v>
      </c>
      <c r="AM16" s="300">
        <v>3</v>
      </c>
      <c r="AN16" s="300"/>
      <c r="AO16" s="298">
        <f t="shared" si="1"/>
        <v>0.24</v>
      </c>
      <c r="AP16" s="298">
        <v>0.5</v>
      </c>
      <c r="AQ16" s="298">
        <f t="shared" si="2"/>
        <v>0.54</v>
      </c>
      <c r="AR16" s="299"/>
      <c r="AS16" s="299"/>
      <c r="AT16" s="299"/>
      <c r="AU16" s="299"/>
      <c r="AW16" s="308">
        <v>1200</v>
      </c>
      <c r="AX16" s="306">
        <v>750</v>
      </c>
      <c r="AY16" s="299"/>
      <c r="AZ16" s="299"/>
    </row>
    <row r="17" spans="1:52" s="6" customFormat="1" ht="28.5" customHeight="1" x14ac:dyDescent="0.5">
      <c r="A17" s="193"/>
      <c r="B17" s="135"/>
      <c r="C17" s="194"/>
      <c r="D17" s="14"/>
      <c r="E17" s="20" t="s">
        <v>34</v>
      </c>
      <c r="F17" s="14"/>
      <c r="G17" s="443">
        <v>52.534334999999999</v>
      </c>
      <c r="H17" s="9"/>
      <c r="I17" s="809"/>
      <c r="J17" s="292">
        <v>6.7520000000000016</v>
      </c>
      <c r="K17" s="292">
        <v>11.523200000000001</v>
      </c>
      <c r="L17" s="290">
        <v>15.512</v>
      </c>
      <c r="M17" s="9"/>
      <c r="N17" s="813"/>
      <c r="O17" s="292">
        <f t="shared" si="3"/>
        <v>2.2800000000000002</v>
      </c>
      <c r="P17" s="843">
        <f t="shared" si="0"/>
        <v>4.04</v>
      </c>
      <c r="Q17" s="844"/>
      <c r="R17" s="9"/>
      <c r="S17" s="813"/>
      <c r="T17" s="819"/>
      <c r="U17" s="816"/>
      <c r="V17" s="677"/>
      <c r="W17" s="649"/>
      <c r="X17" s="649"/>
      <c r="Y17" s="649"/>
      <c r="Z17" s="647">
        <v>7.5</v>
      </c>
      <c r="AA17" s="295" t="s">
        <v>0</v>
      </c>
      <c r="AB17" s="116">
        <v>0</v>
      </c>
      <c r="AC17" s="795"/>
      <c r="AD17" s="502">
        <v>0.96793499999999988</v>
      </c>
      <c r="AE17" s="11"/>
      <c r="AF17" s="428">
        <v>15.97831</v>
      </c>
      <c r="AG17" s="300">
        <v>10.271399999999998</v>
      </c>
      <c r="AH17" s="301">
        <v>42.262934999999999</v>
      </c>
      <c r="AI17" s="300"/>
      <c r="AJ17" s="300">
        <v>6.7520000000000016</v>
      </c>
      <c r="AK17" s="300">
        <v>11.523200000000001</v>
      </c>
      <c r="AL17" s="300">
        <v>15.512</v>
      </c>
      <c r="AM17" s="300">
        <v>3</v>
      </c>
      <c r="AN17" s="300"/>
      <c r="AO17" s="298">
        <f t="shared" si="1"/>
        <v>0.24</v>
      </c>
      <c r="AP17" s="298">
        <v>0.5</v>
      </c>
      <c r="AQ17" s="298">
        <f t="shared" si="2"/>
        <v>0.54</v>
      </c>
      <c r="AR17" s="299"/>
      <c r="AS17" s="299"/>
      <c r="AT17" s="299"/>
      <c r="AU17" s="299"/>
      <c r="AW17" s="305">
        <v>1200</v>
      </c>
      <c r="AX17" s="306">
        <v>900</v>
      </c>
      <c r="AY17" s="299"/>
      <c r="AZ17" s="299"/>
    </row>
    <row r="18" spans="1:52" s="6" customFormat="1" ht="28.5" customHeight="1" x14ac:dyDescent="0.5">
      <c r="A18" s="193"/>
      <c r="B18" s="135"/>
      <c r="C18" s="194"/>
      <c r="D18" s="14"/>
      <c r="E18" s="20" t="s">
        <v>40</v>
      </c>
      <c r="F18" s="14"/>
      <c r="G18" s="428">
        <v>60.079484999999998</v>
      </c>
      <c r="H18" s="9"/>
      <c r="I18" s="809"/>
      <c r="J18" s="294">
        <v>7.2319999999999993</v>
      </c>
      <c r="K18" s="294">
        <v>12.3032</v>
      </c>
      <c r="L18" s="295">
        <v>16.562000000000001</v>
      </c>
      <c r="M18" s="9"/>
      <c r="N18" s="813"/>
      <c r="O18" s="292">
        <f t="shared" si="3"/>
        <v>2.2800000000000002</v>
      </c>
      <c r="P18" s="843">
        <f t="shared" si="0"/>
        <v>4.04</v>
      </c>
      <c r="Q18" s="844"/>
      <c r="R18" s="9"/>
      <c r="S18" s="813"/>
      <c r="T18" s="819"/>
      <c r="U18" s="816"/>
      <c r="V18" s="677"/>
      <c r="W18" s="649"/>
      <c r="X18" s="649"/>
      <c r="Y18" s="649"/>
      <c r="Z18" s="649"/>
      <c r="AA18" s="295" t="s">
        <v>0</v>
      </c>
      <c r="AB18" s="129">
        <v>0</v>
      </c>
      <c r="AC18" s="795"/>
      <c r="AD18" s="502">
        <v>1.05186</v>
      </c>
      <c r="AE18" s="11"/>
      <c r="AF18" s="430">
        <v>18.218260000000001</v>
      </c>
      <c r="AG18" s="300">
        <v>11.0364</v>
      </c>
      <c r="AH18" s="301">
        <v>49.043084999999998</v>
      </c>
      <c r="AI18" s="300"/>
      <c r="AJ18" s="300">
        <v>7.2319999999999993</v>
      </c>
      <c r="AK18" s="300">
        <v>12.3032</v>
      </c>
      <c r="AL18" s="300">
        <v>16.562000000000001</v>
      </c>
      <c r="AM18" s="300">
        <v>3</v>
      </c>
      <c r="AN18" s="300"/>
      <c r="AO18" s="298">
        <f t="shared" si="1"/>
        <v>0.24</v>
      </c>
      <c r="AP18" s="298">
        <v>0.5</v>
      </c>
      <c r="AQ18" s="298">
        <f t="shared" si="2"/>
        <v>0.54</v>
      </c>
      <c r="AR18" s="299"/>
      <c r="AS18" s="299"/>
      <c r="AT18" s="299"/>
      <c r="AU18" s="299"/>
      <c r="AW18" s="311">
        <v>1200</v>
      </c>
      <c r="AX18" s="306">
        <v>1050</v>
      </c>
      <c r="AY18" s="299"/>
      <c r="AZ18" s="299"/>
    </row>
    <row r="19" spans="1:52" s="6" customFormat="1" ht="28.5" customHeight="1" x14ac:dyDescent="0.5">
      <c r="A19" s="193"/>
      <c r="B19" s="135"/>
      <c r="C19" s="194"/>
      <c r="D19" s="14"/>
      <c r="E19" s="20" t="s">
        <v>50</v>
      </c>
      <c r="F19" s="14"/>
      <c r="G19" s="443">
        <v>67.624634999999998</v>
      </c>
      <c r="H19" s="9"/>
      <c r="I19" s="809"/>
      <c r="J19" s="292">
        <v>7.7120000000000006</v>
      </c>
      <c r="K19" s="292">
        <v>13.0832</v>
      </c>
      <c r="L19" s="290">
        <v>17.612000000000002</v>
      </c>
      <c r="M19" s="9"/>
      <c r="N19" s="813"/>
      <c r="O19" s="292">
        <f t="shared" si="3"/>
        <v>2.2800000000000002</v>
      </c>
      <c r="P19" s="843">
        <f t="shared" si="0"/>
        <v>4.04</v>
      </c>
      <c r="Q19" s="844"/>
      <c r="R19" s="9"/>
      <c r="S19" s="813"/>
      <c r="T19" s="819"/>
      <c r="U19" s="816"/>
      <c r="V19" s="677"/>
      <c r="W19" s="649"/>
      <c r="X19" s="648"/>
      <c r="Y19" s="648"/>
      <c r="Z19" s="648"/>
      <c r="AA19" s="295" t="s">
        <v>0</v>
      </c>
      <c r="AB19" s="116">
        <v>0</v>
      </c>
      <c r="AC19" s="795"/>
      <c r="AD19" s="502">
        <v>1.1357849999999998</v>
      </c>
      <c r="AE19" s="11"/>
      <c r="AF19" s="428">
        <v>20.458210000000001</v>
      </c>
      <c r="AG19" s="300">
        <v>11.801399999999999</v>
      </c>
      <c r="AH19" s="301">
        <v>55.823235000000004</v>
      </c>
      <c r="AI19" s="300"/>
      <c r="AJ19" s="300">
        <v>7.7120000000000006</v>
      </c>
      <c r="AK19" s="300">
        <v>13.0832</v>
      </c>
      <c r="AL19" s="300">
        <v>17.612000000000002</v>
      </c>
      <c r="AM19" s="300">
        <v>3</v>
      </c>
      <c r="AN19" s="300"/>
      <c r="AO19" s="298">
        <f t="shared" si="1"/>
        <v>0.24</v>
      </c>
      <c r="AP19" s="298">
        <v>0.5</v>
      </c>
      <c r="AQ19" s="298">
        <f t="shared" si="2"/>
        <v>0.54</v>
      </c>
      <c r="AR19" s="299"/>
      <c r="AS19" s="299"/>
      <c r="AT19" s="299"/>
      <c r="AU19" s="299"/>
      <c r="AW19" s="305">
        <v>1200</v>
      </c>
      <c r="AX19" s="306">
        <v>1200</v>
      </c>
      <c r="AY19" s="299"/>
      <c r="AZ19" s="299"/>
    </row>
    <row r="20" spans="1:52" s="7" customFormat="1" ht="28.5" customHeight="1" x14ac:dyDescent="0.5">
      <c r="A20" s="193"/>
      <c r="B20" s="135"/>
      <c r="C20" s="194"/>
      <c r="D20" s="14"/>
      <c r="E20" s="18" t="s">
        <v>20</v>
      </c>
      <c r="F20" s="14"/>
      <c r="G20" s="429">
        <v>41.695185000000002</v>
      </c>
      <c r="H20" s="9"/>
      <c r="I20" s="809"/>
      <c r="J20" s="293">
        <v>6.2720000000000002</v>
      </c>
      <c r="K20" s="293">
        <v>10.7432</v>
      </c>
      <c r="L20" s="289">
        <v>14.462</v>
      </c>
      <c r="M20" s="9"/>
      <c r="N20" s="813"/>
      <c r="O20" s="128" t="s">
        <v>0</v>
      </c>
      <c r="P20" s="843">
        <f t="shared" si="0"/>
        <v>4.1074999999999999</v>
      </c>
      <c r="Q20" s="844"/>
      <c r="R20" s="9"/>
      <c r="S20" s="813"/>
      <c r="T20" s="819"/>
      <c r="U20" s="816"/>
      <c r="V20" s="677"/>
      <c r="W20" s="649"/>
      <c r="X20" s="293" t="s">
        <v>0</v>
      </c>
      <c r="Y20" s="293" t="s">
        <v>0</v>
      </c>
      <c r="Z20" s="293" t="s">
        <v>0</v>
      </c>
      <c r="AA20" s="289" t="s">
        <v>0</v>
      </c>
      <c r="AB20" s="129">
        <v>0</v>
      </c>
      <c r="AC20" s="795"/>
      <c r="AD20" s="502">
        <v>0.88400999999999996</v>
      </c>
      <c r="AE20" s="11"/>
      <c r="AF20" s="429">
        <v>12.757360000000002</v>
      </c>
      <c r="AG20" s="298">
        <v>9.5063999999999993</v>
      </c>
      <c r="AH20" s="297">
        <v>32.188785000000003</v>
      </c>
      <c r="AI20" s="298"/>
      <c r="AJ20" s="298">
        <v>6.2720000000000002</v>
      </c>
      <c r="AK20" s="298">
        <v>10.7432</v>
      </c>
      <c r="AL20" s="298">
        <v>14.462</v>
      </c>
      <c r="AM20" s="300">
        <v>3</v>
      </c>
      <c r="AN20" s="298"/>
      <c r="AO20" s="298">
        <f t="shared" si="1"/>
        <v>0.27</v>
      </c>
      <c r="AP20" s="298">
        <v>0.5</v>
      </c>
      <c r="AQ20" s="298">
        <f t="shared" si="2"/>
        <v>0.60750000000000004</v>
      </c>
      <c r="AR20" s="298"/>
      <c r="AS20" s="298"/>
      <c r="AT20" s="298"/>
      <c r="AU20" s="298"/>
      <c r="AW20" s="307">
        <v>1350</v>
      </c>
      <c r="AX20" s="306">
        <v>600</v>
      </c>
      <c r="AY20" s="298"/>
      <c r="AZ20" s="298"/>
    </row>
    <row r="21" spans="1:52" s="6" customFormat="1" ht="28.5" customHeight="1" x14ac:dyDescent="0.5">
      <c r="A21" s="193"/>
      <c r="B21" s="135"/>
      <c r="C21" s="194"/>
      <c r="D21" s="14"/>
      <c r="E21" s="18" t="s">
        <v>28</v>
      </c>
      <c r="F21" s="14"/>
      <c r="G21" s="429">
        <v>50.063835000000005</v>
      </c>
      <c r="H21" s="9"/>
      <c r="I21" s="809"/>
      <c r="J21" s="293">
        <v>6.7519999999999998</v>
      </c>
      <c r="K21" s="293">
        <v>11.523200000000001</v>
      </c>
      <c r="L21" s="289">
        <v>15.512</v>
      </c>
      <c r="M21" s="9"/>
      <c r="N21" s="813"/>
      <c r="O21" s="128" t="s">
        <v>0</v>
      </c>
      <c r="P21" s="843">
        <f t="shared" si="0"/>
        <v>4.1074999999999999</v>
      </c>
      <c r="Q21" s="844"/>
      <c r="R21" s="9"/>
      <c r="S21" s="813"/>
      <c r="T21" s="819"/>
      <c r="U21" s="816"/>
      <c r="V21" s="677"/>
      <c r="W21" s="649"/>
      <c r="X21" s="647">
        <v>5</v>
      </c>
      <c r="Y21" s="647">
        <v>5</v>
      </c>
      <c r="Z21" s="293" t="s">
        <v>0</v>
      </c>
      <c r="AA21" s="289" t="s">
        <v>0</v>
      </c>
      <c r="AB21" s="130">
        <v>0</v>
      </c>
      <c r="AC21" s="795"/>
      <c r="AD21" s="502">
        <v>0.96793499999999999</v>
      </c>
      <c r="AE21" s="11"/>
      <c r="AF21" s="429">
        <v>15.242560000000001</v>
      </c>
      <c r="AG21" s="300">
        <v>10.271399999999998</v>
      </c>
      <c r="AH21" s="301">
        <v>39.792435000000005</v>
      </c>
      <c r="AI21" s="300"/>
      <c r="AJ21" s="300">
        <v>6.7519999999999998</v>
      </c>
      <c r="AK21" s="300">
        <v>11.523200000000001</v>
      </c>
      <c r="AL21" s="300">
        <v>15.512</v>
      </c>
      <c r="AM21" s="300">
        <v>3</v>
      </c>
      <c r="AN21" s="300"/>
      <c r="AO21" s="298">
        <f t="shared" si="1"/>
        <v>0.27</v>
      </c>
      <c r="AP21" s="298">
        <v>0.5</v>
      </c>
      <c r="AQ21" s="298">
        <f t="shared" si="2"/>
        <v>0.60750000000000004</v>
      </c>
      <c r="AR21" s="299"/>
      <c r="AS21" s="299"/>
      <c r="AT21" s="299"/>
      <c r="AU21" s="299"/>
      <c r="AW21" s="307">
        <v>1350</v>
      </c>
      <c r="AX21" s="306">
        <v>750</v>
      </c>
      <c r="AY21" s="299"/>
      <c r="AZ21" s="299"/>
    </row>
    <row r="22" spans="1:52" s="6" customFormat="1" ht="28.5" customHeight="1" x14ac:dyDescent="0.5">
      <c r="A22" s="193"/>
      <c r="B22" s="135"/>
      <c r="C22" s="194"/>
      <c r="D22" s="14"/>
      <c r="E22" s="18" t="s">
        <v>35</v>
      </c>
      <c r="F22" s="14"/>
      <c r="G22" s="429">
        <v>58.432485</v>
      </c>
      <c r="H22" s="9"/>
      <c r="I22" s="809"/>
      <c r="J22" s="293">
        <v>7.2319999999999993</v>
      </c>
      <c r="K22" s="293">
        <v>12.303199999999999</v>
      </c>
      <c r="L22" s="289">
        <v>16.561999999999998</v>
      </c>
      <c r="M22" s="9"/>
      <c r="N22" s="813"/>
      <c r="O22" s="128" t="s">
        <v>0</v>
      </c>
      <c r="P22" s="843">
        <f t="shared" si="0"/>
        <v>4.1074999999999999</v>
      </c>
      <c r="Q22" s="844"/>
      <c r="R22" s="9"/>
      <c r="S22" s="813"/>
      <c r="T22" s="819"/>
      <c r="U22" s="816"/>
      <c r="V22" s="677"/>
      <c r="W22" s="649"/>
      <c r="X22" s="649"/>
      <c r="Y22" s="649"/>
      <c r="Z22" s="647">
        <v>7.5</v>
      </c>
      <c r="AA22" s="289" t="s">
        <v>0</v>
      </c>
      <c r="AB22" s="130">
        <v>0</v>
      </c>
      <c r="AC22" s="795"/>
      <c r="AD22" s="502">
        <v>1.05186</v>
      </c>
      <c r="AE22" s="11"/>
      <c r="AF22" s="429">
        <v>17.72776</v>
      </c>
      <c r="AG22" s="300">
        <v>11.0364</v>
      </c>
      <c r="AH22" s="301">
        <v>47.396084999999999</v>
      </c>
      <c r="AI22" s="300"/>
      <c r="AJ22" s="300">
        <v>7.2319999999999993</v>
      </c>
      <c r="AK22" s="300">
        <v>12.303199999999999</v>
      </c>
      <c r="AL22" s="300">
        <v>16.561999999999998</v>
      </c>
      <c r="AM22" s="300">
        <v>3</v>
      </c>
      <c r="AN22" s="300"/>
      <c r="AO22" s="298">
        <f t="shared" si="1"/>
        <v>0.27</v>
      </c>
      <c r="AP22" s="298">
        <v>0.5</v>
      </c>
      <c r="AQ22" s="298">
        <f t="shared" si="2"/>
        <v>0.60750000000000004</v>
      </c>
      <c r="AR22" s="299"/>
      <c r="AS22" s="299"/>
      <c r="AT22" s="299"/>
      <c r="AU22" s="299"/>
      <c r="AW22" s="307">
        <v>1350</v>
      </c>
      <c r="AX22" s="306">
        <v>900</v>
      </c>
      <c r="AY22" s="299"/>
      <c r="AZ22" s="299"/>
    </row>
    <row r="23" spans="1:52" s="6" customFormat="1" ht="28.5" customHeight="1" x14ac:dyDescent="0.5">
      <c r="A23" s="193"/>
      <c r="B23" s="135"/>
      <c r="C23" s="194"/>
      <c r="D23" s="14"/>
      <c r="E23" s="18" t="s">
        <v>41</v>
      </c>
      <c r="F23" s="14"/>
      <c r="G23" s="429">
        <v>66.801135000000002</v>
      </c>
      <c r="H23" s="9"/>
      <c r="I23" s="809"/>
      <c r="J23" s="293">
        <v>7.7120000000000006</v>
      </c>
      <c r="K23" s="293">
        <v>13.0832</v>
      </c>
      <c r="L23" s="289">
        <v>17.612000000000002</v>
      </c>
      <c r="M23" s="9"/>
      <c r="N23" s="813"/>
      <c r="O23" s="128" t="s">
        <v>0</v>
      </c>
      <c r="P23" s="843">
        <f t="shared" si="0"/>
        <v>4.1074999999999999</v>
      </c>
      <c r="Q23" s="844"/>
      <c r="R23" s="9"/>
      <c r="S23" s="813"/>
      <c r="T23" s="819"/>
      <c r="U23" s="816"/>
      <c r="V23" s="677"/>
      <c r="W23" s="649"/>
      <c r="X23" s="649"/>
      <c r="Y23" s="649"/>
      <c r="Z23" s="649"/>
      <c r="AA23" s="800">
        <v>10</v>
      </c>
      <c r="AB23" s="130">
        <v>0</v>
      </c>
      <c r="AC23" s="795"/>
      <c r="AD23" s="502">
        <v>1.135785</v>
      </c>
      <c r="AE23" s="11"/>
      <c r="AF23" s="429">
        <v>20.212960000000002</v>
      </c>
      <c r="AG23" s="300">
        <v>11.801399999999999</v>
      </c>
      <c r="AH23" s="301">
        <v>54.999735000000008</v>
      </c>
      <c r="AI23" s="300"/>
      <c r="AJ23" s="300">
        <v>7.7120000000000006</v>
      </c>
      <c r="AK23" s="300">
        <v>13.0832</v>
      </c>
      <c r="AL23" s="300">
        <v>17.612000000000002</v>
      </c>
      <c r="AM23" s="300">
        <v>3</v>
      </c>
      <c r="AN23" s="300"/>
      <c r="AO23" s="298">
        <f t="shared" si="1"/>
        <v>0.27</v>
      </c>
      <c r="AP23" s="298">
        <v>0.5</v>
      </c>
      <c r="AQ23" s="298">
        <f t="shared" si="2"/>
        <v>0.60750000000000004</v>
      </c>
      <c r="AR23" s="299"/>
      <c r="AS23" s="299"/>
      <c r="AT23" s="299"/>
      <c r="AU23" s="299"/>
      <c r="AW23" s="309">
        <v>1350</v>
      </c>
      <c r="AX23" s="306">
        <v>1050</v>
      </c>
      <c r="AY23" s="299"/>
      <c r="AZ23" s="299"/>
    </row>
    <row r="24" spans="1:52" s="6" customFormat="1" ht="28.5" customHeight="1" x14ac:dyDescent="0.5">
      <c r="A24" s="193"/>
      <c r="B24" s="135"/>
      <c r="C24" s="194"/>
      <c r="D24" s="14"/>
      <c r="E24" s="18" t="s">
        <v>51</v>
      </c>
      <c r="F24" s="14"/>
      <c r="G24" s="429">
        <v>75.169785000000005</v>
      </c>
      <c r="H24" s="9"/>
      <c r="I24" s="809"/>
      <c r="J24" s="293">
        <v>8.1920000000000002</v>
      </c>
      <c r="K24" s="293">
        <v>13.863200000000001</v>
      </c>
      <c r="L24" s="289">
        <v>18.661999999999999</v>
      </c>
      <c r="M24" s="9"/>
      <c r="N24" s="813"/>
      <c r="O24" s="128" t="s">
        <v>0</v>
      </c>
      <c r="P24" s="843">
        <f t="shared" si="0"/>
        <v>4.1074999999999999</v>
      </c>
      <c r="Q24" s="844"/>
      <c r="R24" s="9"/>
      <c r="S24" s="813"/>
      <c r="T24" s="819"/>
      <c r="U24" s="816"/>
      <c r="V24" s="677"/>
      <c r="W24" s="649"/>
      <c r="X24" s="649"/>
      <c r="Y24" s="649"/>
      <c r="Z24" s="649"/>
      <c r="AA24" s="801"/>
      <c r="AB24" s="130">
        <v>0</v>
      </c>
      <c r="AC24" s="795"/>
      <c r="AD24" s="502">
        <v>1.2197100000000001</v>
      </c>
      <c r="AE24" s="11"/>
      <c r="AF24" s="429">
        <v>22.698159999999998</v>
      </c>
      <c r="AG24" s="300">
        <v>12.5664</v>
      </c>
      <c r="AH24" s="301">
        <v>62.603385000000003</v>
      </c>
      <c r="AI24" s="300"/>
      <c r="AJ24" s="300">
        <v>8.1920000000000002</v>
      </c>
      <c r="AK24" s="300">
        <v>13.863200000000001</v>
      </c>
      <c r="AL24" s="300">
        <v>18.661999999999999</v>
      </c>
      <c r="AM24" s="300">
        <v>3</v>
      </c>
      <c r="AN24" s="300"/>
      <c r="AO24" s="298">
        <f t="shared" si="1"/>
        <v>0.27</v>
      </c>
      <c r="AP24" s="298">
        <v>0.5</v>
      </c>
      <c r="AQ24" s="298">
        <f t="shared" si="2"/>
        <v>0.60750000000000004</v>
      </c>
      <c r="AR24" s="299"/>
      <c r="AS24" s="299"/>
      <c r="AT24" s="299"/>
      <c r="AU24" s="299"/>
      <c r="AW24" s="307">
        <v>1350</v>
      </c>
      <c r="AX24" s="306">
        <v>1200</v>
      </c>
      <c r="AY24" s="299"/>
      <c r="AZ24" s="299"/>
    </row>
    <row r="25" spans="1:52" s="6" customFormat="1" ht="28.5" customHeight="1" x14ac:dyDescent="0.5">
      <c r="A25" s="193"/>
      <c r="B25" s="135"/>
      <c r="C25" s="194"/>
      <c r="D25" s="14"/>
      <c r="E25" s="18" t="s">
        <v>59</v>
      </c>
      <c r="F25" s="14"/>
      <c r="G25" s="429">
        <v>83.538435000000007</v>
      </c>
      <c r="H25" s="9"/>
      <c r="I25" s="809"/>
      <c r="J25" s="293">
        <v>8.6720000000000006</v>
      </c>
      <c r="K25" s="293">
        <v>14.6432</v>
      </c>
      <c r="L25" s="289">
        <v>19.712</v>
      </c>
      <c r="M25" s="9"/>
      <c r="N25" s="813"/>
      <c r="O25" s="128" t="s">
        <v>0</v>
      </c>
      <c r="P25" s="839">
        <f>AN25+AP25+AQ25+AO25</f>
        <v>3.8774999999999999</v>
      </c>
      <c r="Q25" s="840"/>
      <c r="R25" s="9"/>
      <c r="S25" s="813"/>
      <c r="T25" s="819"/>
      <c r="U25" s="816"/>
      <c r="V25" s="677"/>
      <c r="W25" s="649"/>
      <c r="X25" s="648"/>
      <c r="Y25" s="648"/>
      <c r="Z25" s="648"/>
      <c r="AA25" s="811"/>
      <c r="AB25" s="130">
        <v>0</v>
      </c>
      <c r="AC25" s="795"/>
      <c r="AD25" s="502">
        <v>1.3036350000000001</v>
      </c>
      <c r="AE25" s="11"/>
      <c r="AF25" s="429">
        <v>25.18336</v>
      </c>
      <c r="AG25" s="300">
        <v>13.331399999999999</v>
      </c>
      <c r="AH25" s="301">
        <v>70.207035000000005</v>
      </c>
      <c r="AI25" s="300"/>
      <c r="AJ25" s="297">
        <v>8.6720000000000006</v>
      </c>
      <c r="AK25" s="300">
        <v>14.6432</v>
      </c>
      <c r="AL25" s="300">
        <v>19.712</v>
      </c>
      <c r="AM25" s="300"/>
      <c r="AN25" s="300">
        <v>2.5</v>
      </c>
      <c r="AO25" s="298">
        <f t="shared" si="1"/>
        <v>0.27</v>
      </c>
      <c r="AP25" s="298">
        <v>0.5</v>
      </c>
      <c r="AQ25" s="298">
        <f t="shared" si="2"/>
        <v>0.60750000000000004</v>
      </c>
      <c r="AR25" s="299"/>
      <c r="AS25" s="299"/>
      <c r="AT25" s="299"/>
      <c r="AU25" s="299"/>
      <c r="AW25" s="310">
        <v>1350</v>
      </c>
      <c r="AX25" s="306">
        <v>1350</v>
      </c>
      <c r="AY25" s="299"/>
      <c r="AZ25" s="299"/>
    </row>
    <row r="26" spans="1:52" s="7" customFormat="1" ht="28.5" customHeight="1" x14ac:dyDescent="0.4">
      <c r="A26" s="193"/>
      <c r="B26" s="135"/>
      <c r="C26" s="194"/>
      <c r="D26" s="14"/>
      <c r="E26" s="20" t="s">
        <v>21</v>
      </c>
      <c r="F26" s="14"/>
      <c r="G26" s="428">
        <v>45.946334999999998</v>
      </c>
      <c r="H26" s="9"/>
      <c r="I26" s="809"/>
      <c r="J26" s="292">
        <v>6.7519999999999998</v>
      </c>
      <c r="K26" s="292">
        <v>11.523200000000001</v>
      </c>
      <c r="L26" s="290">
        <v>15.512</v>
      </c>
      <c r="M26" s="9"/>
      <c r="N26" s="813"/>
      <c r="O26" s="155" t="s">
        <v>0</v>
      </c>
      <c r="P26" s="843">
        <f>AM26+AP26+AQ26</f>
        <v>4.1749999999999998</v>
      </c>
      <c r="Q26" s="844"/>
      <c r="R26" s="9"/>
      <c r="S26" s="813"/>
      <c r="T26" s="819"/>
      <c r="U26" s="816"/>
      <c r="V26" s="677"/>
      <c r="W26" s="649"/>
      <c r="X26" s="294" t="s">
        <v>0</v>
      </c>
      <c r="Y26" s="294" t="s">
        <v>0</v>
      </c>
      <c r="Z26" s="294" t="s">
        <v>0</v>
      </c>
      <c r="AA26" s="295" t="s">
        <v>0</v>
      </c>
      <c r="AB26" s="130">
        <v>0</v>
      </c>
      <c r="AC26" s="795"/>
      <c r="AD26" s="502">
        <v>0.96793499999999988</v>
      </c>
      <c r="AE26" s="11"/>
      <c r="AF26" s="428">
        <v>14.016310000000001</v>
      </c>
      <c r="AG26" s="298">
        <v>10.271399999999998</v>
      </c>
      <c r="AH26" s="301">
        <v>35.674934999999998</v>
      </c>
      <c r="AI26" s="298"/>
      <c r="AJ26" s="297">
        <v>6.7519999999999998</v>
      </c>
      <c r="AK26" s="298">
        <v>11.523200000000001</v>
      </c>
      <c r="AL26" s="298">
        <v>15.512</v>
      </c>
      <c r="AM26" s="298">
        <v>3</v>
      </c>
      <c r="AN26" s="298"/>
      <c r="AO26" s="298">
        <f t="shared" si="1"/>
        <v>0.30000000000000004</v>
      </c>
      <c r="AP26" s="298">
        <v>0.5</v>
      </c>
      <c r="AQ26" s="298">
        <f t="shared" si="2"/>
        <v>0.67500000000000004</v>
      </c>
      <c r="AR26" s="298"/>
      <c r="AS26" s="298"/>
      <c r="AT26" s="298"/>
      <c r="AU26" s="298"/>
      <c r="AW26" s="305">
        <v>1500</v>
      </c>
      <c r="AX26" s="306">
        <v>600</v>
      </c>
      <c r="AY26" s="298"/>
      <c r="AZ26" s="298"/>
    </row>
    <row r="27" spans="1:52" s="6" customFormat="1" ht="28.5" customHeight="1" x14ac:dyDescent="0.5">
      <c r="A27" s="193"/>
      <c r="B27" s="135"/>
      <c r="C27" s="194"/>
      <c r="D27" s="14"/>
      <c r="E27" s="20" t="s">
        <v>29</v>
      </c>
      <c r="F27" s="14"/>
      <c r="G27" s="428">
        <v>55.138484999999996</v>
      </c>
      <c r="H27" s="9"/>
      <c r="I27" s="809"/>
      <c r="J27" s="294">
        <v>7.2319999999999993</v>
      </c>
      <c r="K27" s="294">
        <v>12.3032</v>
      </c>
      <c r="L27" s="295">
        <v>16.562000000000001</v>
      </c>
      <c r="M27" s="9"/>
      <c r="N27" s="813"/>
      <c r="O27" s="155" t="s">
        <v>0</v>
      </c>
      <c r="P27" s="843">
        <f>AM27+AP27+AQ27</f>
        <v>4.1749999999999998</v>
      </c>
      <c r="Q27" s="844"/>
      <c r="R27" s="9"/>
      <c r="S27" s="813"/>
      <c r="T27" s="819"/>
      <c r="U27" s="816"/>
      <c r="V27" s="677"/>
      <c r="W27" s="649"/>
      <c r="X27" s="647">
        <v>5</v>
      </c>
      <c r="Y27" s="647">
        <v>5</v>
      </c>
      <c r="Z27" s="294" t="s">
        <v>0</v>
      </c>
      <c r="AA27" s="295" t="s">
        <v>0</v>
      </c>
      <c r="AB27" s="129">
        <v>0</v>
      </c>
      <c r="AC27" s="795"/>
      <c r="AD27" s="502">
        <v>1.05186</v>
      </c>
      <c r="AE27" s="11"/>
      <c r="AF27" s="430">
        <v>16.746760000000002</v>
      </c>
      <c r="AG27" s="300">
        <v>11.0364</v>
      </c>
      <c r="AH27" s="301">
        <v>44.102084999999995</v>
      </c>
      <c r="AI27" s="300"/>
      <c r="AJ27" s="297">
        <v>7.2319999999999993</v>
      </c>
      <c r="AK27" s="300">
        <v>12.3032</v>
      </c>
      <c r="AL27" s="300">
        <v>16.562000000000001</v>
      </c>
      <c r="AM27" s="298">
        <v>3</v>
      </c>
      <c r="AN27" s="300"/>
      <c r="AO27" s="298">
        <f t="shared" si="1"/>
        <v>0.30000000000000004</v>
      </c>
      <c r="AP27" s="298">
        <v>0.5</v>
      </c>
      <c r="AQ27" s="298">
        <f t="shared" si="2"/>
        <v>0.67500000000000004</v>
      </c>
      <c r="AR27" s="299"/>
      <c r="AS27" s="299"/>
      <c r="AT27" s="299"/>
      <c r="AU27" s="299"/>
      <c r="AW27" s="308">
        <v>1500</v>
      </c>
      <c r="AX27" s="306">
        <v>750</v>
      </c>
      <c r="AY27" s="299"/>
      <c r="AZ27" s="299"/>
    </row>
    <row r="28" spans="1:52" s="6" customFormat="1" ht="28.5" customHeight="1" x14ac:dyDescent="0.5">
      <c r="A28" s="193"/>
      <c r="B28" s="135"/>
      <c r="C28" s="194"/>
      <c r="D28" s="14"/>
      <c r="E28" s="20" t="s">
        <v>36</v>
      </c>
      <c r="F28" s="14"/>
      <c r="G28" s="428">
        <v>64.330635000000001</v>
      </c>
      <c r="H28" s="9"/>
      <c r="I28" s="809"/>
      <c r="J28" s="292">
        <v>7.7120000000000006</v>
      </c>
      <c r="K28" s="292">
        <v>13.0832</v>
      </c>
      <c r="L28" s="290">
        <v>17.612000000000002</v>
      </c>
      <c r="M28" s="9"/>
      <c r="N28" s="813"/>
      <c r="O28" s="155" t="s">
        <v>0</v>
      </c>
      <c r="P28" s="843">
        <f>AM28+AP28+AQ28</f>
        <v>4.1749999999999998</v>
      </c>
      <c r="Q28" s="844"/>
      <c r="R28" s="9"/>
      <c r="S28" s="813"/>
      <c r="T28" s="819"/>
      <c r="U28" s="816"/>
      <c r="V28" s="677"/>
      <c r="W28" s="649"/>
      <c r="X28" s="649"/>
      <c r="Y28" s="649"/>
      <c r="Z28" s="647">
        <v>7.5</v>
      </c>
      <c r="AA28" s="800">
        <v>10</v>
      </c>
      <c r="AB28" s="116">
        <v>0</v>
      </c>
      <c r="AC28" s="795"/>
      <c r="AD28" s="502">
        <v>1.1357849999999998</v>
      </c>
      <c r="AE28" s="11"/>
      <c r="AF28" s="428">
        <v>19.477209999999999</v>
      </c>
      <c r="AG28" s="300">
        <v>11.801399999999999</v>
      </c>
      <c r="AH28" s="301">
        <v>52.529235</v>
      </c>
      <c r="AI28" s="300"/>
      <c r="AJ28" s="297">
        <v>7.7120000000000006</v>
      </c>
      <c r="AK28" s="300">
        <v>13.0832</v>
      </c>
      <c r="AL28" s="300">
        <v>17.612000000000002</v>
      </c>
      <c r="AM28" s="298">
        <v>3</v>
      </c>
      <c r="AN28" s="300"/>
      <c r="AO28" s="298">
        <f t="shared" si="1"/>
        <v>0.30000000000000004</v>
      </c>
      <c r="AP28" s="298">
        <v>0.5</v>
      </c>
      <c r="AQ28" s="298">
        <f t="shared" si="2"/>
        <v>0.67500000000000004</v>
      </c>
      <c r="AR28" s="299"/>
      <c r="AS28" s="299"/>
      <c r="AT28" s="299"/>
      <c r="AU28" s="299"/>
      <c r="AW28" s="305">
        <v>1500</v>
      </c>
      <c r="AX28" s="306">
        <v>900</v>
      </c>
      <c r="AY28" s="299"/>
      <c r="AZ28" s="299"/>
    </row>
    <row r="29" spans="1:52" s="6" customFormat="1" ht="28.5" customHeight="1" x14ac:dyDescent="0.5">
      <c r="A29" s="193"/>
      <c r="B29" s="135"/>
      <c r="C29" s="194"/>
      <c r="D29" s="14"/>
      <c r="E29" s="20" t="s">
        <v>42</v>
      </c>
      <c r="F29" s="14"/>
      <c r="G29" s="428">
        <v>73.522784999999999</v>
      </c>
      <c r="H29" s="9"/>
      <c r="I29" s="809"/>
      <c r="J29" s="292">
        <v>8.1919999999999984</v>
      </c>
      <c r="K29" s="292">
        <v>13.863200000000003</v>
      </c>
      <c r="L29" s="290">
        <v>18.662000000000003</v>
      </c>
      <c r="M29" s="9"/>
      <c r="N29" s="813"/>
      <c r="O29" s="155" t="s">
        <v>0</v>
      </c>
      <c r="P29" s="843">
        <f>AM29+AP29+AQ29</f>
        <v>4.1749999999999998</v>
      </c>
      <c r="Q29" s="844"/>
      <c r="R29" s="9"/>
      <c r="S29" s="813"/>
      <c r="T29" s="819"/>
      <c r="U29" s="816"/>
      <c r="V29" s="677"/>
      <c r="W29" s="649"/>
      <c r="X29" s="649"/>
      <c r="Y29" s="649"/>
      <c r="Z29" s="649"/>
      <c r="AA29" s="801"/>
      <c r="AB29" s="129">
        <v>0</v>
      </c>
      <c r="AC29" s="795"/>
      <c r="AD29" s="502">
        <v>1.2197100000000001</v>
      </c>
      <c r="AE29" s="11"/>
      <c r="AF29" s="428">
        <v>22.207660000000001</v>
      </c>
      <c r="AG29" s="300">
        <v>12.5664</v>
      </c>
      <c r="AH29" s="301">
        <v>60.956385000000004</v>
      </c>
      <c r="AI29" s="300"/>
      <c r="AJ29" s="297">
        <v>8.1919999999999984</v>
      </c>
      <c r="AK29" s="300">
        <v>13.863200000000003</v>
      </c>
      <c r="AL29" s="300">
        <v>18.662000000000003</v>
      </c>
      <c r="AM29" s="298">
        <v>3</v>
      </c>
      <c r="AN29" s="300"/>
      <c r="AO29" s="298">
        <f t="shared" si="1"/>
        <v>0.30000000000000004</v>
      </c>
      <c r="AP29" s="298">
        <v>0.5</v>
      </c>
      <c r="AQ29" s="298">
        <f t="shared" si="2"/>
        <v>0.67500000000000004</v>
      </c>
      <c r="AR29" s="299"/>
      <c r="AS29" s="299"/>
      <c r="AT29" s="299"/>
      <c r="AU29" s="299"/>
      <c r="AW29" s="311">
        <v>1500</v>
      </c>
      <c r="AX29" s="306">
        <v>1050</v>
      </c>
      <c r="AY29" s="299"/>
      <c r="AZ29" s="299"/>
    </row>
    <row r="30" spans="1:52" s="6" customFormat="1" ht="28.5" customHeight="1" x14ac:dyDescent="0.5">
      <c r="A30" s="193"/>
      <c r="B30" s="135"/>
      <c r="C30" s="194"/>
      <c r="D30" s="14"/>
      <c r="E30" s="20" t="s">
        <v>52</v>
      </c>
      <c r="F30" s="14"/>
      <c r="G30" s="428">
        <v>82.714935000000011</v>
      </c>
      <c r="H30" s="9"/>
      <c r="I30" s="809"/>
      <c r="J30" s="292">
        <v>8.6720000000000006</v>
      </c>
      <c r="K30" s="292">
        <v>14.6432</v>
      </c>
      <c r="L30" s="290">
        <v>19.712</v>
      </c>
      <c r="M30" s="9"/>
      <c r="N30" s="813"/>
      <c r="O30" s="155" t="s">
        <v>0</v>
      </c>
      <c r="P30" s="839">
        <f t="shared" ref="P30:P56" si="4">AN30+AO30+AP30+AQ30</f>
        <v>3.9749999999999996</v>
      </c>
      <c r="Q30" s="840"/>
      <c r="R30" s="9"/>
      <c r="S30" s="813"/>
      <c r="T30" s="819"/>
      <c r="U30" s="816"/>
      <c r="V30" s="677"/>
      <c r="W30" s="649"/>
      <c r="X30" s="649"/>
      <c r="Y30" s="649"/>
      <c r="Z30" s="649"/>
      <c r="AA30" s="801"/>
      <c r="AB30" s="116">
        <v>0</v>
      </c>
      <c r="AC30" s="795"/>
      <c r="AD30" s="502">
        <v>1.3036349999999999</v>
      </c>
      <c r="AE30" s="11"/>
      <c r="AF30" s="428">
        <v>24.938110000000002</v>
      </c>
      <c r="AG30" s="300">
        <v>13.331399999999999</v>
      </c>
      <c r="AH30" s="301">
        <v>69.383535000000009</v>
      </c>
      <c r="AI30" s="300"/>
      <c r="AJ30" s="297">
        <v>8.6720000000000006</v>
      </c>
      <c r="AK30" s="300">
        <v>14.6432</v>
      </c>
      <c r="AL30" s="300">
        <v>19.712</v>
      </c>
      <c r="AM30" s="300"/>
      <c r="AN30" s="300">
        <v>2.5</v>
      </c>
      <c r="AO30" s="298">
        <f t="shared" si="1"/>
        <v>0.30000000000000004</v>
      </c>
      <c r="AP30" s="298">
        <v>0.5</v>
      </c>
      <c r="AQ30" s="298">
        <f t="shared" si="2"/>
        <v>0.67500000000000004</v>
      </c>
      <c r="AR30" s="299"/>
      <c r="AS30" s="299"/>
      <c r="AT30" s="299"/>
      <c r="AU30" s="299"/>
      <c r="AW30" s="305">
        <v>1500</v>
      </c>
      <c r="AX30" s="306">
        <v>1200</v>
      </c>
      <c r="AY30" s="299"/>
      <c r="AZ30" s="299"/>
    </row>
    <row r="31" spans="1:52" s="6" customFormat="1" ht="28.5" customHeight="1" x14ac:dyDescent="0.5">
      <c r="A31" s="193"/>
      <c r="B31" s="135"/>
      <c r="C31" s="194"/>
      <c r="D31" s="14"/>
      <c r="E31" s="20" t="s">
        <v>60</v>
      </c>
      <c r="F31" s="14"/>
      <c r="G31" s="428">
        <v>91.907085000000009</v>
      </c>
      <c r="H31" s="9"/>
      <c r="I31" s="809"/>
      <c r="J31" s="294">
        <v>9.1519999999999992</v>
      </c>
      <c r="K31" s="294">
        <v>15.423200000000001</v>
      </c>
      <c r="L31" s="295">
        <v>20.762</v>
      </c>
      <c r="M31" s="9"/>
      <c r="N31" s="813"/>
      <c r="O31" s="155" t="s">
        <v>0</v>
      </c>
      <c r="P31" s="839">
        <f t="shared" si="4"/>
        <v>3.9749999999999996</v>
      </c>
      <c r="Q31" s="840"/>
      <c r="R31" s="9"/>
      <c r="S31" s="813"/>
      <c r="T31" s="819"/>
      <c r="U31" s="816"/>
      <c r="V31" s="677"/>
      <c r="W31" s="649"/>
      <c r="X31" s="649"/>
      <c r="Y31" s="649"/>
      <c r="Z31" s="649"/>
      <c r="AA31" s="801"/>
      <c r="AB31" s="129">
        <v>0</v>
      </c>
      <c r="AC31" s="795"/>
      <c r="AD31" s="502">
        <v>1.3875599999999999</v>
      </c>
      <c r="AE31" s="11"/>
      <c r="AF31" s="430">
        <v>27.668560000000003</v>
      </c>
      <c r="AG31" s="300">
        <v>14.096399999999997</v>
      </c>
      <c r="AH31" s="301">
        <v>77.810685000000007</v>
      </c>
      <c r="AI31" s="300"/>
      <c r="AJ31" s="297">
        <v>9.1519999999999992</v>
      </c>
      <c r="AK31" s="300">
        <v>15.423200000000001</v>
      </c>
      <c r="AL31" s="300">
        <v>20.762</v>
      </c>
      <c r="AM31" s="300"/>
      <c r="AN31" s="300">
        <v>2.5</v>
      </c>
      <c r="AO31" s="298">
        <f t="shared" si="1"/>
        <v>0.30000000000000004</v>
      </c>
      <c r="AP31" s="298">
        <v>0.5</v>
      </c>
      <c r="AQ31" s="298">
        <f t="shared" si="2"/>
        <v>0.67500000000000004</v>
      </c>
      <c r="AR31" s="299"/>
      <c r="AS31" s="299"/>
      <c r="AT31" s="299"/>
      <c r="AU31" s="299"/>
      <c r="AW31" s="305">
        <v>1500</v>
      </c>
      <c r="AX31" s="306">
        <v>1350</v>
      </c>
      <c r="AY31" s="299"/>
      <c r="AZ31" s="299"/>
    </row>
    <row r="32" spans="1:52" s="6" customFormat="1" ht="28.5" customHeight="1" x14ac:dyDescent="0.5">
      <c r="A32" s="193"/>
      <c r="B32" s="135"/>
      <c r="C32" s="194"/>
      <c r="D32" s="14"/>
      <c r="E32" s="20" t="s">
        <v>66</v>
      </c>
      <c r="F32" s="14"/>
      <c r="G32" s="444">
        <v>112.88036</v>
      </c>
      <c r="H32" s="9"/>
      <c r="I32" s="809"/>
      <c r="J32" s="292">
        <v>9.6319999999999997</v>
      </c>
      <c r="K32" s="292">
        <v>16.203200000000002</v>
      </c>
      <c r="L32" s="290">
        <v>21.812000000000001</v>
      </c>
      <c r="M32" s="9"/>
      <c r="N32" s="813"/>
      <c r="O32" s="155" t="s">
        <v>0</v>
      </c>
      <c r="P32" s="839">
        <f t="shared" si="4"/>
        <v>3.9749999999999996</v>
      </c>
      <c r="Q32" s="840"/>
      <c r="R32" s="9"/>
      <c r="S32" s="813"/>
      <c r="T32" s="819"/>
      <c r="U32" s="816"/>
      <c r="V32" s="677"/>
      <c r="W32" s="649"/>
      <c r="X32" s="648"/>
      <c r="Y32" s="648"/>
      <c r="Z32" s="648"/>
      <c r="AA32" s="811"/>
      <c r="AB32" s="116">
        <v>0</v>
      </c>
      <c r="AC32" s="795"/>
      <c r="AD32" s="502">
        <v>1.4714849999999999</v>
      </c>
      <c r="AE32" s="11"/>
      <c r="AF32" s="428">
        <v>30.399010000000001</v>
      </c>
      <c r="AG32" s="300">
        <v>14.8614</v>
      </c>
      <c r="AH32" s="301"/>
      <c r="AI32" s="300">
        <v>98.018959999999993</v>
      </c>
      <c r="AJ32" s="297">
        <v>9.6319999999999997</v>
      </c>
      <c r="AK32" s="300">
        <v>16.203200000000002</v>
      </c>
      <c r="AL32" s="300">
        <v>21.812000000000001</v>
      </c>
      <c r="AM32" s="300"/>
      <c r="AN32" s="300">
        <v>2.5</v>
      </c>
      <c r="AO32" s="298">
        <f t="shared" si="1"/>
        <v>0.30000000000000004</v>
      </c>
      <c r="AP32" s="298">
        <v>0.5</v>
      </c>
      <c r="AQ32" s="298">
        <f t="shared" si="2"/>
        <v>0.67500000000000004</v>
      </c>
      <c r="AR32" s="299"/>
      <c r="AS32" s="299"/>
      <c r="AT32" s="299"/>
      <c r="AU32" s="299"/>
      <c r="AW32" s="311">
        <v>1500</v>
      </c>
      <c r="AX32" s="306">
        <v>1500</v>
      </c>
      <c r="AY32" s="299"/>
      <c r="AZ32" s="299"/>
    </row>
    <row r="33" spans="1:52" s="7" customFormat="1" ht="28.5" customHeight="1" x14ac:dyDescent="0.5">
      <c r="A33" s="193"/>
      <c r="B33" s="135"/>
      <c r="C33" s="194"/>
      <c r="D33" s="14"/>
      <c r="E33" s="18" t="s">
        <v>22</v>
      </c>
      <c r="F33" s="14"/>
      <c r="G33" s="429">
        <v>50.197485</v>
      </c>
      <c r="H33" s="9"/>
      <c r="I33" s="809"/>
      <c r="J33" s="293">
        <v>7.2319999999999993</v>
      </c>
      <c r="K33" s="293">
        <v>12.3032</v>
      </c>
      <c r="L33" s="289">
        <v>16.562000000000001</v>
      </c>
      <c r="M33" s="9"/>
      <c r="N33" s="813"/>
      <c r="O33" s="128" t="s">
        <v>0</v>
      </c>
      <c r="P33" s="839">
        <f t="shared" si="4"/>
        <v>4.5724999999999998</v>
      </c>
      <c r="Q33" s="840"/>
      <c r="R33" s="9"/>
      <c r="S33" s="813"/>
      <c r="T33" s="819"/>
      <c r="U33" s="816"/>
      <c r="V33" s="677"/>
      <c r="W33" s="649"/>
      <c r="X33" s="293" t="s">
        <v>0</v>
      </c>
      <c r="Y33" s="293" t="s">
        <v>0</v>
      </c>
      <c r="Z33" s="293" t="s">
        <v>0</v>
      </c>
      <c r="AA33" s="289" t="s">
        <v>0</v>
      </c>
      <c r="AB33" s="129">
        <v>0</v>
      </c>
      <c r="AC33" s="795"/>
      <c r="AD33" s="502">
        <v>1.05186</v>
      </c>
      <c r="AE33" s="11"/>
      <c r="AF33" s="429">
        <v>15.275259999999999</v>
      </c>
      <c r="AG33" s="298">
        <v>11.0364</v>
      </c>
      <c r="AH33" s="301">
        <v>39.161085</v>
      </c>
      <c r="AI33" s="298"/>
      <c r="AJ33" s="297">
        <v>7.2319999999999993</v>
      </c>
      <c r="AK33" s="298">
        <v>12.3032</v>
      </c>
      <c r="AL33" s="298">
        <v>16.562000000000001</v>
      </c>
      <c r="AM33" s="298"/>
      <c r="AN33" s="300">
        <v>2.5</v>
      </c>
      <c r="AO33" s="298">
        <f t="shared" si="1"/>
        <v>0.33</v>
      </c>
      <c r="AP33" s="298">
        <v>1</v>
      </c>
      <c r="AQ33" s="298">
        <f t="shared" si="2"/>
        <v>0.74249999999999994</v>
      </c>
      <c r="AR33" s="298"/>
      <c r="AS33" s="298"/>
      <c r="AT33" s="298"/>
      <c r="AU33" s="298"/>
      <c r="AW33" s="307">
        <v>1650</v>
      </c>
      <c r="AX33" s="306">
        <v>600</v>
      </c>
      <c r="AY33" s="298"/>
      <c r="AZ33" s="298"/>
    </row>
    <row r="34" spans="1:52" s="6" customFormat="1" ht="28.5" customHeight="1" x14ac:dyDescent="0.5">
      <c r="A34" s="193"/>
      <c r="B34" s="135"/>
      <c r="C34" s="194"/>
      <c r="D34" s="14"/>
      <c r="E34" s="18" t="s">
        <v>260</v>
      </c>
      <c r="F34" s="14"/>
      <c r="G34" s="429">
        <v>60.213135000000001</v>
      </c>
      <c r="H34" s="9"/>
      <c r="I34" s="809"/>
      <c r="J34" s="293">
        <v>7.7120000000000006</v>
      </c>
      <c r="K34" s="293">
        <v>13.0832</v>
      </c>
      <c r="L34" s="289">
        <v>17.612000000000002</v>
      </c>
      <c r="M34" s="9"/>
      <c r="N34" s="813"/>
      <c r="O34" s="128" t="s">
        <v>0</v>
      </c>
      <c r="P34" s="839">
        <f t="shared" si="4"/>
        <v>4.5724999999999998</v>
      </c>
      <c r="Q34" s="840"/>
      <c r="R34" s="9"/>
      <c r="S34" s="813"/>
      <c r="T34" s="819"/>
      <c r="U34" s="816"/>
      <c r="V34" s="677"/>
      <c r="W34" s="649"/>
      <c r="X34" s="647">
        <v>5</v>
      </c>
      <c r="Y34" s="647">
        <v>5</v>
      </c>
      <c r="Z34" s="293" t="s">
        <v>0</v>
      </c>
      <c r="AA34" s="289" t="s">
        <v>0</v>
      </c>
      <c r="AB34" s="130">
        <v>0</v>
      </c>
      <c r="AC34" s="795"/>
      <c r="AD34" s="502">
        <v>1.135785</v>
      </c>
      <c r="AE34" s="11"/>
      <c r="AF34" s="429">
        <v>18.250960000000003</v>
      </c>
      <c r="AG34" s="300">
        <v>11.801399999999999</v>
      </c>
      <c r="AH34" s="301">
        <v>48.411735</v>
      </c>
      <c r="AI34" s="300"/>
      <c r="AJ34" s="297">
        <v>7.7120000000000006</v>
      </c>
      <c r="AK34" s="300">
        <v>13.0832</v>
      </c>
      <c r="AL34" s="300">
        <v>17.612000000000002</v>
      </c>
      <c r="AM34" s="300"/>
      <c r="AN34" s="300">
        <v>2.5</v>
      </c>
      <c r="AO34" s="298">
        <f t="shared" si="1"/>
        <v>0.33</v>
      </c>
      <c r="AP34" s="298">
        <v>1</v>
      </c>
      <c r="AQ34" s="298">
        <f t="shared" si="2"/>
        <v>0.74249999999999994</v>
      </c>
      <c r="AR34" s="299"/>
      <c r="AS34" s="299"/>
      <c r="AT34" s="299"/>
      <c r="AU34" s="299"/>
      <c r="AW34" s="310">
        <v>1650</v>
      </c>
      <c r="AX34" s="306">
        <v>750</v>
      </c>
      <c r="AY34" s="299"/>
      <c r="AZ34" s="299"/>
    </row>
    <row r="35" spans="1:52" s="6" customFormat="1" ht="28.5" customHeight="1" x14ac:dyDescent="0.5">
      <c r="A35" s="193"/>
      <c r="B35" s="135"/>
      <c r="C35" s="194"/>
      <c r="D35" s="14"/>
      <c r="E35" s="18" t="s">
        <v>259</v>
      </c>
      <c r="F35" s="14"/>
      <c r="G35" s="429">
        <v>70.228785000000002</v>
      </c>
      <c r="H35" s="9"/>
      <c r="I35" s="809"/>
      <c r="J35" s="293">
        <v>8.1920000000000002</v>
      </c>
      <c r="K35" s="293">
        <v>13.863200000000001</v>
      </c>
      <c r="L35" s="289">
        <v>18.661999999999999</v>
      </c>
      <c r="M35" s="9"/>
      <c r="N35" s="813"/>
      <c r="O35" s="128" t="s">
        <v>0</v>
      </c>
      <c r="P35" s="839">
        <f t="shared" si="4"/>
        <v>4.5724999999999998</v>
      </c>
      <c r="Q35" s="840"/>
      <c r="R35" s="9"/>
      <c r="S35" s="813"/>
      <c r="T35" s="819"/>
      <c r="U35" s="816"/>
      <c r="V35" s="677"/>
      <c r="W35" s="649"/>
      <c r="X35" s="649"/>
      <c r="Y35" s="649"/>
      <c r="Z35" s="647">
        <v>7.5</v>
      </c>
      <c r="AA35" s="800">
        <v>10</v>
      </c>
      <c r="AB35" s="130">
        <v>0</v>
      </c>
      <c r="AC35" s="795"/>
      <c r="AD35" s="502">
        <v>1.2197100000000001</v>
      </c>
      <c r="AE35" s="11"/>
      <c r="AF35" s="429">
        <v>21.226660000000003</v>
      </c>
      <c r="AG35" s="300">
        <v>12.5664</v>
      </c>
      <c r="AH35" s="301">
        <v>57.662385</v>
      </c>
      <c r="AI35" s="300"/>
      <c r="AJ35" s="297">
        <v>8.1920000000000002</v>
      </c>
      <c r="AK35" s="300">
        <v>13.863200000000001</v>
      </c>
      <c r="AL35" s="300">
        <v>18.661999999999999</v>
      </c>
      <c r="AM35" s="300"/>
      <c r="AN35" s="300">
        <v>2.5</v>
      </c>
      <c r="AO35" s="298">
        <f t="shared" si="1"/>
        <v>0.33</v>
      </c>
      <c r="AP35" s="298">
        <v>1</v>
      </c>
      <c r="AQ35" s="298">
        <f t="shared" si="2"/>
        <v>0.74249999999999994</v>
      </c>
      <c r="AR35" s="299"/>
      <c r="AS35" s="299"/>
      <c r="AT35" s="299"/>
      <c r="AU35" s="299"/>
      <c r="AW35" s="307">
        <v>1650</v>
      </c>
      <c r="AX35" s="306">
        <v>900</v>
      </c>
      <c r="AY35" s="299"/>
      <c r="AZ35" s="299"/>
    </row>
    <row r="36" spans="1:52" s="6" customFormat="1" ht="28.5" customHeight="1" x14ac:dyDescent="0.5">
      <c r="A36" s="193"/>
      <c r="B36" s="135"/>
      <c r="C36" s="194"/>
      <c r="D36" s="14"/>
      <c r="E36" s="18" t="s">
        <v>261</v>
      </c>
      <c r="F36" s="14"/>
      <c r="G36" s="429">
        <v>80.24443500000001</v>
      </c>
      <c r="H36" s="9"/>
      <c r="I36" s="809"/>
      <c r="J36" s="293">
        <v>8.6720000000000006</v>
      </c>
      <c r="K36" s="293">
        <v>14.6432</v>
      </c>
      <c r="L36" s="289">
        <v>19.712</v>
      </c>
      <c r="M36" s="9"/>
      <c r="N36" s="813"/>
      <c r="O36" s="128" t="s">
        <v>0</v>
      </c>
      <c r="P36" s="839">
        <f t="shared" si="4"/>
        <v>4.5724999999999998</v>
      </c>
      <c r="Q36" s="840"/>
      <c r="R36" s="9"/>
      <c r="S36" s="813"/>
      <c r="T36" s="819"/>
      <c r="U36" s="816"/>
      <c r="V36" s="677"/>
      <c r="W36" s="649"/>
      <c r="X36" s="649"/>
      <c r="Y36" s="649"/>
      <c r="Z36" s="649"/>
      <c r="AA36" s="801"/>
      <c r="AB36" s="130">
        <v>0</v>
      </c>
      <c r="AC36" s="795"/>
      <c r="AD36" s="502">
        <v>1.3036350000000003</v>
      </c>
      <c r="AE36" s="11"/>
      <c r="AF36" s="429">
        <v>24.202360000000002</v>
      </c>
      <c r="AG36" s="300">
        <v>13.331399999999999</v>
      </c>
      <c r="AH36" s="301">
        <v>66.913035000000008</v>
      </c>
      <c r="AI36" s="300"/>
      <c r="AJ36" s="297">
        <v>8.6720000000000006</v>
      </c>
      <c r="AK36" s="300">
        <v>14.6432</v>
      </c>
      <c r="AL36" s="300">
        <v>19.712</v>
      </c>
      <c r="AM36" s="300"/>
      <c r="AN36" s="300">
        <v>2.5</v>
      </c>
      <c r="AO36" s="298">
        <f t="shared" si="1"/>
        <v>0.33</v>
      </c>
      <c r="AP36" s="298">
        <v>1</v>
      </c>
      <c r="AQ36" s="298">
        <f t="shared" si="2"/>
        <v>0.74249999999999994</v>
      </c>
      <c r="AR36" s="299"/>
      <c r="AS36" s="299"/>
      <c r="AT36" s="299"/>
      <c r="AU36" s="299"/>
      <c r="AW36" s="312">
        <v>1650</v>
      </c>
      <c r="AX36" s="306">
        <v>1050</v>
      </c>
      <c r="AY36" s="299"/>
      <c r="AZ36" s="299"/>
    </row>
    <row r="37" spans="1:52" s="6" customFormat="1" ht="28.5" customHeight="1" x14ac:dyDescent="0.5">
      <c r="A37" s="193"/>
      <c r="B37" s="135"/>
      <c r="C37" s="194"/>
      <c r="D37" s="14"/>
      <c r="E37" s="18" t="s">
        <v>262</v>
      </c>
      <c r="F37" s="14"/>
      <c r="G37" s="429">
        <v>90.260085000000004</v>
      </c>
      <c r="H37" s="9"/>
      <c r="I37" s="809"/>
      <c r="J37" s="293">
        <v>9.152000000000001</v>
      </c>
      <c r="K37" s="293">
        <v>15.423200000000001</v>
      </c>
      <c r="L37" s="289">
        <v>20.762</v>
      </c>
      <c r="M37" s="9"/>
      <c r="N37" s="813"/>
      <c r="O37" s="128" t="s">
        <v>0</v>
      </c>
      <c r="P37" s="839">
        <f t="shared" si="4"/>
        <v>4.5724999999999998</v>
      </c>
      <c r="Q37" s="840"/>
      <c r="R37" s="9"/>
      <c r="S37" s="813"/>
      <c r="T37" s="819"/>
      <c r="U37" s="816"/>
      <c r="V37" s="677"/>
      <c r="W37" s="649"/>
      <c r="X37" s="649"/>
      <c r="Y37" s="649"/>
      <c r="Z37" s="649"/>
      <c r="AA37" s="801"/>
      <c r="AB37" s="130">
        <v>0</v>
      </c>
      <c r="AC37" s="795"/>
      <c r="AD37" s="502">
        <v>1.3875600000000001</v>
      </c>
      <c r="AE37" s="11"/>
      <c r="AF37" s="429">
        <v>27.178059999999999</v>
      </c>
      <c r="AG37" s="300">
        <v>14.096399999999997</v>
      </c>
      <c r="AH37" s="301">
        <v>76.163685000000001</v>
      </c>
      <c r="AI37" s="300"/>
      <c r="AJ37" s="297">
        <v>9.152000000000001</v>
      </c>
      <c r="AK37" s="300">
        <v>15.423200000000001</v>
      </c>
      <c r="AL37" s="300">
        <v>20.762</v>
      </c>
      <c r="AM37" s="300"/>
      <c r="AN37" s="300">
        <v>2.5</v>
      </c>
      <c r="AO37" s="298">
        <f t="shared" ref="AO37:AO72" si="5">(AW37/1000)*0.2</f>
        <v>0.33</v>
      </c>
      <c r="AP37" s="298">
        <v>1</v>
      </c>
      <c r="AQ37" s="298">
        <f t="shared" ref="AQ37:AQ72" si="6">(AW37/1000)*0.45</f>
        <v>0.74249999999999994</v>
      </c>
      <c r="AR37" s="299"/>
      <c r="AS37" s="299"/>
      <c r="AT37" s="299"/>
      <c r="AU37" s="299"/>
      <c r="AW37" s="307">
        <v>1650</v>
      </c>
      <c r="AX37" s="306">
        <v>1200</v>
      </c>
      <c r="AY37" s="299"/>
      <c r="AZ37" s="299"/>
    </row>
    <row r="38" spans="1:52" s="6" customFormat="1" ht="28.5" customHeight="1" x14ac:dyDescent="0.5">
      <c r="A38" s="193"/>
      <c r="B38" s="135"/>
      <c r="C38" s="194"/>
      <c r="D38" s="14"/>
      <c r="E38" s="18" t="s">
        <v>263</v>
      </c>
      <c r="F38" s="14"/>
      <c r="G38" s="429">
        <v>100.275735</v>
      </c>
      <c r="H38" s="9"/>
      <c r="I38" s="809"/>
      <c r="J38" s="293">
        <v>9.6319999999999997</v>
      </c>
      <c r="K38" s="293">
        <v>16.203199999999999</v>
      </c>
      <c r="L38" s="289">
        <v>21.811999999999998</v>
      </c>
      <c r="M38" s="9"/>
      <c r="N38" s="813"/>
      <c r="O38" s="128" t="s">
        <v>0</v>
      </c>
      <c r="P38" s="839">
        <f t="shared" si="4"/>
        <v>4.5724999999999998</v>
      </c>
      <c r="Q38" s="840"/>
      <c r="R38" s="9"/>
      <c r="S38" s="813"/>
      <c r="T38" s="819"/>
      <c r="U38" s="816"/>
      <c r="V38" s="677"/>
      <c r="W38" s="649"/>
      <c r="X38" s="649"/>
      <c r="Y38" s="649"/>
      <c r="Z38" s="649"/>
      <c r="AA38" s="801"/>
      <c r="AB38" s="130">
        <v>0</v>
      </c>
      <c r="AC38" s="795"/>
      <c r="AD38" s="502">
        <v>1.4714849999999999</v>
      </c>
      <c r="AE38" s="11"/>
      <c r="AF38" s="429">
        <v>30.153760000000002</v>
      </c>
      <c r="AG38" s="300">
        <v>14.8614</v>
      </c>
      <c r="AH38" s="301">
        <v>85.414334999999994</v>
      </c>
      <c r="AI38" s="300"/>
      <c r="AJ38" s="297">
        <v>9.6319999999999997</v>
      </c>
      <c r="AK38" s="300">
        <v>16.203199999999999</v>
      </c>
      <c r="AL38" s="300">
        <v>21.811999999999998</v>
      </c>
      <c r="AM38" s="300"/>
      <c r="AN38" s="300">
        <v>2.5</v>
      </c>
      <c r="AO38" s="298">
        <f t="shared" si="5"/>
        <v>0.33</v>
      </c>
      <c r="AP38" s="298">
        <v>1</v>
      </c>
      <c r="AQ38" s="298">
        <f t="shared" si="6"/>
        <v>0.74249999999999994</v>
      </c>
      <c r="AR38" s="299"/>
      <c r="AS38" s="299"/>
      <c r="AT38" s="299"/>
      <c r="AU38" s="299"/>
      <c r="AW38" s="307">
        <v>1650</v>
      </c>
      <c r="AX38" s="306">
        <v>1350</v>
      </c>
      <c r="AY38" s="299"/>
      <c r="AZ38" s="299"/>
    </row>
    <row r="39" spans="1:52" s="6" customFormat="1" ht="28.5" customHeight="1" x14ac:dyDescent="0.5">
      <c r="A39" s="193"/>
      <c r="B39" s="135"/>
      <c r="C39" s="194"/>
      <c r="D39" s="14"/>
      <c r="E39" s="18" t="s">
        <v>264</v>
      </c>
      <c r="F39" s="14"/>
      <c r="G39" s="444">
        <v>123.22376000000001</v>
      </c>
      <c r="H39" s="9"/>
      <c r="I39" s="809"/>
      <c r="J39" s="293">
        <v>10.112000000000002</v>
      </c>
      <c r="K39" s="293">
        <v>16.9832</v>
      </c>
      <c r="L39" s="289">
        <v>22.862000000000002</v>
      </c>
      <c r="M39" s="9"/>
      <c r="N39" s="813"/>
      <c r="O39" s="128" t="s">
        <v>0</v>
      </c>
      <c r="P39" s="839">
        <f t="shared" si="4"/>
        <v>4.5724999999999998</v>
      </c>
      <c r="Q39" s="840"/>
      <c r="R39" s="9"/>
      <c r="S39" s="813"/>
      <c r="T39" s="819"/>
      <c r="U39" s="816"/>
      <c r="V39" s="677"/>
      <c r="W39" s="649"/>
      <c r="X39" s="649"/>
      <c r="Y39" s="649"/>
      <c r="Z39" s="649"/>
      <c r="AA39" s="801"/>
      <c r="AB39" s="130">
        <v>0</v>
      </c>
      <c r="AC39" s="795"/>
      <c r="AD39" s="502">
        <v>1.55541</v>
      </c>
      <c r="AE39" s="11"/>
      <c r="AF39" s="429">
        <v>33.129460000000002</v>
      </c>
      <c r="AG39" s="300">
        <v>15.626399999999999</v>
      </c>
      <c r="AH39" s="301"/>
      <c r="AI39" s="300">
        <v>107.59736000000001</v>
      </c>
      <c r="AJ39" s="297">
        <v>10.112000000000002</v>
      </c>
      <c r="AK39" s="300">
        <v>16.9832</v>
      </c>
      <c r="AL39" s="300">
        <v>22.862000000000002</v>
      </c>
      <c r="AM39" s="300"/>
      <c r="AN39" s="300">
        <v>2.5</v>
      </c>
      <c r="AO39" s="298">
        <f t="shared" si="5"/>
        <v>0.33</v>
      </c>
      <c r="AP39" s="298">
        <v>1</v>
      </c>
      <c r="AQ39" s="298">
        <f t="shared" si="6"/>
        <v>0.74249999999999994</v>
      </c>
      <c r="AR39" s="299"/>
      <c r="AS39" s="299"/>
      <c r="AT39" s="299"/>
      <c r="AU39" s="299"/>
      <c r="AW39" s="307">
        <v>1650</v>
      </c>
      <c r="AX39" s="306">
        <v>1500</v>
      </c>
      <c r="AY39" s="299"/>
      <c r="AZ39" s="299"/>
    </row>
    <row r="40" spans="1:52" s="6" customFormat="1" ht="28.5" customHeight="1" x14ac:dyDescent="0.5">
      <c r="A40" s="193"/>
      <c r="B40" s="135"/>
      <c r="C40" s="194"/>
      <c r="D40" s="14"/>
      <c r="E40" s="18" t="s">
        <v>72</v>
      </c>
      <c r="F40" s="14"/>
      <c r="G40" s="444">
        <v>134.50316000000001</v>
      </c>
      <c r="H40" s="9"/>
      <c r="I40" s="809"/>
      <c r="J40" s="293">
        <v>10.592000000000001</v>
      </c>
      <c r="K40" s="293">
        <v>17.763200000000001</v>
      </c>
      <c r="L40" s="289">
        <v>23.911999999999999</v>
      </c>
      <c r="M40" s="9"/>
      <c r="N40" s="813"/>
      <c r="O40" s="128" t="s">
        <v>0</v>
      </c>
      <c r="P40" s="839">
        <f t="shared" si="4"/>
        <v>4.5724999999999998</v>
      </c>
      <c r="Q40" s="840"/>
      <c r="R40" s="9"/>
      <c r="S40" s="813"/>
      <c r="T40" s="819"/>
      <c r="U40" s="816"/>
      <c r="V40" s="677"/>
      <c r="W40" s="649"/>
      <c r="X40" s="648"/>
      <c r="Y40" s="648"/>
      <c r="Z40" s="648"/>
      <c r="AA40" s="811"/>
      <c r="AB40" s="130">
        <v>0</v>
      </c>
      <c r="AC40" s="795"/>
      <c r="AD40" s="502">
        <v>1.6393350000000002</v>
      </c>
      <c r="AE40" s="11"/>
      <c r="AF40" s="429">
        <v>36.105159999999998</v>
      </c>
      <c r="AG40" s="300">
        <v>16.391399999999997</v>
      </c>
      <c r="AH40" s="301"/>
      <c r="AI40" s="300">
        <v>118.11176</v>
      </c>
      <c r="AJ40" s="297">
        <v>10.592000000000001</v>
      </c>
      <c r="AK40" s="300">
        <v>17.763200000000001</v>
      </c>
      <c r="AL40" s="300">
        <v>23.911999999999999</v>
      </c>
      <c r="AM40" s="300"/>
      <c r="AN40" s="300">
        <v>2.5</v>
      </c>
      <c r="AO40" s="298">
        <f t="shared" si="5"/>
        <v>0.33</v>
      </c>
      <c r="AP40" s="298">
        <v>1</v>
      </c>
      <c r="AQ40" s="298">
        <f t="shared" si="6"/>
        <v>0.74249999999999994</v>
      </c>
      <c r="AR40" s="299"/>
      <c r="AS40" s="299"/>
      <c r="AT40" s="299"/>
      <c r="AU40" s="299"/>
      <c r="AW40" s="307">
        <v>1650</v>
      </c>
      <c r="AX40" s="306">
        <v>1650</v>
      </c>
      <c r="AY40" s="299"/>
      <c r="AZ40" s="299"/>
    </row>
    <row r="41" spans="1:52" s="7" customFormat="1" ht="28.5" customHeight="1" x14ac:dyDescent="0.5">
      <c r="A41" s="193"/>
      <c r="B41" s="135"/>
      <c r="C41" s="194"/>
      <c r="D41" s="14"/>
      <c r="E41" s="20" t="s">
        <v>23</v>
      </c>
      <c r="F41" s="14"/>
      <c r="G41" s="428">
        <v>54.448635000000003</v>
      </c>
      <c r="H41" s="9"/>
      <c r="I41" s="809"/>
      <c r="J41" s="292">
        <v>7.7120000000000006</v>
      </c>
      <c r="K41" s="292">
        <v>13.0832</v>
      </c>
      <c r="L41" s="290">
        <v>17.612000000000002</v>
      </c>
      <c r="M41" s="9"/>
      <c r="N41" s="813"/>
      <c r="O41" s="155" t="s">
        <v>0</v>
      </c>
      <c r="P41" s="839">
        <f t="shared" si="4"/>
        <v>4.67</v>
      </c>
      <c r="Q41" s="840"/>
      <c r="R41" s="9"/>
      <c r="S41" s="813"/>
      <c r="T41" s="819"/>
      <c r="U41" s="816"/>
      <c r="V41" s="677"/>
      <c r="W41" s="649"/>
      <c r="X41" s="294" t="s">
        <v>0</v>
      </c>
      <c r="Y41" s="294" t="s">
        <v>0</v>
      </c>
      <c r="Z41" s="294" t="s">
        <v>0</v>
      </c>
      <c r="AA41" s="295" t="s">
        <v>0</v>
      </c>
      <c r="AB41" s="130">
        <v>0</v>
      </c>
      <c r="AC41" s="795"/>
      <c r="AD41" s="502">
        <v>1.135785</v>
      </c>
      <c r="AE41" s="11"/>
      <c r="AF41" s="428">
        <v>16.534209999999998</v>
      </c>
      <c r="AG41" s="298">
        <v>11.801399999999999</v>
      </c>
      <c r="AH41" s="301">
        <v>42.647235000000002</v>
      </c>
      <c r="AI41" s="298"/>
      <c r="AJ41" s="297">
        <v>7.7120000000000006</v>
      </c>
      <c r="AK41" s="298">
        <v>13.0832</v>
      </c>
      <c r="AL41" s="298">
        <v>17.612000000000002</v>
      </c>
      <c r="AM41" s="298"/>
      <c r="AN41" s="300">
        <v>2.5</v>
      </c>
      <c r="AO41" s="298">
        <f t="shared" si="5"/>
        <v>0.36000000000000004</v>
      </c>
      <c r="AP41" s="298">
        <v>1</v>
      </c>
      <c r="AQ41" s="298">
        <f t="shared" si="6"/>
        <v>0.81</v>
      </c>
      <c r="AR41" s="298"/>
      <c r="AS41" s="298"/>
      <c r="AT41" s="298"/>
      <c r="AU41" s="298"/>
      <c r="AW41" s="311">
        <v>1800</v>
      </c>
      <c r="AX41" s="306">
        <v>600</v>
      </c>
      <c r="AY41" s="298"/>
      <c r="AZ41" s="298"/>
    </row>
    <row r="42" spans="1:52" s="6" customFormat="1" ht="28.5" customHeight="1" x14ac:dyDescent="0.5">
      <c r="A42" s="193"/>
      <c r="B42" s="135"/>
      <c r="C42" s="194"/>
      <c r="D42" s="14"/>
      <c r="E42" s="20" t="s">
        <v>30</v>
      </c>
      <c r="F42" s="14"/>
      <c r="G42" s="428">
        <v>65.287785</v>
      </c>
      <c r="H42" s="9"/>
      <c r="I42" s="809"/>
      <c r="J42" s="294">
        <v>8.1920000000000002</v>
      </c>
      <c r="K42" s="292">
        <v>13.863200000000003</v>
      </c>
      <c r="L42" s="290">
        <v>18.662000000000003</v>
      </c>
      <c r="M42" s="9"/>
      <c r="N42" s="813"/>
      <c r="O42" s="155" t="s">
        <v>0</v>
      </c>
      <c r="P42" s="839">
        <f t="shared" si="4"/>
        <v>4.67</v>
      </c>
      <c r="Q42" s="840"/>
      <c r="R42" s="9"/>
      <c r="S42" s="813"/>
      <c r="T42" s="819"/>
      <c r="U42" s="816"/>
      <c r="V42" s="677"/>
      <c r="W42" s="649"/>
      <c r="X42" s="647">
        <f>AR5*2</f>
        <v>5</v>
      </c>
      <c r="Y42" s="647">
        <f>AR5*2</f>
        <v>5</v>
      </c>
      <c r="Z42" s="647">
        <f>AR5*3</f>
        <v>7.5</v>
      </c>
      <c r="AA42" s="295" t="s">
        <v>0</v>
      </c>
      <c r="AB42" s="129">
        <v>0</v>
      </c>
      <c r="AC42" s="795"/>
      <c r="AD42" s="502">
        <v>1.2197100000000001</v>
      </c>
      <c r="AE42" s="11"/>
      <c r="AF42" s="428">
        <v>19.75516</v>
      </c>
      <c r="AG42" s="300">
        <v>12.5664</v>
      </c>
      <c r="AH42" s="301">
        <v>52.721384999999998</v>
      </c>
      <c r="AI42" s="300"/>
      <c r="AJ42" s="297">
        <v>8.1920000000000002</v>
      </c>
      <c r="AK42" s="300">
        <v>13.863200000000003</v>
      </c>
      <c r="AL42" s="300">
        <v>18.662000000000003</v>
      </c>
      <c r="AM42" s="300"/>
      <c r="AN42" s="300">
        <v>2.5</v>
      </c>
      <c r="AO42" s="298">
        <f t="shared" si="5"/>
        <v>0.36000000000000004</v>
      </c>
      <c r="AP42" s="298">
        <v>1</v>
      </c>
      <c r="AQ42" s="298">
        <f t="shared" si="6"/>
        <v>0.81</v>
      </c>
      <c r="AR42" s="299"/>
      <c r="AS42" s="299"/>
      <c r="AT42" s="299"/>
      <c r="AU42" s="299"/>
      <c r="AW42" s="305">
        <v>1800</v>
      </c>
      <c r="AX42" s="306">
        <v>750</v>
      </c>
      <c r="AY42" s="299"/>
      <c r="AZ42" s="299"/>
    </row>
    <row r="43" spans="1:52" s="6" customFormat="1" ht="28.5" customHeight="1" x14ac:dyDescent="0.5">
      <c r="A43" s="193"/>
      <c r="B43" s="135"/>
      <c r="C43" s="194"/>
      <c r="D43" s="14"/>
      <c r="E43" s="20" t="s">
        <v>37</v>
      </c>
      <c r="F43" s="14"/>
      <c r="G43" s="428">
        <v>76.126935000000003</v>
      </c>
      <c r="H43" s="9"/>
      <c r="I43" s="809"/>
      <c r="J43" s="292">
        <v>8.6720000000000006</v>
      </c>
      <c r="K43" s="292">
        <v>14.6432</v>
      </c>
      <c r="L43" s="290">
        <v>19.712</v>
      </c>
      <c r="M43" s="9"/>
      <c r="N43" s="813"/>
      <c r="O43" s="155" t="s">
        <v>0</v>
      </c>
      <c r="P43" s="839">
        <f t="shared" si="4"/>
        <v>4.67</v>
      </c>
      <c r="Q43" s="840"/>
      <c r="R43" s="9"/>
      <c r="S43" s="813"/>
      <c r="T43" s="819"/>
      <c r="U43" s="816"/>
      <c r="V43" s="677"/>
      <c r="W43" s="649"/>
      <c r="X43" s="649"/>
      <c r="Y43" s="649"/>
      <c r="Z43" s="649"/>
      <c r="AA43" s="800">
        <v>10</v>
      </c>
      <c r="AB43" s="116">
        <v>0</v>
      </c>
      <c r="AC43" s="795"/>
      <c r="AD43" s="502">
        <v>1.3036349999999999</v>
      </c>
      <c r="AE43" s="11"/>
      <c r="AF43" s="428">
        <v>22.976109999999998</v>
      </c>
      <c r="AG43" s="300">
        <v>13.331399999999999</v>
      </c>
      <c r="AH43" s="301">
        <v>62.795535000000001</v>
      </c>
      <c r="AI43" s="300"/>
      <c r="AJ43" s="297">
        <v>8.6720000000000006</v>
      </c>
      <c r="AK43" s="300">
        <v>14.6432</v>
      </c>
      <c r="AL43" s="300">
        <v>19.712</v>
      </c>
      <c r="AM43" s="300"/>
      <c r="AN43" s="300">
        <v>2.5</v>
      </c>
      <c r="AO43" s="298">
        <f t="shared" si="5"/>
        <v>0.36000000000000004</v>
      </c>
      <c r="AP43" s="298">
        <v>1</v>
      </c>
      <c r="AQ43" s="298">
        <f t="shared" si="6"/>
        <v>0.81</v>
      </c>
      <c r="AR43" s="299"/>
      <c r="AS43" s="299"/>
      <c r="AT43" s="299"/>
      <c r="AU43" s="299"/>
      <c r="AW43" s="311">
        <v>1800</v>
      </c>
      <c r="AX43" s="306">
        <v>900</v>
      </c>
      <c r="AY43" s="299"/>
      <c r="AZ43" s="299"/>
    </row>
    <row r="44" spans="1:52" s="6" customFormat="1" ht="28.5" customHeight="1" x14ac:dyDescent="0.5">
      <c r="A44" s="193"/>
      <c r="B44" s="135"/>
      <c r="C44" s="194"/>
      <c r="D44" s="14"/>
      <c r="E44" s="20" t="s">
        <v>43</v>
      </c>
      <c r="F44" s="14"/>
      <c r="G44" s="428">
        <v>86.966085000000007</v>
      </c>
      <c r="H44" s="9"/>
      <c r="I44" s="809"/>
      <c r="J44" s="294">
        <v>9.1519999999999992</v>
      </c>
      <c r="K44" s="292">
        <v>15.423200000000001</v>
      </c>
      <c r="L44" s="290">
        <v>20.762</v>
      </c>
      <c r="M44" s="9"/>
      <c r="N44" s="813"/>
      <c r="O44" s="155" t="s">
        <v>0</v>
      </c>
      <c r="P44" s="839">
        <f t="shared" si="4"/>
        <v>4.67</v>
      </c>
      <c r="Q44" s="840"/>
      <c r="R44" s="9"/>
      <c r="S44" s="813"/>
      <c r="T44" s="819"/>
      <c r="U44" s="816"/>
      <c r="V44" s="677"/>
      <c r="W44" s="649"/>
      <c r="X44" s="649"/>
      <c r="Y44" s="649"/>
      <c r="Z44" s="649"/>
      <c r="AA44" s="801"/>
      <c r="AB44" s="129">
        <v>0</v>
      </c>
      <c r="AC44" s="795"/>
      <c r="AD44" s="502">
        <v>1.3875600000000001</v>
      </c>
      <c r="AE44" s="11"/>
      <c r="AF44" s="428">
        <v>26.19706</v>
      </c>
      <c r="AG44" s="300">
        <v>14.096399999999997</v>
      </c>
      <c r="AH44" s="301">
        <v>72.869685000000004</v>
      </c>
      <c r="AI44" s="300"/>
      <c r="AJ44" s="297">
        <v>9.1519999999999992</v>
      </c>
      <c r="AK44" s="300">
        <v>15.423200000000001</v>
      </c>
      <c r="AL44" s="300">
        <v>20.762</v>
      </c>
      <c r="AM44" s="300"/>
      <c r="AN44" s="300">
        <v>2.5</v>
      </c>
      <c r="AO44" s="298">
        <f t="shared" si="5"/>
        <v>0.36000000000000004</v>
      </c>
      <c r="AP44" s="298">
        <v>1</v>
      </c>
      <c r="AQ44" s="298">
        <f t="shared" si="6"/>
        <v>0.81</v>
      </c>
      <c r="AR44" s="299"/>
      <c r="AS44" s="299"/>
      <c r="AT44" s="299"/>
      <c r="AU44" s="299"/>
      <c r="AW44" s="305">
        <v>1800</v>
      </c>
      <c r="AX44" s="306">
        <v>1050</v>
      </c>
      <c r="AY44" s="299"/>
      <c r="AZ44" s="299"/>
    </row>
    <row r="45" spans="1:52" s="6" customFormat="1" ht="28.5" customHeight="1" x14ac:dyDescent="0.5">
      <c r="A45" s="193"/>
      <c r="B45" s="135"/>
      <c r="C45" s="194"/>
      <c r="D45" s="14"/>
      <c r="E45" s="20" t="s">
        <v>53</v>
      </c>
      <c r="F45" s="14"/>
      <c r="G45" s="428">
        <v>97.80523500000001</v>
      </c>
      <c r="H45" s="9"/>
      <c r="I45" s="809"/>
      <c r="J45" s="292">
        <v>9.6319999999999997</v>
      </c>
      <c r="K45" s="292">
        <v>16.203200000000002</v>
      </c>
      <c r="L45" s="290">
        <v>21.812000000000001</v>
      </c>
      <c r="M45" s="9"/>
      <c r="N45" s="813"/>
      <c r="O45" s="155" t="s">
        <v>0</v>
      </c>
      <c r="P45" s="839">
        <f t="shared" si="4"/>
        <v>4.67</v>
      </c>
      <c r="Q45" s="840"/>
      <c r="R45" s="9"/>
      <c r="S45" s="813"/>
      <c r="T45" s="819"/>
      <c r="U45" s="816"/>
      <c r="V45" s="677"/>
      <c r="W45" s="649"/>
      <c r="X45" s="649"/>
      <c r="Y45" s="649"/>
      <c r="Z45" s="649"/>
      <c r="AA45" s="801"/>
      <c r="AB45" s="116">
        <v>0</v>
      </c>
      <c r="AC45" s="795"/>
      <c r="AD45" s="502">
        <v>1.4714849999999999</v>
      </c>
      <c r="AE45" s="11"/>
      <c r="AF45" s="428">
        <v>29.418010000000002</v>
      </c>
      <c r="AG45" s="300">
        <v>14.8614</v>
      </c>
      <c r="AH45" s="301">
        <v>82.943835000000007</v>
      </c>
      <c r="AI45" s="300"/>
      <c r="AJ45" s="297">
        <v>9.6319999999999997</v>
      </c>
      <c r="AK45" s="300">
        <v>16.203200000000002</v>
      </c>
      <c r="AL45" s="300">
        <v>21.812000000000001</v>
      </c>
      <c r="AM45" s="300"/>
      <c r="AN45" s="300">
        <v>2.5</v>
      </c>
      <c r="AO45" s="298">
        <f t="shared" si="5"/>
        <v>0.36000000000000004</v>
      </c>
      <c r="AP45" s="298">
        <v>1</v>
      </c>
      <c r="AQ45" s="298">
        <f t="shared" si="6"/>
        <v>0.81</v>
      </c>
      <c r="AR45" s="299"/>
      <c r="AS45" s="299"/>
      <c r="AT45" s="299"/>
      <c r="AU45" s="299"/>
      <c r="AW45" s="311">
        <v>1800</v>
      </c>
      <c r="AX45" s="306">
        <v>1200</v>
      </c>
      <c r="AY45" s="299"/>
      <c r="AZ45" s="299"/>
    </row>
    <row r="46" spans="1:52" s="6" customFormat="1" ht="28.5" customHeight="1" x14ac:dyDescent="0.5">
      <c r="A46" s="193"/>
      <c r="B46" s="135"/>
      <c r="C46" s="194"/>
      <c r="D46" s="14"/>
      <c r="E46" s="20" t="s">
        <v>61</v>
      </c>
      <c r="F46" s="14"/>
      <c r="G46" s="428">
        <v>108.64438500000001</v>
      </c>
      <c r="H46" s="9"/>
      <c r="I46" s="809"/>
      <c r="J46" s="294">
        <v>10.112000000000002</v>
      </c>
      <c r="K46" s="294">
        <v>16.9832</v>
      </c>
      <c r="L46" s="290">
        <v>22.862000000000002</v>
      </c>
      <c r="M46" s="9"/>
      <c r="N46" s="813"/>
      <c r="O46" s="155" t="s">
        <v>0</v>
      </c>
      <c r="P46" s="839">
        <f t="shared" si="4"/>
        <v>4.67</v>
      </c>
      <c r="Q46" s="840"/>
      <c r="R46" s="9"/>
      <c r="S46" s="813"/>
      <c r="T46" s="819"/>
      <c r="U46" s="816"/>
      <c r="V46" s="677"/>
      <c r="W46" s="649"/>
      <c r="X46" s="649"/>
      <c r="Y46" s="649"/>
      <c r="Z46" s="649"/>
      <c r="AA46" s="801"/>
      <c r="AB46" s="129">
        <v>0</v>
      </c>
      <c r="AC46" s="795"/>
      <c r="AD46" s="502">
        <v>1.55541</v>
      </c>
      <c r="AE46" s="11"/>
      <c r="AF46" s="428">
        <v>32.638960000000004</v>
      </c>
      <c r="AG46" s="300">
        <v>15.626399999999999</v>
      </c>
      <c r="AH46" s="301">
        <v>93.01798500000001</v>
      </c>
      <c r="AI46" s="300"/>
      <c r="AJ46" s="297">
        <v>10.112000000000002</v>
      </c>
      <c r="AK46" s="300">
        <v>16.9832</v>
      </c>
      <c r="AL46" s="300">
        <v>22.862000000000002</v>
      </c>
      <c r="AM46" s="300"/>
      <c r="AN46" s="300">
        <v>2.5</v>
      </c>
      <c r="AO46" s="298">
        <f t="shared" si="5"/>
        <v>0.36000000000000004</v>
      </c>
      <c r="AP46" s="298">
        <v>1</v>
      </c>
      <c r="AQ46" s="298">
        <f t="shared" si="6"/>
        <v>0.81</v>
      </c>
      <c r="AR46" s="299"/>
      <c r="AS46" s="299"/>
      <c r="AT46" s="299"/>
      <c r="AU46" s="299"/>
      <c r="AW46" s="305">
        <v>1800</v>
      </c>
      <c r="AX46" s="306">
        <v>1350</v>
      </c>
      <c r="AY46" s="299"/>
      <c r="AZ46" s="299"/>
    </row>
    <row r="47" spans="1:52" s="6" customFormat="1" ht="28.5" customHeight="1" x14ac:dyDescent="0.5">
      <c r="A47" s="193"/>
      <c r="B47" s="135"/>
      <c r="C47" s="194"/>
      <c r="D47" s="14"/>
      <c r="E47" s="20" t="s">
        <v>67</v>
      </c>
      <c r="F47" s="14"/>
      <c r="G47" s="444">
        <v>133.56716</v>
      </c>
      <c r="H47" s="9"/>
      <c r="I47" s="809"/>
      <c r="J47" s="292">
        <v>10.591999999999999</v>
      </c>
      <c r="K47" s="292">
        <v>17.763200000000001</v>
      </c>
      <c r="L47" s="290">
        <v>23.912000000000003</v>
      </c>
      <c r="M47" s="9"/>
      <c r="N47" s="813"/>
      <c r="O47" s="155" t="s">
        <v>0</v>
      </c>
      <c r="P47" s="839">
        <f t="shared" si="4"/>
        <v>4.67</v>
      </c>
      <c r="Q47" s="840"/>
      <c r="R47" s="9"/>
      <c r="S47" s="813"/>
      <c r="T47" s="819"/>
      <c r="U47" s="816"/>
      <c r="V47" s="677"/>
      <c r="W47" s="649"/>
      <c r="X47" s="649"/>
      <c r="Y47" s="649"/>
      <c r="Z47" s="649"/>
      <c r="AA47" s="801"/>
      <c r="AB47" s="116">
        <v>0</v>
      </c>
      <c r="AC47" s="795"/>
      <c r="AD47" s="502">
        <v>1.639335</v>
      </c>
      <c r="AE47" s="11"/>
      <c r="AF47" s="428">
        <v>35.859909999999999</v>
      </c>
      <c r="AG47" s="300">
        <v>16.391399999999997</v>
      </c>
      <c r="AH47" s="301"/>
      <c r="AI47" s="300">
        <v>117.17576</v>
      </c>
      <c r="AJ47" s="297">
        <v>10.591999999999999</v>
      </c>
      <c r="AK47" s="300">
        <v>17.763200000000001</v>
      </c>
      <c r="AL47" s="300">
        <v>23.912000000000003</v>
      </c>
      <c r="AM47" s="300"/>
      <c r="AN47" s="300">
        <v>2.5</v>
      </c>
      <c r="AO47" s="298">
        <f t="shared" si="5"/>
        <v>0.36000000000000004</v>
      </c>
      <c r="AP47" s="298">
        <v>1</v>
      </c>
      <c r="AQ47" s="298">
        <f t="shared" si="6"/>
        <v>0.81</v>
      </c>
      <c r="AR47" s="299"/>
      <c r="AS47" s="299"/>
      <c r="AT47" s="299"/>
      <c r="AU47" s="299"/>
      <c r="AW47" s="305">
        <v>1800</v>
      </c>
      <c r="AX47" s="306">
        <v>1500</v>
      </c>
      <c r="AY47" s="299"/>
      <c r="AZ47" s="299"/>
    </row>
    <row r="48" spans="1:52" s="6" customFormat="1" ht="28.5" customHeight="1" x14ac:dyDescent="0.5">
      <c r="A48" s="193"/>
      <c r="B48" s="135"/>
      <c r="C48" s="194"/>
      <c r="D48" s="14"/>
      <c r="E48" s="20" t="s">
        <v>73</v>
      </c>
      <c r="F48" s="14"/>
      <c r="G48" s="444">
        <v>145.78255999999999</v>
      </c>
      <c r="H48" s="9"/>
      <c r="I48" s="809"/>
      <c r="J48" s="292">
        <v>11.072000000000001</v>
      </c>
      <c r="K48" s="292">
        <v>18.543199999999999</v>
      </c>
      <c r="L48" s="290">
        <v>24.962</v>
      </c>
      <c r="M48" s="9"/>
      <c r="N48" s="813"/>
      <c r="O48" s="155" t="s">
        <v>0</v>
      </c>
      <c r="P48" s="839">
        <f t="shared" si="4"/>
        <v>4.67</v>
      </c>
      <c r="Q48" s="840"/>
      <c r="R48" s="9"/>
      <c r="S48" s="813"/>
      <c r="T48" s="819"/>
      <c r="U48" s="816"/>
      <c r="V48" s="677"/>
      <c r="W48" s="649"/>
      <c r="X48" s="649"/>
      <c r="Y48" s="649"/>
      <c r="Z48" s="649"/>
      <c r="AA48" s="801"/>
      <c r="AB48" s="129">
        <v>0</v>
      </c>
      <c r="AC48" s="795"/>
      <c r="AD48" s="502">
        <v>1.7232600000000002</v>
      </c>
      <c r="AE48" s="11"/>
      <c r="AF48" s="428">
        <v>39.080860000000001</v>
      </c>
      <c r="AG48" s="300">
        <v>17.156399999999998</v>
      </c>
      <c r="AH48" s="301"/>
      <c r="AI48" s="300">
        <v>128.62616</v>
      </c>
      <c r="AJ48" s="297">
        <v>11.072000000000001</v>
      </c>
      <c r="AK48" s="300">
        <v>18.543199999999999</v>
      </c>
      <c r="AL48" s="300">
        <v>24.962</v>
      </c>
      <c r="AM48" s="300"/>
      <c r="AN48" s="300">
        <v>2.5</v>
      </c>
      <c r="AO48" s="298">
        <f t="shared" si="5"/>
        <v>0.36000000000000004</v>
      </c>
      <c r="AP48" s="298">
        <v>1</v>
      </c>
      <c r="AQ48" s="298">
        <f t="shared" si="6"/>
        <v>0.81</v>
      </c>
      <c r="AR48" s="299"/>
      <c r="AS48" s="299"/>
      <c r="AT48" s="299"/>
      <c r="AU48" s="299"/>
      <c r="AW48" s="305">
        <v>1800</v>
      </c>
      <c r="AX48" s="306">
        <v>1650</v>
      </c>
      <c r="AY48" s="299"/>
      <c r="AZ48" s="299"/>
    </row>
    <row r="49" spans="1:52" s="6" customFormat="1" ht="28.5" customHeight="1" x14ac:dyDescent="0.5">
      <c r="A49" s="193"/>
      <c r="B49" s="135"/>
      <c r="C49" s="194"/>
      <c r="D49" s="14"/>
      <c r="E49" s="213" t="s">
        <v>78</v>
      </c>
      <c r="F49" s="14"/>
      <c r="G49" s="444">
        <v>157.99796000000001</v>
      </c>
      <c r="H49" s="9"/>
      <c r="I49" s="809"/>
      <c r="J49" s="412">
        <v>11.552</v>
      </c>
      <c r="K49" s="412">
        <v>19.3232</v>
      </c>
      <c r="L49" s="409">
        <v>26.012</v>
      </c>
      <c r="M49" s="9"/>
      <c r="N49" s="813"/>
      <c r="O49" s="408" t="s">
        <v>0</v>
      </c>
      <c r="P49" s="839">
        <f t="shared" si="4"/>
        <v>4.67</v>
      </c>
      <c r="Q49" s="840"/>
      <c r="R49" s="9"/>
      <c r="S49" s="813"/>
      <c r="T49" s="819"/>
      <c r="U49" s="816"/>
      <c r="V49" s="677"/>
      <c r="W49" s="649"/>
      <c r="X49" s="649"/>
      <c r="Y49" s="649"/>
      <c r="Z49" s="649"/>
      <c r="AA49" s="811"/>
      <c r="AB49" s="129">
        <v>0</v>
      </c>
      <c r="AC49" s="795"/>
      <c r="AD49" s="502">
        <v>1.807185</v>
      </c>
      <c r="AE49" s="11"/>
      <c r="AF49" s="431">
        <v>42.301810000000003</v>
      </c>
      <c r="AG49" s="300">
        <v>17.921399999999998</v>
      </c>
      <c r="AH49" s="301"/>
      <c r="AI49" s="300">
        <v>140.07656</v>
      </c>
      <c r="AJ49" s="297">
        <v>11.552</v>
      </c>
      <c r="AK49" s="300">
        <v>19.3232</v>
      </c>
      <c r="AL49" s="300">
        <v>26.012</v>
      </c>
      <c r="AM49" s="300"/>
      <c r="AN49" s="300">
        <v>2.5</v>
      </c>
      <c r="AO49" s="298">
        <f t="shared" si="5"/>
        <v>0.36000000000000004</v>
      </c>
      <c r="AP49" s="298">
        <v>1</v>
      </c>
      <c r="AQ49" s="298">
        <f t="shared" si="6"/>
        <v>0.81</v>
      </c>
      <c r="AR49" s="299"/>
      <c r="AS49" s="299"/>
      <c r="AT49" s="299"/>
      <c r="AU49" s="299"/>
      <c r="AW49" s="313">
        <v>1800</v>
      </c>
      <c r="AX49" s="306">
        <v>1800</v>
      </c>
      <c r="AY49" s="299"/>
      <c r="AZ49" s="299"/>
    </row>
    <row r="50" spans="1:52" s="6" customFormat="1" ht="28.5" customHeight="1" x14ac:dyDescent="0.5">
      <c r="A50" s="193"/>
      <c r="B50" s="135"/>
      <c r="C50" s="194"/>
      <c r="D50" s="14"/>
      <c r="E50" s="18" t="s">
        <v>300</v>
      </c>
      <c r="F50" s="14"/>
      <c r="G50" s="429">
        <v>70.362435000000005</v>
      </c>
      <c r="H50" s="135"/>
      <c r="I50" s="809"/>
      <c r="J50" s="293">
        <v>8.6720000000000006</v>
      </c>
      <c r="K50" s="293">
        <v>14.6432</v>
      </c>
      <c r="L50" s="289">
        <v>19.712</v>
      </c>
      <c r="N50" s="813"/>
      <c r="O50" s="128" t="s">
        <v>0</v>
      </c>
      <c r="P50" s="839">
        <f t="shared" si="4"/>
        <v>4.7675000000000001</v>
      </c>
      <c r="Q50" s="840"/>
      <c r="R50" s="9"/>
      <c r="S50" s="813"/>
      <c r="T50" s="819"/>
      <c r="U50" s="816"/>
      <c r="V50" s="677"/>
      <c r="W50" s="649"/>
      <c r="X50" s="649"/>
      <c r="Y50" s="649"/>
      <c r="Z50" s="649"/>
      <c r="AA50" s="289" t="s">
        <v>0</v>
      </c>
      <c r="AB50" s="116">
        <v>0</v>
      </c>
      <c r="AC50" s="795"/>
      <c r="AD50" s="502">
        <v>1.3036349999999999</v>
      </c>
      <c r="AE50" s="11"/>
      <c r="AF50" s="429">
        <v>21.259360000000001</v>
      </c>
      <c r="AG50" s="300">
        <v>13.331399999999999</v>
      </c>
      <c r="AH50" s="301">
        <v>57.031035000000003</v>
      </c>
      <c r="AI50" s="300"/>
      <c r="AJ50" s="297">
        <v>8.6720000000000006</v>
      </c>
      <c r="AK50" s="300">
        <v>14.6432</v>
      </c>
      <c r="AL50" s="300">
        <v>19.712</v>
      </c>
      <c r="AM50" s="300"/>
      <c r="AN50" s="300">
        <v>2.5</v>
      </c>
      <c r="AO50" s="298">
        <f t="shared" si="5"/>
        <v>0.39</v>
      </c>
      <c r="AP50" s="298">
        <v>1</v>
      </c>
      <c r="AQ50" s="298">
        <f t="shared" si="6"/>
        <v>0.87749999999999995</v>
      </c>
      <c r="AR50" s="299"/>
      <c r="AS50" s="299"/>
      <c r="AT50" s="299"/>
      <c r="AU50" s="299"/>
      <c r="AW50" s="312">
        <v>1950</v>
      </c>
      <c r="AX50" s="306">
        <v>750</v>
      </c>
      <c r="AY50" s="299"/>
      <c r="AZ50" s="299"/>
    </row>
    <row r="51" spans="1:52" s="6" customFormat="1" ht="28.5" customHeight="1" x14ac:dyDescent="0.5">
      <c r="A51" s="193"/>
      <c r="B51" s="135"/>
      <c r="C51" s="194"/>
      <c r="D51" s="14"/>
      <c r="E51" s="18" t="s">
        <v>301</v>
      </c>
      <c r="F51" s="14"/>
      <c r="G51" s="429">
        <v>82.025085000000004</v>
      </c>
      <c r="H51" s="135"/>
      <c r="I51" s="809"/>
      <c r="J51" s="293">
        <v>9.152000000000001</v>
      </c>
      <c r="K51" s="293">
        <v>15.423200000000001</v>
      </c>
      <c r="L51" s="289">
        <v>20.762</v>
      </c>
      <c r="N51" s="813"/>
      <c r="O51" s="128" t="s">
        <v>0</v>
      </c>
      <c r="P51" s="839">
        <f t="shared" si="4"/>
        <v>4.7675000000000001</v>
      </c>
      <c r="Q51" s="840"/>
      <c r="R51" s="9"/>
      <c r="S51" s="813"/>
      <c r="T51" s="819"/>
      <c r="U51" s="816"/>
      <c r="V51" s="677"/>
      <c r="W51" s="649"/>
      <c r="X51" s="649"/>
      <c r="Y51" s="649"/>
      <c r="Z51" s="649"/>
      <c r="AA51" s="800">
        <f>AR5*4</f>
        <v>10</v>
      </c>
      <c r="AB51" s="130">
        <v>0</v>
      </c>
      <c r="AC51" s="795"/>
      <c r="AD51" s="502">
        <v>1.3875599999999997</v>
      </c>
      <c r="AE51" s="11"/>
      <c r="AF51" s="429">
        <v>24.725560000000002</v>
      </c>
      <c r="AG51" s="300">
        <v>14.096399999999997</v>
      </c>
      <c r="AH51" s="301">
        <v>67.928685000000002</v>
      </c>
      <c r="AI51" s="300"/>
      <c r="AJ51" s="297">
        <v>9.152000000000001</v>
      </c>
      <c r="AK51" s="300">
        <v>15.423200000000001</v>
      </c>
      <c r="AL51" s="300">
        <v>20.762</v>
      </c>
      <c r="AM51" s="300"/>
      <c r="AN51" s="300">
        <v>2.5</v>
      </c>
      <c r="AO51" s="298">
        <f t="shared" si="5"/>
        <v>0.39</v>
      </c>
      <c r="AP51" s="298">
        <v>1</v>
      </c>
      <c r="AQ51" s="298">
        <f t="shared" si="6"/>
        <v>0.87749999999999995</v>
      </c>
      <c r="AR51" s="299"/>
      <c r="AS51" s="299"/>
      <c r="AT51" s="299"/>
      <c r="AU51" s="299"/>
      <c r="AW51" s="307">
        <v>1950</v>
      </c>
      <c r="AX51" s="306">
        <v>900</v>
      </c>
      <c r="AY51" s="299"/>
      <c r="AZ51" s="299"/>
    </row>
    <row r="52" spans="1:52" s="6" customFormat="1" ht="28.5" customHeight="1" x14ac:dyDescent="0.5">
      <c r="A52" s="193"/>
      <c r="B52" s="135"/>
      <c r="C52" s="194"/>
      <c r="D52" s="14"/>
      <c r="E52" s="18" t="s">
        <v>302</v>
      </c>
      <c r="F52" s="14"/>
      <c r="G52" s="429">
        <v>93.687735000000004</v>
      </c>
      <c r="H52" s="135"/>
      <c r="I52" s="809"/>
      <c r="J52" s="293">
        <v>9.6319999999999997</v>
      </c>
      <c r="K52" s="293">
        <v>16.203200000000002</v>
      </c>
      <c r="L52" s="289">
        <v>21.812000000000001</v>
      </c>
      <c r="N52" s="813"/>
      <c r="O52" s="128" t="s">
        <v>0</v>
      </c>
      <c r="P52" s="839">
        <f t="shared" si="4"/>
        <v>4.7675000000000001</v>
      </c>
      <c r="Q52" s="840"/>
      <c r="R52" s="9"/>
      <c r="S52" s="813"/>
      <c r="T52" s="819"/>
      <c r="U52" s="816"/>
      <c r="V52" s="677"/>
      <c r="W52" s="649"/>
      <c r="X52" s="649"/>
      <c r="Y52" s="649"/>
      <c r="Z52" s="649"/>
      <c r="AA52" s="801"/>
      <c r="AB52" s="130">
        <v>0</v>
      </c>
      <c r="AC52" s="795"/>
      <c r="AD52" s="502">
        <v>1.4714849999999999</v>
      </c>
      <c r="AE52" s="11"/>
      <c r="AF52" s="429">
        <v>28.191759999999999</v>
      </c>
      <c r="AG52" s="300">
        <v>14.8614</v>
      </c>
      <c r="AH52" s="301">
        <v>78.826335</v>
      </c>
      <c r="AI52" s="300"/>
      <c r="AJ52" s="297">
        <v>9.6319999999999997</v>
      </c>
      <c r="AK52" s="300">
        <v>16.203200000000002</v>
      </c>
      <c r="AL52" s="300">
        <v>21.812000000000001</v>
      </c>
      <c r="AM52" s="300"/>
      <c r="AN52" s="300">
        <v>2.5</v>
      </c>
      <c r="AO52" s="298">
        <f t="shared" si="5"/>
        <v>0.39</v>
      </c>
      <c r="AP52" s="298">
        <v>1</v>
      </c>
      <c r="AQ52" s="298">
        <f t="shared" si="6"/>
        <v>0.87749999999999995</v>
      </c>
      <c r="AR52" s="299"/>
      <c r="AS52" s="299"/>
      <c r="AT52" s="299"/>
      <c r="AU52" s="299"/>
      <c r="AW52" s="307">
        <v>1950</v>
      </c>
      <c r="AX52" s="306">
        <v>1050</v>
      </c>
      <c r="AY52" s="299"/>
      <c r="AZ52" s="299"/>
    </row>
    <row r="53" spans="1:52" s="6" customFormat="1" ht="28.5" customHeight="1" x14ac:dyDescent="0.5">
      <c r="A53" s="193"/>
      <c r="B53" s="135"/>
      <c r="C53" s="194"/>
      <c r="D53" s="14"/>
      <c r="E53" s="18" t="s">
        <v>303</v>
      </c>
      <c r="F53" s="14"/>
      <c r="G53" s="429">
        <v>105.350385</v>
      </c>
      <c r="H53" s="135"/>
      <c r="I53" s="809"/>
      <c r="J53" s="293">
        <v>10.112000000000002</v>
      </c>
      <c r="K53" s="293">
        <v>16.9832</v>
      </c>
      <c r="L53" s="289">
        <v>22.862000000000002</v>
      </c>
      <c r="N53" s="813"/>
      <c r="O53" s="128" t="s">
        <v>0</v>
      </c>
      <c r="P53" s="839">
        <f t="shared" si="4"/>
        <v>4.7675000000000001</v>
      </c>
      <c r="Q53" s="840"/>
      <c r="R53" s="9"/>
      <c r="S53" s="813"/>
      <c r="T53" s="819"/>
      <c r="U53" s="816"/>
      <c r="V53" s="677"/>
      <c r="W53" s="649"/>
      <c r="X53" s="649"/>
      <c r="Y53" s="649"/>
      <c r="Z53" s="649"/>
      <c r="AA53" s="801"/>
      <c r="AB53" s="130">
        <v>0</v>
      </c>
      <c r="AC53" s="795"/>
      <c r="AD53" s="502">
        <v>1.55541</v>
      </c>
      <c r="AE53" s="11"/>
      <c r="AF53" s="429">
        <v>31.657959999999999</v>
      </c>
      <c r="AG53" s="300">
        <v>15.626399999999999</v>
      </c>
      <c r="AH53" s="301">
        <v>89.723984999999999</v>
      </c>
      <c r="AI53" s="300"/>
      <c r="AJ53" s="297">
        <v>10.112000000000002</v>
      </c>
      <c r="AK53" s="300">
        <v>16.9832</v>
      </c>
      <c r="AL53" s="300">
        <v>22.862000000000002</v>
      </c>
      <c r="AM53" s="300"/>
      <c r="AN53" s="300">
        <v>2.5</v>
      </c>
      <c r="AO53" s="298">
        <f t="shared" si="5"/>
        <v>0.39</v>
      </c>
      <c r="AP53" s="298">
        <v>1</v>
      </c>
      <c r="AQ53" s="298">
        <f t="shared" si="6"/>
        <v>0.87749999999999995</v>
      </c>
      <c r="AR53" s="299"/>
      <c r="AS53" s="299"/>
      <c r="AT53" s="299"/>
      <c r="AU53" s="299"/>
      <c r="AW53" s="309">
        <v>1950</v>
      </c>
      <c r="AX53" s="306">
        <v>1200</v>
      </c>
      <c r="AY53" s="299"/>
      <c r="AZ53" s="299"/>
    </row>
    <row r="54" spans="1:52" s="6" customFormat="1" ht="28.5" customHeight="1" x14ac:dyDescent="0.5">
      <c r="A54" s="193"/>
      <c r="B54" s="135"/>
      <c r="C54" s="194"/>
      <c r="D54" s="14"/>
      <c r="E54" s="18" t="s">
        <v>292</v>
      </c>
      <c r="F54" s="14"/>
      <c r="G54" s="429">
        <v>117.013035</v>
      </c>
      <c r="H54" s="135"/>
      <c r="I54" s="809"/>
      <c r="J54" s="293">
        <v>10.592000000000001</v>
      </c>
      <c r="K54" s="293">
        <v>17.763200000000001</v>
      </c>
      <c r="L54" s="289">
        <v>23.911999999999999</v>
      </c>
      <c r="N54" s="813"/>
      <c r="O54" s="128" t="s">
        <v>0</v>
      </c>
      <c r="P54" s="839">
        <f t="shared" si="4"/>
        <v>4.7675000000000001</v>
      </c>
      <c r="Q54" s="840"/>
      <c r="R54" s="9"/>
      <c r="S54" s="813"/>
      <c r="T54" s="819"/>
      <c r="U54" s="816"/>
      <c r="V54" s="677"/>
      <c r="W54" s="649"/>
      <c r="X54" s="649"/>
      <c r="Y54" s="649"/>
      <c r="Z54" s="649"/>
      <c r="AA54" s="801"/>
      <c r="AB54" s="130">
        <v>0</v>
      </c>
      <c r="AC54" s="795"/>
      <c r="AD54" s="502">
        <v>1.639335</v>
      </c>
      <c r="AE54" s="11"/>
      <c r="AF54" s="429">
        <v>35.124160000000003</v>
      </c>
      <c r="AG54" s="300">
        <v>16.391399999999997</v>
      </c>
      <c r="AH54" s="301">
        <v>100.62163500000001</v>
      </c>
      <c r="AI54" s="300"/>
      <c r="AJ54" s="297">
        <v>10.592000000000001</v>
      </c>
      <c r="AK54" s="300">
        <v>17.763200000000001</v>
      </c>
      <c r="AL54" s="300">
        <v>23.911999999999999</v>
      </c>
      <c r="AM54" s="300"/>
      <c r="AN54" s="300">
        <v>2.5</v>
      </c>
      <c r="AO54" s="298">
        <f t="shared" si="5"/>
        <v>0.39</v>
      </c>
      <c r="AP54" s="298">
        <v>1</v>
      </c>
      <c r="AQ54" s="298">
        <f t="shared" si="6"/>
        <v>0.87749999999999995</v>
      </c>
      <c r="AR54" s="299"/>
      <c r="AS54" s="299"/>
      <c r="AT54" s="299"/>
      <c r="AU54" s="299"/>
      <c r="AW54" s="307">
        <v>1950</v>
      </c>
      <c r="AX54" s="306">
        <v>1350</v>
      </c>
      <c r="AY54" s="299"/>
      <c r="AZ54" s="299"/>
    </row>
    <row r="55" spans="1:52" s="6" customFormat="1" ht="28.5" customHeight="1" x14ac:dyDescent="0.5">
      <c r="A55" s="193"/>
      <c r="B55" s="135"/>
      <c r="C55" s="194"/>
      <c r="D55" s="14"/>
      <c r="E55" s="18" t="s">
        <v>293</v>
      </c>
      <c r="F55" s="14"/>
      <c r="G55" s="444">
        <v>143.91056</v>
      </c>
      <c r="H55" s="135"/>
      <c r="I55" s="809"/>
      <c r="J55" s="293">
        <v>11.072000000000001</v>
      </c>
      <c r="K55" s="293">
        <v>18.543199999999999</v>
      </c>
      <c r="L55" s="289">
        <v>24.962</v>
      </c>
      <c r="N55" s="813"/>
      <c r="O55" s="128" t="s">
        <v>0</v>
      </c>
      <c r="P55" s="839">
        <f t="shared" si="4"/>
        <v>4.7675000000000001</v>
      </c>
      <c r="Q55" s="840"/>
      <c r="R55" s="9"/>
      <c r="S55" s="813"/>
      <c r="T55" s="819"/>
      <c r="U55" s="816"/>
      <c r="V55" s="677"/>
      <c r="W55" s="649"/>
      <c r="X55" s="649"/>
      <c r="Y55" s="649"/>
      <c r="Z55" s="649"/>
      <c r="AA55" s="801"/>
      <c r="AB55" s="130">
        <v>0</v>
      </c>
      <c r="AC55" s="795"/>
      <c r="AD55" s="502">
        <v>1.7232599999999998</v>
      </c>
      <c r="AE55" s="11"/>
      <c r="AF55" s="429">
        <v>38.590360000000004</v>
      </c>
      <c r="AG55" s="300">
        <v>17.156399999999998</v>
      </c>
      <c r="AH55" s="301"/>
      <c r="AI55" s="300">
        <v>126.75416000000001</v>
      </c>
      <c r="AJ55" s="297">
        <v>11.072000000000001</v>
      </c>
      <c r="AK55" s="300">
        <v>18.543199999999999</v>
      </c>
      <c r="AL55" s="300">
        <v>24.962</v>
      </c>
      <c r="AM55" s="300"/>
      <c r="AN55" s="300">
        <v>2.5</v>
      </c>
      <c r="AO55" s="298">
        <f t="shared" si="5"/>
        <v>0.39</v>
      </c>
      <c r="AP55" s="298">
        <v>1</v>
      </c>
      <c r="AQ55" s="298">
        <f t="shared" si="6"/>
        <v>0.87749999999999995</v>
      </c>
      <c r="AR55" s="299"/>
      <c r="AS55" s="299"/>
      <c r="AT55" s="299"/>
      <c r="AU55" s="299"/>
      <c r="AW55" s="307">
        <v>1950</v>
      </c>
      <c r="AX55" s="306">
        <v>1500</v>
      </c>
      <c r="AY55" s="299"/>
      <c r="AZ55" s="299"/>
    </row>
    <row r="56" spans="1:52" s="6" customFormat="1" ht="28.5" customHeight="1" x14ac:dyDescent="0.5">
      <c r="A56" s="193"/>
      <c r="B56" s="135"/>
      <c r="C56" s="194"/>
      <c r="D56" s="14"/>
      <c r="E56" s="18" t="s">
        <v>273</v>
      </c>
      <c r="F56" s="14"/>
      <c r="G56" s="444">
        <v>157.06196</v>
      </c>
      <c r="H56" s="135"/>
      <c r="I56" s="809"/>
      <c r="J56" s="293">
        <v>11.552000000000001</v>
      </c>
      <c r="K56" s="293">
        <v>19.3232</v>
      </c>
      <c r="L56" s="289">
        <v>26.012</v>
      </c>
      <c r="N56" s="813"/>
      <c r="O56" s="128" t="s">
        <v>0</v>
      </c>
      <c r="P56" s="839">
        <f t="shared" si="4"/>
        <v>4.7675000000000001</v>
      </c>
      <c r="Q56" s="840"/>
      <c r="R56" s="9"/>
      <c r="S56" s="813"/>
      <c r="T56" s="819"/>
      <c r="U56" s="816"/>
      <c r="V56" s="677"/>
      <c r="W56" s="649"/>
      <c r="X56" s="649"/>
      <c r="Y56" s="649"/>
      <c r="Z56" s="649"/>
      <c r="AA56" s="801"/>
      <c r="AB56" s="130">
        <v>0</v>
      </c>
      <c r="AC56" s="795"/>
      <c r="AD56" s="502">
        <v>1.807185</v>
      </c>
      <c r="AE56" s="11"/>
      <c r="AF56" s="429">
        <v>42.056560000000005</v>
      </c>
      <c r="AG56" s="300">
        <v>17.921399999999998</v>
      </c>
      <c r="AH56" s="301"/>
      <c r="AI56" s="300">
        <v>139.14055999999999</v>
      </c>
      <c r="AJ56" s="297">
        <v>11.552000000000001</v>
      </c>
      <c r="AK56" s="300">
        <v>19.3232</v>
      </c>
      <c r="AL56" s="300">
        <v>26.012</v>
      </c>
      <c r="AM56" s="300"/>
      <c r="AN56" s="300">
        <v>2.5</v>
      </c>
      <c r="AO56" s="298">
        <f t="shared" si="5"/>
        <v>0.39</v>
      </c>
      <c r="AP56" s="298">
        <v>1</v>
      </c>
      <c r="AQ56" s="298">
        <f t="shared" si="6"/>
        <v>0.87749999999999995</v>
      </c>
      <c r="AR56" s="299"/>
      <c r="AS56" s="299"/>
      <c r="AT56" s="299"/>
      <c r="AU56" s="299"/>
      <c r="AW56" s="307">
        <v>1950</v>
      </c>
      <c r="AX56" s="306">
        <v>1650</v>
      </c>
      <c r="AY56" s="299"/>
      <c r="AZ56" s="299"/>
    </row>
    <row r="57" spans="1:52" s="6" customFormat="1" ht="28.5" customHeight="1" x14ac:dyDescent="0.5">
      <c r="A57" s="193"/>
      <c r="B57" s="135"/>
      <c r="C57" s="194"/>
      <c r="D57" s="14"/>
      <c r="E57" s="18" t="s">
        <v>304</v>
      </c>
      <c r="F57" s="14"/>
      <c r="G57" s="444">
        <v>170.21335999999999</v>
      </c>
      <c r="H57" s="135"/>
      <c r="I57" s="809"/>
      <c r="J57" s="293">
        <v>12.032</v>
      </c>
      <c r="K57" s="293">
        <v>20.103200000000001</v>
      </c>
      <c r="L57" s="289">
        <v>27.062000000000001</v>
      </c>
      <c r="N57" s="813"/>
      <c r="O57" s="128" t="s">
        <v>0</v>
      </c>
      <c r="P57" s="806" t="s">
        <v>0</v>
      </c>
      <c r="Q57" s="807"/>
      <c r="R57" s="9"/>
      <c r="S57" s="813"/>
      <c r="T57" s="819"/>
      <c r="U57" s="816"/>
      <c r="V57" s="677"/>
      <c r="W57" s="649"/>
      <c r="X57" s="649"/>
      <c r="Y57" s="649"/>
      <c r="Z57" s="649"/>
      <c r="AA57" s="801"/>
      <c r="AB57" s="130">
        <v>0</v>
      </c>
      <c r="AC57" s="795"/>
      <c r="AD57" s="502">
        <v>1.8911099999999998</v>
      </c>
      <c r="AE57" s="11"/>
      <c r="AF57" s="429">
        <v>45.522760000000005</v>
      </c>
      <c r="AG57" s="300">
        <v>18.686399999999999</v>
      </c>
      <c r="AH57" s="301"/>
      <c r="AI57" s="300">
        <v>151.52696</v>
      </c>
      <c r="AJ57" s="297">
        <v>12.032</v>
      </c>
      <c r="AK57" s="300">
        <v>20.103200000000001</v>
      </c>
      <c r="AL57" s="300">
        <v>27.062000000000001</v>
      </c>
      <c r="AM57" s="300"/>
      <c r="AN57" s="300" t="s">
        <v>443</v>
      </c>
      <c r="AO57" s="298">
        <f t="shared" si="5"/>
        <v>0.39</v>
      </c>
      <c r="AP57" s="298">
        <v>1</v>
      </c>
      <c r="AQ57" s="298">
        <f t="shared" si="6"/>
        <v>0.87749999999999995</v>
      </c>
      <c r="AR57" s="299"/>
      <c r="AS57" s="299"/>
      <c r="AT57" s="299"/>
      <c r="AU57" s="299"/>
      <c r="AW57" s="307">
        <v>1950</v>
      </c>
      <c r="AX57" s="306">
        <v>1800</v>
      </c>
      <c r="AY57" s="299"/>
      <c r="AZ57" s="299"/>
    </row>
    <row r="58" spans="1:52" s="6" customFormat="1" ht="28.5" customHeight="1" x14ac:dyDescent="0.5">
      <c r="A58" s="193"/>
      <c r="B58" s="135"/>
      <c r="C58" s="194"/>
      <c r="D58" s="14"/>
      <c r="E58" s="18" t="s">
        <v>143</v>
      </c>
      <c r="F58" s="14"/>
      <c r="G58" s="444">
        <v>183.36476000000002</v>
      </c>
      <c r="H58" s="135"/>
      <c r="I58" s="809"/>
      <c r="J58" s="293">
        <v>12.512</v>
      </c>
      <c r="K58" s="293">
        <v>20.883200000000002</v>
      </c>
      <c r="L58" s="289">
        <v>28.112000000000002</v>
      </c>
      <c r="N58" s="813"/>
      <c r="O58" s="128" t="s">
        <v>0</v>
      </c>
      <c r="P58" s="806" t="s">
        <v>0</v>
      </c>
      <c r="Q58" s="807"/>
      <c r="R58" s="9"/>
      <c r="S58" s="813"/>
      <c r="T58" s="819"/>
      <c r="U58" s="816"/>
      <c r="V58" s="677"/>
      <c r="W58" s="649"/>
      <c r="X58" s="649"/>
      <c r="Y58" s="649"/>
      <c r="Z58" s="649"/>
      <c r="AA58" s="801"/>
      <c r="AB58" s="130">
        <v>0</v>
      </c>
      <c r="AC58" s="795"/>
      <c r="AD58" s="503" t="s">
        <v>0</v>
      </c>
      <c r="AE58" s="11"/>
      <c r="AF58" s="429">
        <v>48.988959999999999</v>
      </c>
      <c r="AG58" s="300">
        <v>19.4514</v>
      </c>
      <c r="AH58" s="301"/>
      <c r="AI58" s="300">
        <v>163.91336000000001</v>
      </c>
      <c r="AJ58" s="297">
        <v>12.512</v>
      </c>
      <c r="AK58" s="300">
        <v>20.883200000000002</v>
      </c>
      <c r="AL58" s="300">
        <v>28.112000000000002</v>
      </c>
      <c r="AM58" s="300"/>
      <c r="AN58" s="300" t="s">
        <v>443</v>
      </c>
      <c r="AO58" s="298">
        <f t="shared" si="5"/>
        <v>0.39</v>
      </c>
      <c r="AP58" s="298">
        <v>1</v>
      </c>
      <c r="AQ58" s="298">
        <f t="shared" si="6"/>
        <v>0.87749999999999995</v>
      </c>
      <c r="AR58" s="299"/>
      <c r="AS58" s="299"/>
      <c r="AT58" s="299"/>
      <c r="AU58" s="299"/>
      <c r="AW58" s="307">
        <v>1950</v>
      </c>
      <c r="AX58" s="314">
        <v>1950</v>
      </c>
      <c r="AY58" s="299"/>
      <c r="AZ58" s="299"/>
    </row>
    <row r="59" spans="1:52" s="6" customFormat="1" ht="28.5" customHeight="1" x14ac:dyDescent="0.5">
      <c r="A59" s="193"/>
      <c r="B59" s="135"/>
      <c r="C59" s="194"/>
      <c r="D59" s="14"/>
      <c r="E59" s="20" t="s">
        <v>305</v>
      </c>
      <c r="F59" s="14"/>
      <c r="G59" s="428">
        <v>87.923235000000005</v>
      </c>
      <c r="H59" s="135"/>
      <c r="I59" s="809"/>
      <c r="J59" s="292">
        <v>9.6319999999999997</v>
      </c>
      <c r="K59" s="292">
        <v>16.203199999999999</v>
      </c>
      <c r="L59" s="290">
        <v>21.811999999999998</v>
      </c>
      <c r="N59" s="813"/>
      <c r="O59" s="155" t="s">
        <v>0</v>
      </c>
      <c r="P59" s="839">
        <f>AN59+AO59+AP59+AQ59</f>
        <v>4.8650000000000002</v>
      </c>
      <c r="Q59" s="840"/>
      <c r="R59" s="9"/>
      <c r="S59" s="813"/>
      <c r="T59" s="819"/>
      <c r="U59" s="816"/>
      <c r="V59" s="677"/>
      <c r="W59" s="649"/>
      <c r="X59" s="649"/>
      <c r="Y59" s="649"/>
      <c r="Z59" s="649"/>
      <c r="AA59" s="801"/>
      <c r="AB59" s="129">
        <v>0</v>
      </c>
      <c r="AC59" s="795"/>
      <c r="AD59" s="502">
        <v>1.55541</v>
      </c>
      <c r="AE59" s="11"/>
      <c r="AF59" s="428">
        <v>26.475010000000001</v>
      </c>
      <c r="AG59" s="300">
        <v>14.8614</v>
      </c>
      <c r="AH59" s="301">
        <v>73.061835000000002</v>
      </c>
      <c r="AI59" s="300"/>
      <c r="AJ59" s="297">
        <v>9.6319999999999997</v>
      </c>
      <c r="AK59" s="300">
        <v>16.203199999999999</v>
      </c>
      <c r="AL59" s="300">
        <v>21.811999999999998</v>
      </c>
      <c r="AM59" s="300"/>
      <c r="AN59" s="300">
        <v>2.5</v>
      </c>
      <c r="AO59" s="298">
        <f t="shared" si="5"/>
        <v>0.42000000000000004</v>
      </c>
      <c r="AP59" s="298">
        <v>1</v>
      </c>
      <c r="AQ59" s="298">
        <f t="shared" si="6"/>
        <v>0.94500000000000006</v>
      </c>
      <c r="AR59" s="299"/>
      <c r="AS59" s="299"/>
      <c r="AT59" s="299"/>
      <c r="AU59" s="299"/>
      <c r="AW59" s="311">
        <v>2100</v>
      </c>
      <c r="AX59" s="306">
        <v>900</v>
      </c>
      <c r="AY59" s="299"/>
      <c r="AZ59" s="299"/>
    </row>
    <row r="60" spans="1:52" s="6" customFormat="1" ht="28.5" customHeight="1" x14ac:dyDescent="0.5">
      <c r="A60" s="193"/>
      <c r="B60" s="135"/>
      <c r="C60" s="194"/>
      <c r="D60" s="14"/>
      <c r="E60" s="20" t="s">
        <v>294</v>
      </c>
      <c r="F60" s="14"/>
      <c r="G60" s="428">
        <v>100.40938500000001</v>
      </c>
      <c r="H60" s="135"/>
      <c r="I60" s="809"/>
      <c r="J60" s="292">
        <v>10.112000000000002</v>
      </c>
      <c r="K60" s="292">
        <v>16.9832</v>
      </c>
      <c r="L60" s="290">
        <v>22.862000000000002</v>
      </c>
      <c r="N60" s="813"/>
      <c r="O60" s="155" t="s">
        <v>0</v>
      </c>
      <c r="P60" s="839">
        <f>AN60+AO60+AP60+AQ60</f>
        <v>4.8650000000000002</v>
      </c>
      <c r="Q60" s="840"/>
      <c r="R60" s="9"/>
      <c r="S60" s="813"/>
      <c r="T60" s="819"/>
      <c r="U60" s="816"/>
      <c r="V60" s="677"/>
      <c r="W60" s="649"/>
      <c r="X60" s="649"/>
      <c r="Y60" s="649"/>
      <c r="Z60" s="649"/>
      <c r="AA60" s="801"/>
      <c r="AB60" s="129">
        <v>0</v>
      </c>
      <c r="AC60" s="795"/>
      <c r="AD60" s="502">
        <v>1.639335</v>
      </c>
      <c r="AE60" s="11"/>
      <c r="AF60" s="428">
        <v>30.18646</v>
      </c>
      <c r="AG60" s="300">
        <v>15.626399999999999</v>
      </c>
      <c r="AH60" s="301">
        <v>84.782985000000011</v>
      </c>
      <c r="AI60" s="300"/>
      <c r="AJ60" s="297">
        <v>10.112000000000002</v>
      </c>
      <c r="AK60" s="300">
        <v>16.9832</v>
      </c>
      <c r="AL60" s="300">
        <v>22.862000000000002</v>
      </c>
      <c r="AM60" s="300"/>
      <c r="AN60" s="300">
        <v>2.5</v>
      </c>
      <c r="AO60" s="298">
        <f t="shared" si="5"/>
        <v>0.42000000000000004</v>
      </c>
      <c r="AP60" s="298">
        <v>1</v>
      </c>
      <c r="AQ60" s="298">
        <f t="shared" si="6"/>
        <v>0.94500000000000006</v>
      </c>
      <c r="AR60" s="299"/>
      <c r="AS60" s="299"/>
      <c r="AT60" s="299"/>
      <c r="AU60" s="299"/>
      <c r="AW60" s="305">
        <v>2100</v>
      </c>
      <c r="AX60" s="306">
        <v>1050</v>
      </c>
      <c r="AY60" s="299"/>
      <c r="AZ60" s="299"/>
    </row>
    <row r="61" spans="1:52" s="6" customFormat="1" ht="28.5" customHeight="1" x14ac:dyDescent="0.5">
      <c r="A61" s="193"/>
      <c r="B61" s="135"/>
      <c r="C61" s="194"/>
      <c r="D61" s="14"/>
      <c r="E61" s="20" t="s">
        <v>295</v>
      </c>
      <c r="F61" s="14"/>
      <c r="G61" s="428">
        <v>112.895535</v>
      </c>
      <c r="H61" s="135"/>
      <c r="I61" s="809"/>
      <c r="J61" s="292">
        <v>10.592000000000001</v>
      </c>
      <c r="K61" s="292">
        <v>17.763200000000001</v>
      </c>
      <c r="L61" s="290">
        <v>23.911999999999999</v>
      </c>
      <c r="N61" s="813"/>
      <c r="O61" s="155" t="s">
        <v>0</v>
      </c>
      <c r="P61" s="839">
        <f>AN61+AO61+AP61+AQ61</f>
        <v>4.8650000000000002</v>
      </c>
      <c r="Q61" s="840"/>
      <c r="R61" s="9"/>
      <c r="S61" s="813"/>
      <c r="T61" s="819"/>
      <c r="U61" s="816"/>
      <c r="V61" s="677"/>
      <c r="W61" s="649"/>
      <c r="X61" s="649"/>
      <c r="Y61" s="649"/>
      <c r="Z61" s="649"/>
      <c r="AA61" s="801"/>
      <c r="AB61" s="129">
        <v>0</v>
      </c>
      <c r="AC61" s="795"/>
      <c r="AD61" s="502">
        <v>1.7232600000000002</v>
      </c>
      <c r="AE61" s="11"/>
      <c r="AF61" s="428">
        <v>33.897910000000003</v>
      </c>
      <c r="AG61" s="300">
        <v>16.391399999999997</v>
      </c>
      <c r="AH61" s="301">
        <v>96.504135000000005</v>
      </c>
      <c r="AI61" s="300"/>
      <c r="AJ61" s="297">
        <v>10.592000000000001</v>
      </c>
      <c r="AK61" s="300">
        <v>17.763200000000001</v>
      </c>
      <c r="AL61" s="300">
        <v>23.911999999999999</v>
      </c>
      <c r="AM61" s="300"/>
      <c r="AN61" s="300">
        <v>2.5</v>
      </c>
      <c r="AO61" s="298">
        <f t="shared" si="5"/>
        <v>0.42000000000000004</v>
      </c>
      <c r="AP61" s="298">
        <v>1</v>
      </c>
      <c r="AQ61" s="298">
        <f t="shared" si="6"/>
        <v>0.94500000000000006</v>
      </c>
      <c r="AR61" s="299"/>
      <c r="AS61" s="299"/>
      <c r="AT61" s="299"/>
      <c r="AU61" s="299"/>
      <c r="AW61" s="305">
        <v>2100</v>
      </c>
      <c r="AX61" s="306">
        <v>1200</v>
      </c>
      <c r="AY61" s="299"/>
      <c r="AZ61" s="299"/>
    </row>
    <row r="62" spans="1:52" s="6" customFormat="1" ht="28.5" customHeight="1" x14ac:dyDescent="0.5">
      <c r="A62" s="193"/>
      <c r="B62" s="135"/>
      <c r="C62" s="194"/>
      <c r="D62" s="14"/>
      <c r="E62" s="20" t="s">
        <v>296</v>
      </c>
      <c r="F62" s="14"/>
      <c r="G62" s="428">
        <v>125.381685</v>
      </c>
      <c r="H62" s="135"/>
      <c r="I62" s="809"/>
      <c r="J62" s="292">
        <v>11.072000000000001</v>
      </c>
      <c r="K62" s="292">
        <v>18.543199999999999</v>
      </c>
      <c r="L62" s="290">
        <v>24.962</v>
      </c>
      <c r="N62" s="813"/>
      <c r="O62" s="155" t="s">
        <v>0</v>
      </c>
      <c r="P62" s="839">
        <f>AN62+AO62+AP62+AQ62</f>
        <v>4.8650000000000002</v>
      </c>
      <c r="Q62" s="840"/>
      <c r="R62" s="9"/>
      <c r="S62" s="813"/>
      <c r="T62" s="819"/>
      <c r="U62" s="816"/>
      <c r="V62" s="677"/>
      <c r="W62" s="649"/>
      <c r="X62" s="649"/>
      <c r="Y62" s="649"/>
      <c r="Z62" s="649"/>
      <c r="AA62" s="801"/>
      <c r="AB62" s="129">
        <v>0</v>
      </c>
      <c r="AC62" s="795"/>
      <c r="AD62" s="502">
        <v>1.807185</v>
      </c>
      <c r="AE62" s="11"/>
      <c r="AF62" s="428">
        <v>37.609360000000002</v>
      </c>
      <c r="AG62" s="300">
        <v>17.156399999999998</v>
      </c>
      <c r="AH62" s="301">
        <v>108.225285</v>
      </c>
      <c r="AI62" s="300"/>
      <c r="AJ62" s="297">
        <v>11.072000000000001</v>
      </c>
      <c r="AK62" s="300">
        <v>18.543199999999999</v>
      </c>
      <c r="AL62" s="300">
        <v>24.962</v>
      </c>
      <c r="AM62" s="300"/>
      <c r="AN62" s="300">
        <v>2.5</v>
      </c>
      <c r="AO62" s="298">
        <f t="shared" si="5"/>
        <v>0.42000000000000004</v>
      </c>
      <c r="AP62" s="298">
        <v>1</v>
      </c>
      <c r="AQ62" s="298">
        <f t="shared" si="6"/>
        <v>0.94500000000000006</v>
      </c>
      <c r="AR62" s="299"/>
      <c r="AS62" s="299"/>
      <c r="AT62" s="299"/>
      <c r="AU62" s="299"/>
      <c r="AW62" s="305">
        <v>2100</v>
      </c>
      <c r="AX62" s="315">
        <v>1350</v>
      </c>
      <c r="AY62" s="299"/>
      <c r="AZ62" s="299"/>
    </row>
    <row r="63" spans="1:52" s="6" customFormat="1" ht="28.5" customHeight="1" x14ac:dyDescent="0.5">
      <c r="A63" s="193"/>
      <c r="B63" s="135"/>
      <c r="C63" s="194"/>
      <c r="D63" s="14"/>
      <c r="E63" s="20" t="s">
        <v>277</v>
      </c>
      <c r="F63" s="14"/>
      <c r="G63" s="444">
        <v>154.25396000000001</v>
      </c>
      <c r="H63" s="135"/>
      <c r="I63" s="809"/>
      <c r="J63" s="292">
        <v>11.552</v>
      </c>
      <c r="K63" s="292">
        <v>19.3232</v>
      </c>
      <c r="L63" s="290">
        <v>26.012</v>
      </c>
      <c r="N63" s="813"/>
      <c r="O63" s="155" t="s">
        <v>0</v>
      </c>
      <c r="P63" s="839">
        <f>AN63+AO63+AP63+AQ63</f>
        <v>4.8650000000000002</v>
      </c>
      <c r="Q63" s="840"/>
      <c r="R63" s="9"/>
      <c r="S63" s="813"/>
      <c r="T63" s="819"/>
      <c r="U63" s="816"/>
      <c r="V63" s="677"/>
      <c r="W63" s="649"/>
      <c r="X63" s="649"/>
      <c r="Y63" s="649"/>
      <c r="Z63" s="649"/>
      <c r="AA63" s="801"/>
      <c r="AB63" s="129">
        <v>0</v>
      </c>
      <c r="AC63" s="795"/>
      <c r="AD63" s="502">
        <v>1.8911100000000003</v>
      </c>
      <c r="AE63" s="11"/>
      <c r="AF63" s="428">
        <v>41.320810000000002</v>
      </c>
      <c r="AG63" s="300">
        <v>17.921399999999998</v>
      </c>
      <c r="AH63" s="301"/>
      <c r="AI63" s="300">
        <v>136.33256</v>
      </c>
      <c r="AJ63" s="297">
        <v>11.552</v>
      </c>
      <c r="AK63" s="300">
        <v>19.3232</v>
      </c>
      <c r="AL63" s="300">
        <v>26.012</v>
      </c>
      <c r="AM63" s="300"/>
      <c r="AN63" s="300">
        <v>2.5</v>
      </c>
      <c r="AO63" s="298">
        <f t="shared" si="5"/>
        <v>0.42000000000000004</v>
      </c>
      <c r="AP63" s="298">
        <v>1</v>
      </c>
      <c r="AQ63" s="298">
        <f t="shared" si="6"/>
        <v>0.94500000000000006</v>
      </c>
      <c r="AR63" s="299"/>
      <c r="AS63" s="299"/>
      <c r="AT63" s="299"/>
      <c r="AU63" s="299"/>
      <c r="AW63" s="305">
        <v>2100</v>
      </c>
      <c r="AX63" s="306">
        <v>1500</v>
      </c>
      <c r="AY63" s="299"/>
      <c r="AZ63" s="299"/>
    </row>
    <row r="64" spans="1:52" s="6" customFormat="1" ht="28.5" customHeight="1" x14ac:dyDescent="0.5">
      <c r="A64" s="193"/>
      <c r="B64" s="135"/>
      <c r="C64" s="194"/>
      <c r="D64" s="14"/>
      <c r="E64" s="20" t="s">
        <v>297</v>
      </c>
      <c r="F64" s="14"/>
      <c r="G64" s="444">
        <v>168.34136000000001</v>
      </c>
      <c r="H64" s="135"/>
      <c r="I64" s="809"/>
      <c r="J64" s="292">
        <v>12.032</v>
      </c>
      <c r="K64" s="292">
        <v>20.103199999999998</v>
      </c>
      <c r="L64" s="290">
        <v>27.061999999999998</v>
      </c>
      <c r="N64" s="813"/>
      <c r="O64" s="155" t="s">
        <v>0</v>
      </c>
      <c r="P64" s="804" t="s">
        <v>0</v>
      </c>
      <c r="Q64" s="805"/>
      <c r="R64" s="9"/>
      <c r="S64" s="813"/>
      <c r="T64" s="819"/>
      <c r="U64" s="816"/>
      <c r="V64" s="677"/>
      <c r="W64" s="649"/>
      <c r="X64" s="649"/>
      <c r="Y64" s="649"/>
      <c r="Z64" s="649"/>
      <c r="AA64" s="801"/>
      <c r="AB64" s="129">
        <v>0</v>
      </c>
      <c r="AC64" s="795"/>
      <c r="AD64" s="502">
        <v>1.9750349999999999</v>
      </c>
      <c r="AE64" s="11"/>
      <c r="AF64" s="428">
        <v>45.032260000000001</v>
      </c>
      <c r="AG64" s="300">
        <v>18.686399999999999</v>
      </c>
      <c r="AH64" s="301"/>
      <c r="AI64" s="300">
        <v>149.65496000000002</v>
      </c>
      <c r="AJ64" s="297">
        <v>12.032</v>
      </c>
      <c r="AK64" s="300">
        <v>20.103199999999998</v>
      </c>
      <c r="AL64" s="300">
        <v>27.061999999999998</v>
      </c>
      <c r="AM64" s="300"/>
      <c r="AN64" s="300" t="s">
        <v>443</v>
      </c>
      <c r="AO64" s="298">
        <f t="shared" si="5"/>
        <v>0.42000000000000004</v>
      </c>
      <c r="AP64" s="298">
        <v>1</v>
      </c>
      <c r="AQ64" s="298">
        <f t="shared" si="6"/>
        <v>0.94500000000000006</v>
      </c>
      <c r="AR64" s="299"/>
      <c r="AS64" s="299"/>
      <c r="AT64" s="299"/>
      <c r="AU64" s="299"/>
      <c r="AW64" s="305">
        <v>2100</v>
      </c>
      <c r="AX64" s="306">
        <v>1650</v>
      </c>
      <c r="AY64" s="299"/>
      <c r="AZ64" s="299"/>
    </row>
    <row r="65" spans="1:52" s="6" customFormat="1" ht="28.5" customHeight="1" x14ac:dyDescent="0.5">
      <c r="A65" s="193"/>
      <c r="B65" s="135"/>
      <c r="C65" s="194"/>
      <c r="D65" s="14"/>
      <c r="E65" s="18" t="s">
        <v>306</v>
      </c>
      <c r="F65" s="14"/>
      <c r="G65" s="429">
        <v>107.131035</v>
      </c>
      <c r="H65" s="135"/>
      <c r="I65" s="809"/>
      <c r="J65" s="293">
        <v>10.591999999999999</v>
      </c>
      <c r="K65" s="293">
        <v>17.763200000000001</v>
      </c>
      <c r="L65" s="289">
        <v>23.911999999999999</v>
      </c>
      <c r="N65" s="813"/>
      <c r="O65" s="128" t="s">
        <v>0</v>
      </c>
      <c r="P65" s="839">
        <f>AN65+AO65+AP65+AQ65</f>
        <v>4.9625000000000004</v>
      </c>
      <c r="Q65" s="840"/>
      <c r="R65" s="9"/>
      <c r="S65" s="813"/>
      <c r="T65" s="819"/>
      <c r="U65" s="816"/>
      <c r="V65" s="677"/>
      <c r="W65" s="649"/>
      <c r="X65" s="649"/>
      <c r="Y65" s="649"/>
      <c r="Z65" s="649"/>
      <c r="AA65" s="801"/>
      <c r="AB65" s="116">
        <v>0</v>
      </c>
      <c r="AC65" s="795"/>
      <c r="AD65" s="502">
        <v>1.639335</v>
      </c>
      <c r="AE65" s="11"/>
      <c r="AF65" s="429">
        <v>32.181159999999998</v>
      </c>
      <c r="AG65" s="300">
        <v>16.391399999999997</v>
      </c>
      <c r="AH65" s="301">
        <v>90.739635000000007</v>
      </c>
      <c r="AI65" s="300"/>
      <c r="AJ65" s="297">
        <v>10.591999999999999</v>
      </c>
      <c r="AK65" s="300">
        <v>17.763200000000001</v>
      </c>
      <c r="AL65" s="300">
        <v>23.911999999999999</v>
      </c>
      <c r="AM65" s="300"/>
      <c r="AN65" s="300">
        <v>2.5</v>
      </c>
      <c r="AO65" s="298">
        <f t="shared" si="5"/>
        <v>0.45</v>
      </c>
      <c r="AP65" s="298">
        <v>1</v>
      </c>
      <c r="AQ65" s="298">
        <f t="shared" si="6"/>
        <v>1.0125</v>
      </c>
      <c r="AR65" s="299"/>
      <c r="AS65" s="299"/>
      <c r="AT65" s="299"/>
      <c r="AU65" s="299"/>
      <c r="AW65" s="309">
        <v>2250</v>
      </c>
      <c r="AX65" s="306">
        <v>1050</v>
      </c>
      <c r="AY65" s="299"/>
      <c r="AZ65" s="299"/>
    </row>
    <row r="66" spans="1:52" s="6" customFormat="1" ht="28.5" customHeight="1" x14ac:dyDescent="0.5">
      <c r="A66" s="193"/>
      <c r="B66" s="135"/>
      <c r="C66" s="194"/>
      <c r="D66" s="14"/>
      <c r="E66" s="18" t="s">
        <v>307</v>
      </c>
      <c r="F66" s="14"/>
      <c r="G66" s="429">
        <v>120.440685</v>
      </c>
      <c r="H66" s="135"/>
      <c r="I66" s="809"/>
      <c r="J66" s="293">
        <v>11.072000000000001</v>
      </c>
      <c r="K66" s="293">
        <v>18.543199999999999</v>
      </c>
      <c r="L66" s="289">
        <v>24.962</v>
      </c>
      <c r="N66" s="813"/>
      <c r="O66" s="128" t="s">
        <v>0</v>
      </c>
      <c r="P66" s="839">
        <f>AN66+AO66+AP66+AQ66</f>
        <v>4.9625000000000004</v>
      </c>
      <c r="Q66" s="840"/>
      <c r="R66" s="9"/>
      <c r="S66" s="813"/>
      <c r="T66" s="819"/>
      <c r="U66" s="816"/>
      <c r="V66" s="677"/>
      <c r="W66" s="649"/>
      <c r="X66" s="649"/>
      <c r="Y66" s="649"/>
      <c r="Z66" s="649"/>
      <c r="AA66" s="801"/>
      <c r="AB66" s="130">
        <v>0</v>
      </c>
      <c r="AC66" s="795"/>
      <c r="AD66" s="502">
        <v>1.7232599999999998</v>
      </c>
      <c r="AE66" s="11"/>
      <c r="AF66" s="429">
        <v>36.137860000000003</v>
      </c>
      <c r="AG66" s="300">
        <v>17.156399999999998</v>
      </c>
      <c r="AH66" s="301">
        <v>103.28428500000001</v>
      </c>
      <c r="AI66" s="300"/>
      <c r="AJ66" s="297">
        <v>11.072000000000001</v>
      </c>
      <c r="AK66" s="300">
        <v>18.543199999999999</v>
      </c>
      <c r="AL66" s="300">
        <v>24.962</v>
      </c>
      <c r="AM66" s="300"/>
      <c r="AN66" s="300">
        <v>2.5</v>
      </c>
      <c r="AO66" s="298">
        <f t="shared" si="5"/>
        <v>0.45</v>
      </c>
      <c r="AP66" s="298">
        <v>1</v>
      </c>
      <c r="AQ66" s="298">
        <f t="shared" si="6"/>
        <v>1.0125</v>
      </c>
      <c r="AR66" s="299"/>
      <c r="AS66" s="299"/>
      <c r="AT66" s="299"/>
      <c r="AU66" s="299"/>
      <c r="AW66" s="307">
        <v>2250</v>
      </c>
      <c r="AX66" s="306">
        <v>1200</v>
      </c>
      <c r="AY66" s="299"/>
      <c r="AZ66" s="299"/>
    </row>
    <row r="67" spans="1:52" s="6" customFormat="1" ht="28.5" customHeight="1" x14ac:dyDescent="0.5">
      <c r="A67" s="193"/>
      <c r="B67" s="135"/>
      <c r="C67" s="194"/>
      <c r="D67" s="14"/>
      <c r="E67" s="18" t="s">
        <v>308</v>
      </c>
      <c r="F67" s="14"/>
      <c r="G67" s="445">
        <v>149.57396</v>
      </c>
      <c r="H67" s="135"/>
      <c r="I67" s="809"/>
      <c r="J67" s="293">
        <v>11.552</v>
      </c>
      <c r="K67" s="293">
        <v>19.3232</v>
      </c>
      <c r="L67" s="289">
        <v>26.011999999999997</v>
      </c>
      <c r="N67" s="813"/>
      <c r="O67" s="128" t="s">
        <v>0</v>
      </c>
      <c r="P67" s="839">
        <f>AN67+AO67+AP67+AQ67</f>
        <v>4.9625000000000004</v>
      </c>
      <c r="Q67" s="840"/>
      <c r="R67" s="9"/>
      <c r="S67" s="813"/>
      <c r="T67" s="819"/>
      <c r="U67" s="816"/>
      <c r="V67" s="677"/>
      <c r="W67" s="649"/>
      <c r="X67" s="649"/>
      <c r="Y67" s="649"/>
      <c r="Z67" s="649"/>
      <c r="AA67" s="801"/>
      <c r="AB67" s="130">
        <v>0</v>
      </c>
      <c r="AC67" s="795"/>
      <c r="AD67" s="502">
        <v>1.807185</v>
      </c>
      <c r="AE67" s="11"/>
      <c r="AF67" s="429">
        <v>40.094560000000001</v>
      </c>
      <c r="AG67" s="300">
        <v>17.921399999999998</v>
      </c>
      <c r="AH67" s="301"/>
      <c r="AI67" s="300">
        <v>131.65255999999999</v>
      </c>
      <c r="AJ67" s="297">
        <v>11.552</v>
      </c>
      <c r="AK67" s="300">
        <v>19.3232</v>
      </c>
      <c r="AL67" s="300">
        <v>26.011999999999997</v>
      </c>
      <c r="AM67" s="300"/>
      <c r="AN67" s="300">
        <v>2.5</v>
      </c>
      <c r="AO67" s="298">
        <f t="shared" si="5"/>
        <v>0.45</v>
      </c>
      <c r="AP67" s="298">
        <v>1</v>
      </c>
      <c r="AQ67" s="298">
        <f t="shared" si="6"/>
        <v>1.0125</v>
      </c>
      <c r="AR67" s="299"/>
      <c r="AS67" s="299"/>
      <c r="AT67" s="299"/>
      <c r="AU67" s="299"/>
      <c r="AW67" s="307">
        <v>2250</v>
      </c>
      <c r="AX67" s="306">
        <v>1350</v>
      </c>
      <c r="AY67" s="299"/>
      <c r="AZ67" s="299"/>
    </row>
    <row r="68" spans="1:52" s="6" customFormat="1" ht="28.5" customHeight="1" x14ac:dyDescent="0.5">
      <c r="A68" s="193"/>
      <c r="B68" s="135"/>
      <c r="C68" s="194"/>
      <c r="D68" s="14"/>
      <c r="E68" s="18" t="s">
        <v>309</v>
      </c>
      <c r="F68" s="14"/>
      <c r="G68" s="444">
        <v>164.59735999999998</v>
      </c>
      <c r="H68" s="135"/>
      <c r="I68" s="809"/>
      <c r="J68" s="293">
        <v>12.032</v>
      </c>
      <c r="K68" s="293">
        <v>20.103199999999998</v>
      </c>
      <c r="L68" s="289">
        <v>27.061999999999998</v>
      </c>
      <c r="N68" s="813"/>
      <c r="O68" s="128" t="s">
        <v>0</v>
      </c>
      <c r="P68" s="839">
        <f>AN68+AO68+AP68+AQ68</f>
        <v>4.9625000000000004</v>
      </c>
      <c r="Q68" s="840"/>
      <c r="R68" s="9"/>
      <c r="S68" s="813"/>
      <c r="T68" s="819"/>
      <c r="U68" s="816"/>
      <c r="V68" s="677"/>
      <c r="W68" s="649"/>
      <c r="X68" s="649"/>
      <c r="Y68" s="649"/>
      <c r="Z68" s="649"/>
      <c r="AA68" s="801"/>
      <c r="AB68" s="130">
        <v>0</v>
      </c>
      <c r="AC68" s="795"/>
      <c r="AD68" s="502">
        <v>1.8911099999999998</v>
      </c>
      <c r="AE68" s="11"/>
      <c r="AF68" s="429">
        <v>44.051260000000006</v>
      </c>
      <c r="AG68" s="300">
        <v>18.686399999999999</v>
      </c>
      <c r="AH68" s="301"/>
      <c r="AI68" s="300">
        <v>145.91095999999999</v>
      </c>
      <c r="AJ68" s="297">
        <v>12.032</v>
      </c>
      <c r="AK68" s="300">
        <v>20.103199999999998</v>
      </c>
      <c r="AL68" s="300">
        <v>27.061999999999998</v>
      </c>
      <c r="AM68" s="300"/>
      <c r="AN68" s="300">
        <v>2.5</v>
      </c>
      <c r="AO68" s="298">
        <f t="shared" si="5"/>
        <v>0.45</v>
      </c>
      <c r="AP68" s="298">
        <v>1</v>
      </c>
      <c r="AQ68" s="298">
        <f t="shared" si="6"/>
        <v>1.0125</v>
      </c>
      <c r="AR68" s="299"/>
      <c r="AS68" s="299"/>
      <c r="AT68" s="299"/>
      <c r="AU68" s="299"/>
      <c r="AW68" s="307">
        <v>2250</v>
      </c>
      <c r="AX68" s="306">
        <v>1500</v>
      </c>
      <c r="AY68" s="299"/>
      <c r="AZ68" s="299"/>
    </row>
    <row r="69" spans="1:52" s="6" customFormat="1" ht="28.5" customHeight="1" x14ac:dyDescent="0.5">
      <c r="A69" s="193"/>
      <c r="B69" s="135"/>
      <c r="C69" s="194"/>
      <c r="D69" s="14"/>
      <c r="E69" s="18" t="s">
        <v>310</v>
      </c>
      <c r="F69" s="14"/>
      <c r="G69" s="444">
        <v>179.62076000000002</v>
      </c>
      <c r="H69" s="135"/>
      <c r="I69" s="809"/>
      <c r="J69" s="293">
        <v>12.512</v>
      </c>
      <c r="K69" s="293">
        <v>20.883200000000002</v>
      </c>
      <c r="L69" s="289">
        <v>28.112000000000002</v>
      </c>
      <c r="N69" s="813"/>
      <c r="O69" s="128" t="s">
        <v>0</v>
      </c>
      <c r="P69" s="806" t="s">
        <v>0</v>
      </c>
      <c r="Q69" s="807"/>
      <c r="R69" s="9"/>
      <c r="S69" s="813"/>
      <c r="T69" s="819"/>
      <c r="U69" s="816"/>
      <c r="V69" s="677"/>
      <c r="W69" s="649"/>
      <c r="X69" s="649"/>
      <c r="Y69" s="649"/>
      <c r="Z69" s="649"/>
      <c r="AA69" s="801"/>
      <c r="AB69" s="130">
        <v>0</v>
      </c>
      <c r="AC69" s="795"/>
      <c r="AD69" s="502">
        <v>1.9750349999999999</v>
      </c>
      <c r="AE69" s="11"/>
      <c r="AF69" s="429">
        <v>48.007959999999997</v>
      </c>
      <c r="AG69" s="300">
        <v>19.4514</v>
      </c>
      <c r="AH69" s="301"/>
      <c r="AI69" s="300">
        <v>160.16936000000001</v>
      </c>
      <c r="AJ69" s="297">
        <v>12.512</v>
      </c>
      <c r="AK69" s="300">
        <v>20.883200000000002</v>
      </c>
      <c r="AL69" s="300">
        <v>28.112000000000002</v>
      </c>
      <c r="AM69" s="300"/>
      <c r="AN69" s="300" t="s">
        <v>443</v>
      </c>
      <c r="AO69" s="298">
        <f t="shared" si="5"/>
        <v>0.45</v>
      </c>
      <c r="AP69" s="298">
        <v>1</v>
      </c>
      <c r="AQ69" s="298">
        <f t="shared" si="6"/>
        <v>1.0125</v>
      </c>
      <c r="AR69" s="299"/>
      <c r="AS69" s="299"/>
      <c r="AT69" s="299"/>
      <c r="AU69" s="299"/>
      <c r="AW69" s="307">
        <v>2250</v>
      </c>
      <c r="AX69" s="306">
        <v>1650</v>
      </c>
      <c r="AY69" s="299"/>
      <c r="AZ69" s="299"/>
    </row>
    <row r="70" spans="1:52" s="6" customFormat="1" ht="28.5" customHeight="1" x14ac:dyDescent="0.5">
      <c r="A70" s="193"/>
      <c r="B70" s="135"/>
      <c r="C70" s="194"/>
      <c r="D70" s="14"/>
      <c r="E70" s="20" t="s">
        <v>113</v>
      </c>
      <c r="F70" s="14"/>
      <c r="G70" s="428">
        <v>113.85268500000001</v>
      </c>
      <c r="H70" s="135"/>
      <c r="I70" s="809"/>
      <c r="J70" s="292">
        <v>11.072000000000001</v>
      </c>
      <c r="K70" s="292">
        <v>18.543200000000002</v>
      </c>
      <c r="L70" s="290">
        <v>24.962000000000003</v>
      </c>
      <c r="N70" s="813"/>
      <c r="O70" s="155" t="s">
        <v>0</v>
      </c>
      <c r="P70" s="804" t="s">
        <v>0</v>
      </c>
      <c r="Q70" s="805"/>
      <c r="R70" s="9"/>
      <c r="S70" s="813"/>
      <c r="T70" s="819"/>
      <c r="U70" s="816"/>
      <c r="V70" s="677"/>
      <c r="W70" s="649"/>
      <c r="X70" s="649"/>
      <c r="Y70" s="649"/>
      <c r="Z70" s="649"/>
      <c r="AA70" s="801"/>
      <c r="AB70" s="130">
        <v>0</v>
      </c>
      <c r="AC70" s="795"/>
      <c r="AD70" s="503" t="s">
        <v>0</v>
      </c>
      <c r="AE70" s="11"/>
      <c r="AF70" s="428">
        <v>34.17586</v>
      </c>
      <c r="AG70" s="300">
        <v>17.156399999999998</v>
      </c>
      <c r="AH70" s="301">
        <v>96.696285000000003</v>
      </c>
      <c r="AI70" s="300"/>
      <c r="AJ70" s="297">
        <v>11.072000000000001</v>
      </c>
      <c r="AK70" s="300">
        <v>18.543200000000002</v>
      </c>
      <c r="AL70" s="300">
        <v>24.962000000000003</v>
      </c>
      <c r="AM70" s="300"/>
      <c r="AN70" s="300" t="s">
        <v>443</v>
      </c>
      <c r="AO70" s="298">
        <f t="shared" si="5"/>
        <v>0.48</v>
      </c>
      <c r="AP70" s="298">
        <v>1</v>
      </c>
      <c r="AQ70" s="298">
        <f t="shared" si="6"/>
        <v>1.08</v>
      </c>
      <c r="AR70" s="299"/>
      <c r="AS70" s="299"/>
      <c r="AT70" s="299"/>
      <c r="AU70" s="299"/>
      <c r="AW70" s="305">
        <v>2400</v>
      </c>
      <c r="AX70" s="306">
        <v>1050</v>
      </c>
      <c r="AY70" s="299"/>
      <c r="AZ70" s="299"/>
    </row>
    <row r="71" spans="1:52" s="6" customFormat="1" ht="28.5" customHeight="1" x14ac:dyDescent="0.5">
      <c r="A71" s="193"/>
      <c r="B71" s="135"/>
      <c r="C71" s="194"/>
      <c r="D71" s="14"/>
      <c r="E71" s="20" t="s">
        <v>311</v>
      </c>
      <c r="F71" s="14"/>
      <c r="G71" s="428">
        <v>127.98583500000001</v>
      </c>
      <c r="H71" s="135"/>
      <c r="I71" s="809"/>
      <c r="J71" s="292">
        <v>11.552</v>
      </c>
      <c r="K71" s="292">
        <v>19.3232</v>
      </c>
      <c r="L71" s="290">
        <v>26.012</v>
      </c>
      <c r="N71" s="813"/>
      <c r="O71" s="155" t="s">
        <v>0</v>
      </c>
      <c r="P71" s="839">
        <f>AN71+AO71+AP71+AQ71</f>
        <v>5.0600000000000005</v>
      </c>
      <c r="Q71" s="840"/>
      <c r="R71" s="9"/>
      <c r="S71" s="813"/>
      <c r="T71" s="819"/>
      <c r="U71" s="816"/>
      <c r="V71" s="677"/>
      <c r="W71" s="649"/>
      <c r="X71" s="649"/>
      <c r="Y71" s="649"/>
      <c r="Z71" s="649"/>
      <c r="AA71" s="801"/>
      <c r="AB71" s="130">
        <v>0</v>
      </c>
      <c r="AC71" s="795"/>
      <c r="AD71" s="502">
        <v>1.8071849999999996</v>
      </c>
      <c r="AE71" s="11"/>
      <c r="AF71" s="428">
        <v>38.377810000000004</v>
      </c>
      <c r="AG71" s="300">
        <v>17.921399999999998</v>
      </c>
      <c r="AH71" s="301">
        <v>110.064435</v>
      </c>
      <c r="AI71" s="300"/>
      <c r="AJ71" s="297">
        <v>11.552</v>
      </c>
      <c r="AK71" s="300">
        <v>19.3232</v>
      </c>
      <c r="AL71" s="300">
        <v>26.012</v>
      </c>
      <c r="AM71" s="300"/>
      <c r="AN71" s="300">
        <v>2.5</v>
      </c>
      <c r="AO71" s="298">
        <f t="shared" si="5"/>
        <v>0.48</v>
      </c>
      <c r="AP71" s="298">
        <v>1</v>
      </c>
      <c r="AQ71" s="298">
        <f t="shared" si="6"/>
        <v>1.08</v>
      </c>
      <c r="AR71" s="299"/>
      <c r="AS71" s="299"/>
      <c r="AT71" s="299"/>
      <c r="AU71" s="299"/>
      <c r="AW71" s="311">
        <v>2400</v>
      </c>
      <c r="AX71" s="306">
        <v>1200</v>
      </c>
      <c r="AY71" s="299"/>
      <c r="AZ71" s="299"/>
    </row>
    <row r="72" spans="1:52" s="6" customFormat="1" ht="28.5" customHeight="1" x14ac:dyDescent="0.5">
      <c r="A72" s="193"/>
      <c r="B72" s="135"/>
      <c r="C72" s="194"/>
      <c r="D72" s="14"/>
      <c r="E72" s="20" t="s">
        <v>312</v>
      </c>
      <c r="F72" s="14"/>
      <c r="G72" s="445">
        <v>158.98136</v>
      </c>
      <c r="H72" s="135"/>
      <c r="I72" s="809"/>
      <c r="J72" s="292">
        <v>12.032</v>
      </c>
      <c r="K72" s="292">
        <v>20.103200000000001</v>
      </c>
      <c r="L72" s="290">
        <v>27.062000000000001</v>
      </c>
      <c r="N72" s="813"/>
      <c r="O72" s="155" t="s">
        <v>0</v>
      </c>
      <c r="P72" s="839">
        <f>AN72+AO72+AP72+AQ72</f>
        <v>5.0600000000000005</v>
      </c>
      <c r="Q72" s="840"/>
      <c r="R72" s="9"/>
      <c r="S72" s="813"/>
      <c r="T72" s="819"/>
      <c r="U72" s="816"/>
      <c r="V72" s="677"/>
      <c r="W72" s="649"/>
      <c r="X72" s="649"/>
      <c r="Y72" s="649"/>
      <c r="Z72" s="649"/>
      <c r="AA72" s="801"/>
      <c r="AB72" s="129">
        <v>0</v>
      </c>
      <c r="AC72" s="795"/>
      <c r="AD72" s="502">
        <v>1.8911099999999998</v>
      </c>
      <c r="AE72" s="11"/>
      <c r="AF72" s="428">
        <v>42.57976</v>
      </c>
      <c r="AG72" s="300">
        <v>18.686399999999999</v>
      </c>
      <c r="AH72" s="301"/>
      <c r="AI72" s="300">
        <v>140.29496</v>
      </c>
      <c r="AJ72" s="297">
        <v>12.032</v>
      </c>
      <c r="AK72" s="300">
        <v>20.103200000000001</v>
      </c>
      <c r="AL72" s="300">
        <v>27.062000000000001</v>
      </c>
      <c r="AM72" s="300"/>
      <c r="AN72" s="300">
        <v>2.5</v>
      </c>
      <c r="AO72" s="298">
        <f t="shared" si="5"/>
        <v>0.48</v>
      </c>
      <c r="AP72" s="298">
        <v>1</v>
      </c>
      <c r="AQ72" s="298">
        <f t="shared" si="6"/>
        <v>1.08</v>
      </c>
      <c r="AR72" s="299"/>
      <c r="AS72" s="299"/>
      <c r="AT72" s="299"/>
      <c r="AU72" s="299"/>
      <c r="AW72" s="305">
        <v>2400</v>
      </c>
      <c r="AX72" s="306">
        <v>1350</v>
      </c>
      <c r="AY72" s="299"/>
      <c r="AZ72" s="299"/>
    </row>
    <row r="73" spans="1:52" s="6" customFormat="1" ht="28.5" customHeight="1" x14ac:dyDescent="0.5">
      <c r="A73" s="193"/>
      <c r="B73" s="135"/>
      <c r="C73" s="194"/>
      <c r="D73" s="14"/>
      <c r="E73" s="20" t="s">
        <v>284</v>
      </c>
      <c r="F73" s="14"/>
      <c r="G73" s="444">
        <v>174.94076000000001</v>
      </c>
      <c r="H73" s="135"/>
      <c r="I73" s="809"/>
      <c r="J73" s="292">
        <v>12.512</v>
      </c>
      <c r="K73" s="292">
        <v>20.883200000000002</v>
      </c>
      <c r="L73" s="290">
        <v>28.112000000000002</v>
      </c>
      <c r="N73" s="813"/>
      <c r="O73" s="155" t="s">
        <v>0</v>
      </c>
      <c r="P73" s="804" t="s">
        <v>0</v>
      </c>
      <c r="Q73" s="805"/>
      <c r="R73" s="9"/>
      <c r="S73" s="813"/>
      <c r="T73" s="819"/>
      <c r="U73" s="816"/>
      <c r="V73" s="677"/>
      <c r="W73" s="649"/>
      <c r="X73" s="649"/>
      <c r="Y73" s="649"/>
      <c r="Z73" s="649"/>
      <c r="AA73" s="801"/>
      <c r="AB73" s="129">
        <v>0</v>
      </c>
      <c r="AC73" s="795"/>
      <c r="AD73" s="502">
        <v>1.9750349999999999</v>
      </c>
      <c r="AE73" s="11"/>
      <c r="AF73" s="428">
        <v>46.781710000000004</v>
      </c>
      <c r="AG73" s="300">
        <v>19.4514</v>
      </c>
      <c r="AH73" s="301"/>
      <c r="AI73" s="300">
        <v>155.48936</v>
      </c>
      <c r="AJ73" s="300">
        <v>12.512</v>
      </c>
      <c r="AK73" s="300">
        <v>20.883200000000002</v>
      </c>
      <c r="AL73" s="300">
        <v>28.112000000000002</v>
      </c>
      <c r="AM73" s="300"/>
      <c r="AN73" s="300" t="s">
        <v>443</v>
      </c>
      <c r="AO73" s="299"/>
      <c r="AP73" s="299"/>
      <c r="AQ73" s="299"/>
      <c r="AR73" s="299"/>
      <c r="AS73" s="299"/>
      <c r="AT73" s="299"/>
      <c r="AU73" s="299"/>
      <c r="AW73" s="305">
        <v>2400</v>
      </c>
      <c r="AX73" s="306">
        <v>1500</v>
      </c>
      <c r="AY73" s="299"/>
      <c r="AZ73" s="299"/>
    </row>
    <row r="74" spans="1:52" s="6" customFormat="1" ht="28.5" customHeight="1" x14ac:dyDescent="0.5">
      <c r="A74" s="193"/>
      <c r="B74" s="135"/>
      <c r="C74" s="194"/>
      <c r="D74" s="14"/>
      <c r="E74" s="20" t="s">
        <v>313</v>
      </c>
      <c r="F74" s="14"/>
      <c r="G74" s="444">
        <v>190.90016</v>
      </c>
      <c r="H74" s="135"/>
      <c r="I74" s="809"/>
      <c r="J74" s="292">
        <v>12.991999999999999</v>
      </c>
      <c r="K74" s="292">
        <v>21.663200000000003</v>
      </c>
      <c r="L74" s="290">
        <v>29.162000000000003</v>
      </c>
      <c r="N74" s="813"/>
      <c r="O74" s="155" t="s">
        <v>0</v>
      </c>
      <c r="P74" s="804" t="s">
        <v>0</v>
      </c>
      <c r="Q74" s="805"/>
      <c r="R74" s="9"/>
      <c r="S74" s="813"/>
      <c r="T74" s="819"/>
      <c r="U74" s="816"/>
      <c r="V74" s="677"/>
      <c r="W74" s="649"/>
      <c r="X74" s="649"/>
      <c r="Y74" s="649"/>
      <c r="Z74" s="649"/>
      <c r="AA74" s="801"/>
      <c r="AB74" s="129">
        <v>0</v>
      </c>
      <c r="AC74" s="795"/>
      <c r="AD74" s="502">
        <v>2.0589599999999999</v>
      </c>
      <c r="AE74" s="11"/>
      <c r="AF74" s="428">
        <v>50.983659999999993</v>
      </c>
      <c r="AG74" s="300">
        <v>20.2164</v>
      </c>
      <c r="AH74" s="301"/>
      <c r="AI74" s="300">
        <v>170.68376000000001</v>
      </c>
      <c r="AJ74" s="300">
        <v>12.991999999999999</v>
      </c>
      <c r="AK74" s="300">
        <v>21.663200000000003</v>
      </c>
      <c r="AL74" s="300">
        <v>29.162000000000003</v>
      </c>
      <c r="AM74" s="300"/>
      <c r="AN74" s="300" t="s">
        <v>443</v>
      </c>
      <c r="AO74" s="299"/>
      <c r="AP74" s="299"/>
      <c r="AQ74" s="299"/>
      <c r="AR74" s="299"/>
      <c r="AS74" s="299"/>
      <c r="AT74" s="299"/>
      <c r="AU74" s="299"/>
      <c r="AW74" s="305">
        <v>2400</v>
      </c>
      <c r="AX74" s="306">
        <v>1650</v>
      </c>
      <c r="AY74" s="299"/>
      <c r="AZ74" s="299"/>
    </row>
    <row r="75" spans="1:52" s="6" customFormat="1" ht="28.5" customHeight="1" x14ac:dyDescent="0.5">
      <c r="A75" s="193"/>
      <c r="B75" s="135"/>
      <c r="C75" s="194"/>
      <c r="D75" s="14"/>
      <c r="E75" s="18" t="s">
        <v>114</v>
      </c>
      <c r="F75" s="14"/>
      <c r="G75" s="429">
        <v>120.57433499999999</v>
      </c>
      <c r="H75" s="135"/>
      <c r="I75" s="809"/>
      <c r="J75" s="293">
        <v>11.552000000000001</v>
      </c>
      <c r="K75" s="293">
        <v>19.3232</v>
      </c>
      <c r="L75" s="289">
        <v>26.012</v>
      </c>
      <c r="N75" s="813"/>
      <c r="O75" s="128" t="s">
        <v>0</v>
      </c>
      <c r="P75" s="806" t="s">
        <v>0</v>
      </c>
      <c r="Q75" s="807"/>
      <c r="R75" s="9"/>
      <c r="S75" s="813"/>
      <c r="T75" s="819"/>
      <c r="U75" s="816"/>
      <c r="V75" s="677"/>
      <c r="W75" s="649"/>
      <c r="X75" s="649"/>
      <c r="Y75" s="649"/>
      <c r="Z75" s="649"/>
      <c r="AA75" s="801"/>
      <c r="AB75" s="129">
        <v>0</v>
      </c>
      <c r="AC75" s="795"/>
      <c r="AD75" s="503" t="s">
        <v>0</v>
      </c>
      <c r="AE75" s="11"/>
      <c r="AF75" s="429">
        <v>36.170560000000002</v>
      </c>
      <c r="AG75" s="300">
        <v>17.921399999999998</v>
      </c>
      <c r="AH75" s="301">
        <v>102.652935</v>
      </c>
      <c r="AI75" s="300"/>
      <c r="AJ75" s="300">
        <v>11.552000000000001</v>
      </c>
      <c r="AK75" s="300">
        <v>19.3232</v>
      </c>
      <c r="AL75" s="300">
        <v>26.012</v>
      </c>
      <c r="AM75" s="300"/>
      <c r="AN75" s="300" t="s">
        <v>443</v>
      </c>
      <c r="AO75" s="299"/>
      <c r="AP75" s="299"/>
      <c r="AQ75" s="299"/>
      <c r="AR75" s="299"/>
      <c r="AS75" s="299"/>
      <c r="AT75" s="299"/>
      <c r="AU75" s="299"/>
      <c r="AW75" s="316">
        <v>2550</v>
      </c>
      <c r="AX75" s="306">
        <v>1050</v>
      </c>
      <c r="AY75" s="299"/>
      <c r="AZ75" s="299"/>
    </row>
    <row r="76" spans="1:52" s="6" customFormat="1" ht="28.5" customHeight="1" x14ac:dyDescent="0.5">
      <c r="A76" s="193"/>
      <c r="B76" s="135"/>
      <c r="C76" s="194"/>
      <c r="D76" s="14"/>
      <c r="E76" s="18" t="s">
        <v>115</v>
      </c>
      <c r="F76" s="14"/>
      <c r="G76" s="445">
        <v>151.49336</v>
      </c>
      <c r="H76" s="135"/>
      <c r="I76" s="809"/>
      <c r="J76" s="293">
        <v>12.032000000000002</v>
      </c>
      <c r="K76" s="293">
        <v>20.103200000000001</v>
      </c>
      <c r="L76" s="289">
        <v>27.062000000000001</v>
      </c>
      <c r="N76" s="813"/>
      <c r="O76" s="128" t="s">
        <v>0</v>
      </c>
      <c r="P76" s="806" t="s">
        <v>0</v>
      </c>
      <c r="Q76" s="807"/>
      <c r="R76" s="9"/>
      <c r="S76" s="813"/>
      <c r="T76" s="819"/>
      <c r="U76" s="816"/>
      <c r="V76" s="677"/>
      <c r="W76" s="649"/>
      <c r="X76" s="649"/>
      <c r="Y76" s="649"/>
      <c r="Z76" s="649"/>
      <c r="AA76" s="802"/>
      <c r="AB76" s="155">
        <v>0</v>
      </c>
      <c r="AC76" s="795"/>
      <c r="AD76" s="503" t="s">
        <v>0</v>
      </c>
      <c r="AE76" s="11"/>
      <c r="AF76" s="429">
        <v>40.617760000000004</v>
      </c>
      <c r="AG76" s="300">
        <v>18.686399999999999</v>
      </c>
      <c r="AH76" s="301"/>
      <c r="AI76" s="300">
        <v>132.80696</v>
      </c>
      <c r="AJ76" s="300">
        <v>12.032000000000002</v>
      </c>
      <c r="AK76" s="300">
        <v>20.103200000000001</v>
      </c>
      <c r="AL76" s="300">
        <v>27.062000000000001</v>
      </c>
      <c r="AM76" s="300"/>
      <c r="AN76" s="300" t="s">
        <v>443</v>
      </c>
      <c r="AO76" s="299"/>
      <c r="AP76" s="299"/>
      <c r="AQ76" s="299"/>
      <c r="AR76" s="299"/>
      <c r="AS76" s="299"/>
      <c r="AT76" s="299"/>
      <c r="AU76" s="299"/>
      <c r="AW76" s="316">
        <v>2550</v>
      </c>
      <c r="AX76" s="306">
        <v>1200</v>
      </c>
      <c r="AY76" s="299"/>
      <c r="AZ76" s="299"/>
    </row>
    <row r="77" spans="1:52" s="6" customFormat="1" ht="28.5" customHeight="1" x14ac:dyDescent="0.5">
      <c r="A77" s="193"/>
      <c r="B77" s="135"/>
      <c r="C77" s="194"/>
      <c r="D77" s="14"/>
      <c r="E77" s="18" t="s">
        <v>116</v>
      </c>
      <c r="F77" s="14"/>
      <c r="G77" s="445">
        <v>168.38876000000002</v>
      </c>
      <c r="H77" s="135"/>
      <c r="I77" s="809"/>
      <c r="J77" s="293">
        <v>12.512</v>
      </c>
      <c r="K77" s="293">
        <v>20.883200000000002</v>
      </c>
      <c r="L77" s="289">
        <v>28.112000000000002</v>
      </c>
      <c r="N77" s="813"/>
      <c r="O77" s="128" t="s">
        <v>0</v>
      </c>
      <c r="P77" s="806" t="s">
        <v>0</v>
      </c>
      <c r="Q77" s="807"/>
      <c r="R77" s="9"/>
      <c r="S77" s="813"/>
      <c r="T77" s="819"/>
      <c r="U77" s="816"/>
      <c r="V77" s="677"/>
      <c r="W77" s="649"/>
      <c r="X77" s="649"/>
      <c r="Y77" s="649"/>
      <c r="Z77" s="649"/>
      <c r="AA77" s="802"/>
      <c r="AB77" s="155">
        <v>0</v>
      </c>
      <c r="AC77" s="795"/>
      <c r="AD77" s="503" t="s">
        <v>0</v>
      </c>
      <c r="AE77" s="11"/>
      <c r="AF77" s="429">
        <v>45.064960000000006</v>
      </c>
      <c r="AG77" s="300">
        <v>19.4514</v>
      </c>
      <c r="AH77" s="301"/>
      <c r="AI77" s="300">
        <v>148.93736000000001</v>
      </c>
      <c r="AJ77" s="300">
        <v>12.512</v>
      </c>
      <c r="AK77" s="300">
        <v>20.883200000000002</v>
      </c>
      <c r="AL77" s="300">
        <v>28.112000000000002</v>
      </c>
      <c r="AM77" s="300"/>
      <c r="AN77" s="300" t="s">
        <v>443</v>
      </c>
      <c r="AO77" s="299"/>
      <c r="AP77" s="299"/>
      <c r="AQ77" s="299"/>
      <c r="AR77" s="299"/>
      <c r="AS77" s="299"/>
      <c r="AT77" s="299"/>
      <c r="AU77" s="299"/>
      <c r="AW77" s="316">
        <v>2550</v>
      </c>
      <c r="AX77" s="306">
        <v>1350</v>
      </c>
      <c r="AY77" s="299"/>
      <c r="AZ77" s="299"/>
    </row>
    <row r="78" spans="1:52" s="6" customFormat="1" ht="28.5" customHeight="1" x14ac:dyDescent="0.5">
      <c r="A78" s="193"/>
      <c r="B78" s="135"/>
      <c r="C78" s="194"/>
      <c r="D78" s="14"/>
      <c r="E78" s="18" t="s">
        <v>117</v>
      </c>
      <c r="F78" s="14"/>
      <c r="G78" s="444">
        <v>185.28415999999999</v>
      </c>
      <c r="H78" s="135"/>
      <c r="I78" s="809"/>
      <c r="J78" s="293">
        <v>12.992000000000003</v>
      </c>
      <c r="K78" s="293">
        <v>21.663200000000003</v>
      </c>
      <c r="L78" s="289">
        <v>29.162000000000003</v>
      </c>
      <c r="N78" s="813"/>
      <c r="O78" s="128" t="s">
        <v>0</v>
      </c>
      <c r="P78" s="806" t="s">
        <v>0</v>
      </c>
      <c r="Q78" s="807"/>
      <c r="R78" s="9"/>
      <c r="S78" s="813"/>
      <c r="T78" s="819"/>
      <c r="U78" s="816"/>
      <c r="V78" s="677"/>
      <c r="W78" s="649"/>
      <c r="X78" s="649"/>
      <c r="Y78" s="649"/>
      <c r="Z78" s="649"/>
      <c r="AA78" s="802"/>
      <c r="AB78" s="155">
        <v>0</v>
      </c>
      <c r="AC78" s="795"/>
      <c r="AD78" s="503" t="s">
        <v>0</v>
      </c>
      <c r="AE78" s="11"/>
      <c r="AF78" s="429">
        <v>49.512160000000002</v>
      </c>
      <c r="AG78" s="300">
        <v>20.2164</v>
      </c>
      <c r="AH78" s="301"/>
      <c r="AI78" s="300">
        <v>165.06775999999999</v>
      </c>
      <c r="AJ78" s="300">
        <v>12.992000000000003</v>
      </c>
      <c r="AK78" s="300">
        <v>21.663200000000003</v>
      </c>
      <c r="AL78" s="300">
        <v>29.162000000000003</v>
      </c>
      <c r="AM78" s="300"/>
      <c r="AN78" s="300" t="s">
        <v>443</v>
      </c>
      <c r="AO78" s="299"/>
      <c r="AP78" s="299"/>
      <c r="AQ78" s="299"/>
      <c r="AR78" s="299"/>
      <c r="AS78" s="299"/>
      <c r="AT78" s="299"/>
      <c r="AU78" s="299"/>
      <c r="AW78" s="316">
        <v>2550</v>
      </c>
      <c r="AX78" s="306">
        <v>1500</v>
      </c>
      <c r="AY78" s="299"/>
      <c r="AZ78" s="299"/>
    </row>
    <row r="79" spans="1:52" s="6" customFormat="1" ht="28.5" customHeight="1" x14ac:dyDescent="0.5">
      <c r="A79" s="193"/>
      <c r="B79" s="135"/>
      <c r="C79" s="194"/>
      <c r="D79" s="14"/>
      <c r="E79" s="18" t="s">
        <v>156</v>
      </c>
      <c r="F79" s="14"/>
      <c r="G79" s="444">
        <v>202.17956000000001</v>
      </c>
      <c r="H79" s="135"/>
      <c r="I79" s="809"/>
      <c r="J79" s="293">
        <v>13.472000000000001</v>
      </c>
      <c r="K79" s="293">
        <v>22.443200000000001</v>
      </c>
      <c r="L79" s="289">
        <v>30.212</v>
      </c>
      <c r="N79" s="813"/>
      <c r="O79" s="128" t="s">
        <v>0</v>
      </c>
      <c r="P79" s="806" t="s">
        <v>0</v>
      </c>
      <c r="Q79" s="807"/>
      <c r="R79" s="9"/>
      <c r="S79" s="813"/>
      <c r="T79" s="819"/>
      <c r="U79" s="816"/>
      <c r="V79" s="677"/>
      <c r="W79" s="649"/>
      <c r="X79" s="649"/>
      <c r="Y79" s="649"/>
      <c r="Z79" s="649"/>
      <c r="AA79" s="802"/>
      <c r="AB79" s="155">
        <v>0</v>
      </c>
      <c r="AC79" s="795"/>
      <c r="AD79" s="503" t="s">
        <v>0</v>
      </c>
      <c r="AE79" s="11"/>
      <c r="AF79" s="429">
        <v>53.959360000000004</v>
      </c>
      <c r="AG79" s="300">
        <v>20.981399999999997</v>
      </c>
      <c r="AH79" s="301"/>
      <c r="AI79" s="300">
        <v>181.19816</v>
      </c>
      <c r="AJ79" s="300">
        <v>13.472000000000001</v>
      </c>
      <c r="AK79" s="300">
        <v>22.443200000000001</v>
      </c>
      <c r="AL79" s="300">
        <v>30.212</v>
      </c>
      <c r="AM79" s="300"/>
      <c r="AN79" s="300" t="s">
        <v>443</v>
      </c>
      <c r="AO79" s="299"/>
      <c r="AP79" s="299"/>
      <c r="AQ79" s="299"/>
      <c r="AR79" s="299"/>
      <c r="AS79" s="299"/>
      <c r="AT79" s="299"/>
      <c r="AU79" s="299"/>
      <c r="AW79" s="316">
        <v>2550</v>
      </c>
      <c r="AX79" s="306">
        <v>1650</v>
      </c>
      <c r="AY79" s="299"/>
      <c r="AZ79" s="299"/>
    </row>
    <row r="80" spans="1:52" s="6" customFormat="1" ht="28.5" customHeight="1" x14ac:dyDescent="0.5">
      <c r="A80" s="193"/>
      <c r="B80" s="135"/>
      <c r="C80" s="194"/>
      <c r="D80" s="14"/>
      <c r="E80" s="20" t="s">
        <v>118</v>
      </c>
      <c r="F80" s="14"/>
      <c r="G80" s="446">
        <v>127.295985</v>
      </c>
      <c r="H80" s="135"/>
      <c r="I80" s="809"/>
      <c r="J80" s="292">
        <v>12.032</v>
      </c>
      <c r="K80" s="292">
        <v>20.103200000000001</v>
      </c>
      <c r="L80" s="290">
        <v>27.062000000000001</v>
      </c>
      <c r="N80" s="813"/>
      <c r="O80" s="155" t="s">
        <v>0</v>
      </c>
      <c r="P80" s="804" t="s">
        <v>0</v>
      </c>
      <c r="Q80" s="805"/>
      <c r="R80" s="9"/>
      <c r="S80" s="813"/>
      <c r="T80" s="819"/>
      <c r="U80" s="816"/>
      <c r="V80" s="677"/>
      <c r="W80" s="649"/>
      <c r="X80" s="649"/>
      <c r="Y80" s="649"/>
      <c r="Z80" s="649"/>
      <c r="AA80" s="802"/>
      <c r="AB80" s="155">
        <v>0</v>
      </c>
      <c r="AC80" s="795"/>
      <c r="AD80" s="503" t="s">
        <v>0</v>
      </c>
      <c r="AE80" s="11"/>
      <c r="AF80" s="428">
        <v>38.165259999999996</v>
      </c>
      <c r="AG80" s="300">
        <v>18.686399999999999</v>
      </c>
      <c r="AH80" s="301">
        <v>108.609585</v>
      </c>
      <c r="AI80" s="300"/>
      <c r="AJ80" s="300">
        <v>12.032</v>
      </c>
      <c r="AK80" s="300">
        <v>20.103200000000001</v>
      </c>
      <c r="AL80" s="300">
        <v>27.062000000000001</v>
      </c>
      <c r="AM80" s="300"/>
      <c r="AN80" s="300" t="s">
        <v>443</v>
      </c>
      <c r="AO80" s="299"/>
      <c r="AP80" s="299"/>
      <c r="AQ80" s="299"/>
      <c r="AR80" s="299"/>
      <c r="AS80" s="299"/>
      <c r="AT80" s="299"/>
      <c r="AU80" s="299"/>
      <c r="AW80" s="305">
        <v>2700</v>
      </c>
      <c r="AX80" s="306">
        <v>1050</v>
      </c>
      <c r="AY80" s="299"/>
      <c r="AZ80" s="299"/>
    </row>
    <row r="81" spans="1:52" s="6" customFormat="1" ht="28.5" customHeight="1" x14ac:dyDescent="0.5">
      <c r="A81" s="193"/>
      <c r="B81" s="135"/>
      <c r="C81" s="194"/>
      <c r="D81" s="14"/>
      <c r="E81" s="20" t="s">
        <v>119</v>
      </c>
      <c r="F81" s="14"/>
      <c r="G81" s="445">
        <v>159.96476000000001</v>
      </c>
      <c r="H81" s="135"/>
      <c r="I81" s="809"/>
      <c r="J81" s="292">
        <v>12.512</v>
      </c>
      <c r="K81" s="292">
        <v>20.883200000000002</v>
      </c>
      <c r="L81" s="290">
        <v>28.112000000000002</v>
      </c>
      <c r="N81" s="813"/>
      <c r="O81" s="155" t="s">
        <v>0</v>
      </c>
      <c r="P81" s="804" t="s">
        <v>0</v>
      </c>
      <c r="Q81" s="805"/>
      <c r="R81" s="9"/>
      <c r="S81" s="813"/>
      <c r="T81" s="819"/>
      <c r="U81" s="816"/>
      <c r="V81" s="677"/>
      <c r="W81" s="649"/>
      <c r="X81" s="649"/>
      <c r="Y81" s="649"/>
      <c r="Z81" s="649"/>
      <c r="AA81" s="802"/>
      <c r="AB81" s="155">
        <v>0</v>
      </c>
      <c r="AC81" s="795"/>
      <c r="AD81" s="503" t="s">
        <v>0</v>
      </c>
      <c r="AE81" s="11"/>
      <c r="AF81" s="428">
        <v>42.857710000000004</v>
      </c>
      <c r="AG81" s="300">
        <v>19.4514</v>
      </c>
      <c r="AH81" s="301"/>
      <c r="AI81" s="300">
        <v>140.51336000000001</v>
      </c>
      <c r="AJ81" s="300">
        <v>12.512</v>
      </c>
      <c r="AK81" s="300">
        <v>20.883200000000002</v>
      </c>
      <c r="AL81" s="300">
        <v>28.112000000000002</v>
      </c>
      <c r="AM81" s="300"/>
      <c r="AN81" s="300" t="s">
        <v>443</v>
      </c>
      <c r="AO81" s="299"/>
      <c r="AP81" s="299"/>
      <c r="AQ81" s="299"/>
      <c r="AR81" s="299"/>
      <c r="AS81" s="299"/>
      <c r="AT81" s="299"/>
      <c r="AU81" s="299"/>
      <c r="AW81" s="305">
        <v>2700</v>
      </c>
      <c r="AX81" s="306">
        <v>1200</v>
      </c>
      <c r="AY81" s="299"/>
      <c r="AZ81" s="299"/>
    </row>
    <row r="82" spans="1:52" s="6" customFormat="1" ht="28.5" customHeight="1" x14ac:dyDescent="0.5">
      <c r="A82" s="193"/>
      <c r="B82" s="135"/>
      <c r="C82" s="194"/>
      <c r="D82" s="14"/>
      <c r="E82" s="20" t="s">
        <v>120</v>
      </c>
      <c r="F82" s="14"/>
      <c r="G82" s="445">
        <v>177.79615999999999</v>
      </c>
      <c r="H82" s="135"/>
      <c r="I82" s="809"/>
      <c r="J82" s="292">
        <v>12.992000000000003</v>
      </c>
      <c r="K82" s="292">
        <v>21.663200000000003</v>
      </c>
      <c r="L82" s="290">
        <v>29.162000000000003</v>
      </c>
      <c r="N82" s="813"/>
      <c r="O82" s="155" t="s">
        <v>0</v>
      </c>
      <c r="P82" s="804" t="s">
        <v>0</v>
      </c>
      <c r="Q82" s="805"/>
      <c r="R82" s="9"/>
      <c r="S82" s="813"/>
      <c r="T82" s="819"/>
      <c r="U82" s="816"/>
      <c r="V82" s="677"/>
      <c r="W82" s="649"/>
      <c r="X82" s="649"/>
      <c r="Y82" s="649"/>
      <c r="Z82" s="649"/>
      <c r="AA82" s="802"/>
      <c r="AB82" s="155">
        <v>0</v>
      </c>
      <c r="AC82" s="795"/>
      <c r="AD82" s="503" t="s">
        <v>0</v>
      </c>
      <c r="AE82" s="11"/>
      <c r="AF82" s="428">
        <v>47.550160000000005</v>
      </c>
      <c r="AG82" s="300">
        <v>20.2164</v>
      </c>
      <c r="AH82" s="301"/>
      <c r="AI82" s="300">
        <v>157.57975999999999</v>
      </c>
      <c r="AJ82" s="300">
        <v>12.992000000000003</v>
      </c>
      <c r="AK82" s="300">
        <v>21.663200000000003</v>
      </c>
      <c r="AL82" s="300">
        <v>29.162000000000003</v>
      </c>
      <c r="AM82" s="300"/>
      <c r="AN82" s="300" t="s">
        <v>443</v>
      </c>
      <c r="AO82" s="299"/>
      <c r="AP82" s="299"/>
      <c r="AQ82" s="299"/>
      <c r="AR82" s="299"/>
      <c r="AS82" s="299"/>
      <c r="AT82" s="299"/>
      <c r="AU82" s="299"/>
      <c r="AW82" s="305">
        <v>2700</v>
      </c>
      <c r="AX82" s="306">
        <v>1350</v>
      </c>
      <c r="AY82" s="299"/>
      <c r="AZ82" s="299"/>
    </row>
    <row r="83" spans="1:52" s="6" customFormat="1" ht="28.5" customHeight="1" x14ac:dyDescent="0.5">
      <c r="A83" s="193"/>
      <c r="B83" s="135"/>
      <c r="C83" s="194"/>
      <c r="D83" s="14"/>
      <c r="E83" s="20" t="s">
        <v>121</v>
      </c>
      <c r="F83" s="14"/>
      <c r="G83" s="444">
        <v>195.62756000000002</v>
      </c>
      <c r="H83" s="135"/>
      <c r="I83" s="809"/>
      <c r="J83" s="292">
        <v>13.472000000000001</v>
      </c>
      <c r="K83" s="292">
        <v>22.443200000000001</v>
      </c>
      <c r="L83" s="290">
        <v>30.212</v>
      </c>
      <c r="N83" s="813"/>
      <c r="O83" s="155" t="s">
        <v>0</v>
      </c>
      <c r="P83" s="804" t="s">
        <v>0</v>
      </c>
      <c r="Q83" s="805"/>
      <c r="R83" s="9"/>
      <c r="S83" s="813"/>
      <c r="T83" s="819"/>
      <c r="U83" s="816"/>
      <c r="V83" s="677"/>
      <c r="W83" s="649"/>
      <c r="X83" s="649"/>
      <c r="Y83" s="649"/>
      <c r="Z83" s="649"/>
      <c r="AA83" s="802"/>
      <c r="AB83" s="155">
        <v>0</v>
      </c>
      <c r="AC83" s="795"/>
      <c r="AD83" s="503" t="s">
        <v>0</v>
      </c>
      <c r="AE83" s="11"/>
      <c r="AF83" s="428">
        <v>52.242610000000006</v>
      </c>
      <c r="AG83" s="300">
        <v>20.981399999999997</v>
      </c>
      <c r="AH83" s="301"/>
      <c r="AI83" s="300">
        <v>174.64616000000001</v>
      </c>
      <c r="AJ83" s="300">
        <v>13.472000000000001</v>
      </c>
      <c r="AK83" s="300">
        <v>22.443200000000001</v>
      </c>
      <c r="AL83" s="300">
        <v>30.212</v>
      </c>
      <c r="AM83" s="300"/>
      <c r="AN83" s="300" t="s">
        <v>443</v>
      </c>
      <c r="AO83" s="299"/>
      <c r="AP83" s="299"/>
      <c r="AQ83" s="299"/>
      <c r="AR83" s="299"/>
      <c r="AS83" s="299"/>
      <c r="AT83" s="299"/>
      <c r="AU83" s="299"/>
      <c r="AW83" s="305">
        <v>2700</v>
      </c>
      <c r="AX83" s="306">
        <v>1500</v>
      </c>
      <c r="AY83" s="299"/>
      <c r="AZ83" s="299"/>
    </row>
    <row r="84" spans="1:52" s="6" customFormat="1" ht="28.5" customHeight="1" x14ac:dyDescent="0.5">
      <c r="A84" s="193"/>
      <c r="B84" s="135"/>
      <c r="C84" s="194"/>
      <c r="D84" s="14"/>
      <c r="E84" s="20" t="s">
        <v>162</v>
      </c>
      <c r="F84" s="14"/>
      <c r="G84" s="444">
        <v>213.45896000000002</v>
      </c>
      <c r="H84" s="135"/>
      <c r="I84" s="809"/>
      <c r="J84" s="292">
        <v>13.952000000000002</v>
      </c>
      <c r="K84" s="292">
        <v>23.223200000000002</v>
      </c>
      <c r="L84" s="290">
        <v>31.262</v>
      </c>
      <c r="N84" s="813"/>
      <c r="O84" s="155" t="s">
        <v>0</v>
      </c>
      <c r="P84" s="804" t="s">
        <v>0</v>
      </c>
      <c r="Q84" s="805"/>
      <c r="R84" s="9"/>
      <c r="S84" s="813"/>
      <c r="T84" s="819"/>
      <c r="U84" s="816"/>
      <c r="V84" s="677"/>
      <c r="W84" s="649"/>
      <c r="X84" s="649"/>
      <c r="Y84" s="649"/>
      <c r="Z84" s="649"/>
      <c r="AA84" s="802"/>
      <c r="AB84" s="155">
        <v>0</v>
      </c>
      <c r="AC84" s="795"/>
      <c r="AD84" s="503" t="s">
        <v>0</v>
      </c>
      <c r="AE84" s="11"/>
      <c r="AF84" s="428">
        <v>56.93506</v>
      </c>
      <c r="AG84" s="300">
        <v>21.746400000000001</v>
      </c>
      <c r="AH84" s="301"/>
      <c r="AI84" s="300">
        <v>191.71256000000002</v>
      </c>
      <c r="AJ84" s="300">
        <v>13.952000000000002</v>
      </c>
      <c r="AK84" s="300">
        <v>23.223200000000002</v>
      </c>
      <c r="AL84" s="300">
        <v>31.262</v>
      </c>
      <c r="AM84" s="300"/>
      <c r="AN84" s="300" t="s">
        <v>443</v>
      </c>
      <c r="AO84" s="299"/>
      <c r="AP84" s="299"/>
      <c r="AQ84" s="299"/>
      <c r="AR84" s="299"/>
      <c r="AS84" s="299"/>
      <c r="AT84" s="299"/>
      <c r="AU84" s="299"/>
      <c r="AW84" s="305">
        <v>2700</v>
      </c>
      <c r="AX84" s="306">
        <v>1650</v>
      </c>
      <c r="AY84" s="299"/>
      <c r="AZ84" s="299"/>
    </row>
    <row r="85" spans="1:52" s="6" customFormat="1" ht="28.5" customHeight="1" x14ac:dyDescent="0.5">
      <c r="A85" s="193"/>
      <c r="B85" s="135"/>
      <c r="C85" s="194"/>
      <c r="D85" s="14"/>
      <c r="E85" s="18" t="s">
        <v>122</v>
      </c>
      <c r="F85" s="14"/>
      <c r="G85" s="444">
        <v>149.66875999999999</v>
      </c>
      <c r="H85" s="135"/>
      <c r="I85" s="809"/>
      <c r="J85" s="293">
        <v>12.512</v>
      </c>
      <c r="K85" s="293">
        <v>20.883200000000002</v>
      </c>
      <c r="L85" s="289">
        <v>28.112000000000002</v>
      </c>
      <c r="N85" s="813"/>
      <c r="O85" s="128" t="s">
        <v>0</v>
      </c>
      <c r="P85" s="806" t="s">
        <v>0</v>
      </c>
      <c r="Q85" s="807"/>
      <c r="R85" s="9"/>
      <c r="S85" s="813"/>
      <c r="T85" s="819"/>
      <c r="U85" s="816"/>
      <c r="V85" s="677"/>
      <c r="W85" s="649"/>
      <c r="X85" s="649"/>
      <c r="Y85" s="649"/>
      <c r="Z85" s="649"/>
      <c r="AA85" s="802"/>
      <c r="AB85" s="155">
        <v>0</v>
      </c>
      <c r="AC85" s="795"/>
      <c r="AD85" s="503" t="s">
        <v>0</v>
      </c>
      <c r="AE85" s="11"/>
      <c r="AF85" s="429">
        <v>40.159960000000005</v>
      </c>
      <c r="AG85" s="300">
        <v>19.4514</v>
      </c>
      <c r="AH85" s="301"/>
      <c r="AI85" s="300">
        <v>130.21735999999999</v>
      </c>
      <c r="AJ85" s="300">
        <v>12.512</v>
      </c>
      <c r="AK85" s="300">
        <v>20.883200000000002</v>
      </c>
      <c r="AL85" s="300">
        <v>28.112000000000002</v>
      </c>
      <c r="AM85" s="300"/>
      <c r="AN85" s="300" t="s">
        <v>443</v>
      </c>
      <c r="AO85" s="299"/>
      <c r="AP85" s="299"/>
      <c r="AQ85" s="299"/>
      <c r="AR85" s="299"/>
      <c r="AS85" s="299"/>
      <c r="AT85" s="299"/>
      <c r="AU85" s="299"/>
      <c r="AW85" s="316">
        <v>2850</v>
      </c>
      <c r="AX85" s="306">
        <v>1050</v>
      </c>
      <c r="AY85" s="299"/>
      <c r="AZ85" s="299"/>
    </row>
    <row r="86" spans="1:52" s="6" customFormat="1" ht="28.5" customHeight="1" x14ac:dyDescent="0.5">
      <c r="A86" s="193"/>
      <c r="B86" s="135"/>
      <c r="C86" s="194"/>
      <c r="D86" s="14"/>
      <c r="E86" s="18" t="s">
        <v>123</v>
      </c>
      <c r="F86" s="14"/>
      <c r="G86" s="444">
        <v>168.43616</v>
      </c>
      <c r="H86" s="135"/>
      <c r="I86" s="809"/>
      <c r="J86" s="293">
        <v>12.992000000000003</v>
      </c>
      <c r="K86" s="293">
        <v>21.663200000000003</v>
      </c>
      <c r="L86" s="289">
        <v>29.162000000000003</v>
      </c>
      <c r="N86" s="813"/>
      <c r="O86" s="128" t="s">
        <v>0</v>
      </c>
      <c r="P86" s="806" t="s">
        <v>0</v>
      </c>
      <c r="Q86" s="807"/>
      <c r="R86" s="9"/>
      <c r="S86" s="813"/>
      <c r="T86" s="819"/>
      <c r="U86" s="816"/>
      <c r="V86" s="677"/>
      <c r="W86" s="649"/>
      <c r="X86" s="649"/>
      <c r="Y86" s="649"/>
      <c r="Z86" s="649"/>
      <c r="AA86" s="802"/>
      <c r="AB86" s="155">
        <v>0</v>
      </c>
      <c r="AC86" s="795"/>
      <c r="AD86" s="503" t="s">
        <v>0</v>
      </c>
      <c r="AE86" s="11"/>
      <c r="AF86" s="429">
        <v>45.097660000000005</v>
      </c>
      <c r="AG86" s="300">
        <v>20.2164</v>
      </c>
      <c r="AH86" s="301"/>
      <c r="AI86" s="300">
        <v>148.21976000000001</v>
      </c>
      <c r="AJ86" s="300">
        <v>12.992000000000003</v>
      </c>
      <c r="AK86" s="300">
        <v>21.663200000000003</v>
      </c>
      <c r="AL86" s="300">
        <v>29.162000000000003</v>
      </c>
      <c r="AM86" s="300"/>
      <c r="AN86" s="300" t="s">
        <v>443</v>
      </c>
      <c r="AO86" s="299"/>
      <c r="AP86" s="299"/>
      <c r="AQ86" s="299"/>
      <c r="AR86" s="299"/>
      <c r="AS86" s="299"/>
      <c r="AT86" s="299"/>
      <c r="AU86" s="299"/>
      <c r="AW86" s="316">
        <v>2850</v>
      </c>
      <c r="AX86" s="306">
        <v>1200</v>
      </c>
      <c r="AY86" s="299"/>
      <c r="AZ86" s="299"/>
    </row>
    <row r="87" spans="1:52" s="6" customFormat="1" ht="28.5" customHeight="1" x14ac:dyDescent="0.5">
      <c r="A87" s="193"/>
      <c r="B87" s="135"/>
      <c r="C87" s="194"/>
      <c r="D87" s="14"/>
      <c r="E87" s="18" t="s">
        <v>124</v>
      </c>
      <c r="F87" s="14"/>
      <c r="G87" s="444">
        <v>187.20356000000001</v>
      </c>
      <c r="H87" s="135"/>
      <c r="I87" s="809"/>
      <c r="J87" s="293">
        <v>13.472000000000001</v>
      </c>
      <c r="K87" s="293">
        <v>22.443200000000001</v>
      </c>
      <c r="L87" s="289">
        <v>30.212</v>
      </c>
      <c r="N87" s="813"/>
      <c r="O87" s="128" t="s">
        <v>0</v>
      </c>
      <c r="P87" s="806" t="s">
        <v>0</v>
      </c>
      <c r="Q87" s="807"/>
      <c r="R87" s="9"/>
      <c r="S87" s="813"/>
      <c r="T87" s="819"/>
      <c r="U87" s="816"/>
      <c r="V87" s="677"/>
      <c r="W87" s="649"/>
      <c r="X87" s="649"/>
      <c r="Y87" s="649"/>
      <c r="Z87" s="649"/>
      <c r="AA87" s="802"/>
      <c r="AB87" s="155">
        <v>0</v>
      </c>
      <c r="AC87" s="795"/>
      <c r="AD87" s="503" t="s">
        <v>0</v>
      </c>
      <c r="AE87" s="11"/>
      <c r="AF87" s="429">
        <v>50.035359999999997</v>
      </c>
      <c r="AG87" s="300">
        <v>20.981399999999997</v>
      </c>
      <c r="AH87" s="301"/>
      <c r="AI87" s="300">
        <v>166.22216</v>
      </c>
      <c r="AJ87" s="300">
        <v>13.472000000000001</v>
      </c>
      <c r="AK87" s="300">
        <v>22.443200000000001</v>
      </c>
      <c r="AL87" s="300">
        <v>30.212</v>
      </c>
      <c r="AM87" s="300"/>
      <c r="AN87" s="300" t="s">
        <v>443</v>
      </c>
      <c r="AO87" s="299"/>
      <c r="AP87" s="299"/>
      <c r="AQ87" s="299"/>
      <c r="AR87" s="299"/>
      <c r="AS87" s="299"/>
      <c r="AT87" s="299"/>
      <c r="AU87" s="299"/>
      <c r="AW87" s="316">
        <v>2850</v>
      </c>
      <c r="AX87" s="306">
        <v>1350</v>
      </c>
      <c r="AY87" s="299"/>
      <c r="AZ87" s="299"/>
    </row>
    <row r="88" spans="1:52" s="6" customFormat="1" ht="28.5" customHeight="1" x14ac:dyDescent="0.5">
      <c r="A88" s="193"/>
      <c r="B88" s="135"/>
      <c r="C88" s="194"/>
      <c r="D88" s="14"/>
      <c r="E88" s="18" t="s">
        <v>125</v>
      </c>
      <c r="F88" s="14"/>
      <c r="G88" s="444">
        <v>205.97095999999999</v>
      </c>
      <c r="H88" s="135"/>
      <c r="I88" s="809"/>
      <c r="J88" s="293">
        <v>13.951999999999998</v>
      </c>
      <c r="K88" s="293">
        <v>23.223200000000002</v>
      </c>
      <c r="L88" s="289">
        <v>31.262</v>
      </c>
      <c r="N88" s="813"/>
      <c r="O88" s="128" t="s">
        <v>0</v>
      </c>
      <c r="P88" s="806" t="s">
        <v>0</v>
      </c>
      <c r="Q88" s="807"/>
      <c r="R88" s="9"/>
      <c r="S88" s="813"/>
      <c r="T88" s="819"/>
      <c r="U88" s="816"/>
      <c r="V88" s="677"/>
      <c r="W88" s="649"/>
      <c r="X88" s="649"/>
      <c r="Y88" s="649"/>
      <c r="Z88" s="649"/>
      <c r="AA88" s="802"/>
      <c r="AB88" s="155">
        <v>0</v>
      </c>
      <c r="AC88" s="795"/>
      <c r="AD88" s="503" t="s">
        <v>0</v>
      </c>
      <c r="AE88" s="11"/>
      <c r="AF88" s="429">
        <v>54.973060000000004</v>
      </c>
      <c r="AG88" s="300">
        <v>21.746400000000001</v>
      </c>
      <c r="AH88" s="301"/>
      <c r="AI88" s="300">
        <v>184.22456</v>
      </c>
      <c r="AJ88" s="300">
        <v>13.951999999999998</v>
      </c>
      <c r="AK88" s="300">
        <v>23.223200000000002</v>
      </c>
      <c r="AL88" s="300">
        <v>31.262</v>
      </c>
      <c r="AM88" s="300"/>
      <c r="AN88" s="300" t="s">
        <v>443</v>
      </c>
      <c r="AO88" s="299"/>
      <c r="AP88" s="299"/>
      <c r="AQ88" s="299"/>
      <c r="AR88" s="299"/>
      <c r="AS88" s="299"/>
      <c r="AT88" s="299"/>
      <c r="AU88" s="299"/>
      <c r="AW88" s="316">
        <v>2850</v>
      </c>
      <c r="AX88" s="306">
        <v>1500</v>
      </c>
      <c r="AY88" s="299"/>
      <c r="AZ88" s="299"/>
    </row>
    <row r="89" spans="1:52" s="6" customFormat="1" ht="28.5" customHeight="1" x14ac:dyDescent="0.5">
      <c r="A89" s="193"/>
      <c r="B89" s="135"/>
      <c r="C89" s="194"/>
      <c r="D89" s="14"/>
      <c r="E89" s="18" t="s">
        <v>168</v>
      </c>
      <c r="F89" s="14"/>
      <c r="G89" s="444">
        <v>224.73836000000003</v>
      </c>
      <c r="H89" s="135"/>
      <c r="I89" s="809"/>
      <c r="J89" s="293">
        <v>14.432</v>
      </c>
      <c r="K89" s="293">
        <v>24.0032</v>
      </c>
      <c r="L89" s="289">
        <v>32.311999999999998</v>
      </c>
      <c r="N89" s="813"/>
      <c r="O89" s="128" t="s">
        <v>0</v>
      </c>
      <c r="P89" s="806" t="s">
        <v>0</v>
      </c>
      <c r="Q89" s="807"/>
      <c r="R89" s="9"/>
      <c r="S89" s="813"/>
      <c r="T89" s="819"/>
      <c r="U89" s="816"/>
      <c r="V89" s="677"/>
      <c r="W89" s="649"/>
      <c r="X89" s="649"/>
      <c r="Y89" s="649"/>
      <c r="Z89" s="649"/>
      <c r="AA89" s="802"/>
      <c r="AB89" s="155">
        <v>0</v>
      </c>
      <c r="AC89" s="795"/>
      <c r="AD89" s="503" t="s">
        <v>0</v>
      </c>
      <c r="AE89" s="11"/>
      <c r="AF89" s="429">
        <v>59.910760000000003</v>
      </c>
      <c r="AG89" s="300">
        <v>22.511399999999998</v>
      </c>
      <c r="AH89" s="301"/>
      <c r="AI89" s="300">
        <v>202.22696000000002</v>
      </c>
      <c r="AJ89" s="300">
        <v>14.432</v>
      </c>
      <c r="AK89" s="300">
        <v>24.0032</v>
      </c>
      <c r="AL89" s="300">
        <v>32.311999999999998</v>
      </c>
      <c r="AM89" s="300"/>
      <c r="AN89" s="300" t="s">
        <v>443</v>
      </c>
      <c r="AO89" s="299"/>
      <c r="AP89" s="299"/>
      <c r="AQ89" s="299"/>
      <c r="AR89" s="299"/>
      <c r="AS89" s="299"/>
      <c r="AT89" s="299"/>
      <c r="AU89" s="299"/>
      <c r="AW89" s="316">
        <v>2850</v>
      </c>
      <c r="AX89" s="306">
        <v>1650</v>
      </c>
      <c r="AY89" s="299"/>
      <c r="AZ89" s="299"/>
    </row>
    <row r="90" spans="1:52" s="6" customFormat="1" ht="28.5" customHeight="1" x14ac:dyDescent="0.5">
      <c r="A90" s="193"/>
      <c r="B90" s="135"/>
      <c r="C90" s="194"/>
      <c r="D90" s="14"/>
      <c r="E90" s="20" t="s">
        <v>126</v>
      </c>
      <c r="F90" s="14"/>
      <c r="G90" s="444">
        <v>157.20416</v>
      </c>
      <c r="H90" s="135"/>
      <c r="I90" s="809"/>
      <c r="J90" s="155" t="s">
        <v>0</v>
      </c>
      <c r="K90" s="155" t="s">
        <v>0</v>
      </c>
      <c r="L90" s="153" t="s">
        <v>0</v>
      </c>
      <c r="N90" s="813"/>
      <c r="O90" s="155" t="s">
        <v>0</v>
      </c>
      <c r="P90" s="804" t="s">
        <v>0</v>
      </c>
      <c r="Q90" s="805"/>
      <c r="R90" s="9"/>
      <c r="S90" s="813"/>
      <c r="T90" s="819"/>
      <c r="U90" s="816"/>
      <c r="V90" s="677"/>
      <c r="W90" s="649"/>
      <c r="X90" s="649"/>
      <c r="Y90" s="649"/>
      <c r="Z90" s="649"/>
      <c r="AA90" s="802"/>
      <c r="AB90" s="155">
        <v>0</v>
      </c>
      <c r="AC90" s="795"/>
      <c r="AD90" s="503" t="s">
        <v>0</v>
      </c>
      <c r="AE90" s="11"/>
      <c r="AF90" s="428">
        <v>42.15466</v>
      </c>
      <c r="AG90" s="300">
        <v>20.2164</v>
      </c>
      <c r="AH90" s="301"/>
      <c r="AI90" s="300">
        <v>136.98776000000001</v>
      </c>
      <c r="AJ90" s="300">
        <v>12.991999999999999</v>
      </c>
      <c r="AK90" s="300">
        <v>21.663200000000003</v>
      </c>
      <c r="AL90" s="300">
        <v>29.162000000000003</v>
      </c>
      <c r="AM90" s="300"/>
      <c r="AN90" s="300" t="s">
        <v>443</v>
      </c>
      <c r="AO90" s="299"/>
      <c r="AP90" s="299"/>
      <c r="AQ90" s="299"/>
      <c r="AR90" s="299"/>
      <c r="AS90" s="299"/>
      <c r="AT90" s="299"/>
      <c r="AU90" s="299"/>
      <c r="AW90" s="305">
        <v>3000</v>
      </c>
      <c r="AX90" s="306">
        <v>1050</v>
      </c>
      <c r="AY90" s="299"/>
      <c r="AZ90" s="299"/>
    </row>
    <row r="91" spans="1:52" s="6" customFormat="1" ht="28.5" customHeight="1" x14ac:dyDescent="0.5">
      <c r="A91" s="193"/>
      <c r="B91" s="135"/>
      <c r="C91" s="194"/>
      <c r="D91" s="14"/>
      <c r="E91" s="20" t="s">
        <v>127</v>
      </c>
      <c r="F91" s="14"/>
      <c r="G91" s="444">
        <v>176.90756000000002</v>
      </c>
      <c r="H91" s="135"/>
      <c r="I91" s="809"/>
      <c r="J91" s="155" t="s">
        <v>0</v>
      </c>
      <c r="K91" s="155" t="s">
        <v>0</v>
      </c>
      <c r="L91" s="153" t="s">
        <v>0</v>
      </c>
      <c r="N91" s="813"/>
      <c r="O91" s="155" t="s">
        <v>0</v>
      </c>
      <c r="P91" s="804" t="s">
        <v>0</v>
      </c>
      <c r="Q91" s="805"/>
      <c r="R91" s="9"/>
      <c r="S91" s="813"/>
      <c r="T91" s="819"/>
      <c r="U91" s="816"/>
      <c r="V91" s="677"/>
      <c r="W91" s="649"/>
      <c r="X91" s="649"/>
      <c r="Y91" s="649"/>
      <c r="Z91" s="649"/>
      <c r="AA91" s="802"/>
      <c r="AB91" s="155">
        <v>0</v>
      </c>
      <c r="AC91" s="795"/>
      <c r="AD91" s="503" t="s">
        <v>0</v>
      </c>
      <c r="AE91" s="11"/>
      <c r="AF91" s="428">
        <v>47.337610000000005</v>
      </c>
      <c r="AG91" s="300">
        <v>20.981399999999997</v>
      </c>
      <c r="AH91" s="301"/>
      <c r="AI91" s="300">
        <v>155.92616000000001</v>
      </c>
      <c r="AJ91" s="300">
        <v>13.472000000000001</v>
      </c>
      <c r="AK91" s="300">
        <v>22.443200000000001</v>
      </c>
      <c r="AL91" s="300">
        <v>30.212</v>
      </c>
      <c r="AM91" s="300"/>
      <c r="AN91" s="300" t="s">
        <v>443</v>
      </c>
      <c r="AO91" s="299"/>
      <c r="AP91" s="299"/>
      <c r="AQ91" s="299"/>
      <c r="AR91" s="299"/>
      <c r="AS91" s="299"/>
      <c r="AT91" s="299"/>
      <c r="AU91" s="299"/>
      <c r="AW91" s="305">
        <v>3000</v>
      </c>
      <c r="AX91" s="306">
        <v>1200</v>
      </c>
      <c r="AY91" s="299"/>
      <c r="AZ91" s="299"/>
    </row>
    <row r="92" spans="1:52" s="6" customFormat="1" ht="28.5" customHeight="1" x14ac:dyDescent="0.5">
      <c r="A92" s="193"/>
      <c r="B92" s="135"/>
      <c r="C92" s="194"/>
      <c r="D92" s="14"/>
      <c r="E92" s="20" t="s">
        <v>128</v>
      </c>
      <c r="F92" s="14"/>
      <c r="G92" s="444">
        <v>196.61096000000001</v>
      </c>
      <c r="H92" s="135"/>
      <c r="I92" s="809"/>
      <c r="J92" s="155" t="s">
        <v>0</v>
      </c>
      <c r="K92" s="155" t="s">
        <v>0</v>
      </c>
      <c r="L92" s="153" t="s">
        <v>0</v>
      </c>
      <c r="N92" s="813"/>
      <c r="O92" s="155" t="s">
        <v>0</v>
      </c>
      <c r="P92" s="804" t="s">
        <v>0</v>
      </c>
      <c r="Q92" s="805"/>
      <c r="R92" s="9"/>
      <c r="S92" s="813"/>
      <c r="T92" s="819"/>
      <c r="U92" s="816"/>
      <c r="V92" s="677"/>
      <c r="W92" s="649"/>
      <c r="X92" s="649"/>
      <c r="Y92" s="649"/>
      <c r="Z92" s="649"/>
      <c r="AA92" s="802"/>
      <c r="AB92" s="155">
        <v>0</v>
      </c>
      <c r="AC92" s="795"/>
      <c r="AD92" s="503" t="s">
        <v>0</v>
      </c>
      <c r="AE92" s="11"/>
      <c r="AF92" s="428">
        <v>52.520559999999996</v>
      </c>
      <c r="AG92" s="300">
        <v>21.746400000000001</v>
      </c>
      <c r="AH92" s="301"/>
      <c r="AI92" s="300">
        <v>174.86456000000001</v>
      </c>
      <c r="AJ92" s="300">
        <v>13.951999999999998</v>
      </c>
      <c r="AK92" s="300">
        <v>23.223199999999999</v>
      </c>
      <c r="AL92" s="300">
        <v>31.261999999999993</v>
      </c>
      <c r="AM92" s="300"/>
      <c r="AN92" s="300" t="s">
        <v>443</v>
      </c>
      <c r="AO92" s="299"/>
      <c r="AP92" s="299"/>
      <c r="AQ92" s="299"/>
      <c r="AR92" s="299"/>
      <c r="AS92" s="299"/>
      <c r="AT92" s="299"/>
      <c r="AU92" s="299"/>
      <c r="AW92" s="305">
        <v>3000</v>
      </c>
      <c r="AX92" s="306">
        <v>1350</v>
      </c>
      <c r="AY92" s="299"/>
      <c r="AZ92" s="299"/>
    </row>
    <row r="93" spans="1:52" s="6" customFormat="1" ht="28.5" customHeight="1" x14ac:dyDescent="0.5">
      <c r="A93" s="193"/>
      <c r="B93" s="135"/>
      <c r="C93" s="194"/>
      <c r="D93" s="14"/>
      <c r="E93" s="20" t="s">
        <v>129</v>
      </c>
      <c r="F93" s="14"/>
      <c r="G93" s="444">
        <v>216.31435999999999</v>
      </c>
      <c r="H93" s="135"/>
      <c r="I93" s="809"/>
      <c r="J93" s="155" t="s">
        <v>0</v>
      </c>
      <c r="K93" s="155" t="s">
        <v>0</v>
      </c>
      <c r="L93" s="153" t="s">
        <v>0</v>
      </c>
      <c r="N93" s="813"/>
      <c r="O93" s="155" t="s">
        <v>0</v>
      </c>
      <c r="P93" s="804" t="s">
        <v>0</v>
      </c>
      <c r="Q93" s="805"/>
      <c r="R93" s="9"/>
      <c r="S93" s="813"/>
      <c r="T93" s="819"/>
      <c r="U93" s="816"/>
      <c r="V93" s="677"/>
      <c r="W93" s="649"/>
      <c r="X93" s="649"/>
      <c r="Y93" s="649"/>
      <c r="Z93" s="649"/>
      <c r="AA93" s="802"/>
      <c r="AB93" s="155">
        <v>0</v>
      </c>
      <c r="AC93" s="795"/>
      <c r="AD93" s="503" t="s">
        <v>0</v>
      </c>
      <c r="AE93" s="11"/>
      <c r="AF93" s="428">
        <v>57.703510000000001</v>
      </c>
      <c r="AG93" s="300">
        <v>22.511399999999998</v>
      </c>
      <c r="AH93" s="301"/>
      <c r="AI93" s="300">
        <v>193.80295999999998</v>
      </c>
      <c r="AJ93" s="300">
        <v>14.432</v>
      </c>
      <c r="AK93" s="300">
        <v>24.0032</v>
      </c>
      <c r="AL93" s="300">
        <v>32.311999999999998</v>
      </c>
      <c r="AM93" s="300"/>
      <c r="AN93" s="300" t="s">
        <v>443</v>
      </c>
      <c r="AO93" s="299"/>
      <c r="AP93" s="299"/>
      <c r="AQ93" s="299"/>
      <c r="AR93" s="299"/>
      <c r="AS93" s="299"/>
      <c r="AT93" s="299"/>
      <c r="AU93" s="299"/>
      <c r="AW93" s="305">
        <v>3000</v>
      </c>
      <c r="AX93" s="306">
        <v>1500</v>
      </c>
      <c r="AY93" s="299"/>
      <c r="AZ93" s="299"/>
    </row>
    <row r="94" spans="1:52" s="6" customFormat="1" ht="28.5" customHeight="1" x14ac:dyDescent="0.5">
      <c r="A94" s="193"/>
      <c r="B94" s="135"/>
      <c r="C94" s="194"/>
      <c r="D94" s="14"/>
      <c r="E94" s="20" t="s">
        <v>174</v>
      </c>
      <c r="F94" s="14"/>
      <c r="G94" s="444">
        <v>236.01776000000001</v>
      </c>
      <c r="H94" s="135"/>
      <c r="I94" s="809"/>
      <c r="J94" s="155" t="s">
        <v>0</v>
      </c>
      <c r="K94" s="155" t="s">
        <v>0</v>
      </c>
      <c r="L94" s="153" t="s">
        <v>0</v>
      </c>
      <c r="N94" s="813"/>
      <c r="O94" s="155" t="s">
        <v>0</v>
      </c>
      <c r="P94" s="804" t="s">
        <v>0</v>
      </c>
      <c r="Q94" s="805"/>
      <c r="R94" s="9"/>
      <c r="S94" s="813"/>
      <c r="T94" s="819"/>
      <c r="U94" s="816"/>
      <c r="V94" s="677"/>
      <c r="W94" s="649"/>
      <c r="X94" s="649"/>
      <c r="Y94" s="649"/>
      <c r="Z94" s="649"/>
      <c r="AA94" s="802"/>
      <c r="AB94" s="155">
        <v>0</v>
      </c>
      <c r="AC94" s="795"/>
      <c r="AD94" s="503" t="s">
        <v>0</v>
      </c>
      <c r="AE94" s="11"/>
      <c r="AF94" s="428">
        <v>62.88646</v>
      </c>
      <c r="AG94" s="300">
        <v>23.276399999999999</v>
      </c>
      <c r="AH94" s="301"/>
      <c r="AI94" s="300">
        <v>212.74136000000001</v>
      </c>
      <c r="AJ94" s="300">
        <v>14.912000000000001</v>
      </c>
      <c r="AK94" s="300">
        <v>24.783200000000001</v>
      </c>
      <c r="AL94" s="300">
        <v>33.362000000000002</v>
      </c>
      <c r="AM94" s="300"/>
      <c r="AN94" s="300" t="s">
        <v>443</v>
      </c>
      <c r="AO94" s="299"/>
      <c r="AP94" s="299"/>
      <c r="AQ94" s="299"/>
      <c r="AR94" s="299"/>
      <c r="AS94" s="299"/>
      <c r="AT94" s="299"/>
      <c r="AU94" s="299"/>
      <c r="AW94" s="305">
        <v>3000</v>
      </c>
      <c r="AX94" s="306">
        <v>1650</v>
      </c>
      <c r="AY94" s="299"/>
      <c r="AZ94" s="299"/>
    </row>
    <row r="95" spans="1:52" s="6" customFormat="1" ht="28.5" customHeight="1" x14ac:dyDescent="0.5">
      <c r="A95" s="193"/>
      <c r="B95" s="135"/>
      <c r="C95" s="194"/>
      <c r="D95" s="14"/>
      <c r="E95" s="18" t="s">
        <v>314</v>
      </c>
      <c r="F95" s="14"/>
      <c r="G95" s="444">
        <v>164.73956000000001</v>
      </c>
      <c r="H95" s="135"/>
      <c r="I95" s="809"/>
      <c r="J95" s="128" t="s">
        <v>0</v>
      </c>
      <c r="K95" s="128" t="s">
        <v>0</v>
      </c>
      <c r="L95" s="154" t="s">
        <v>0</v>
      </c>
      <c r="N95" s="813"/>
      <c r="O95" s="128" t="s">
        <v>0</v>
      </c>
      <c r="P95" s="806" t="s">
        <v>0</v>
      </c>
      <c r="Q95" s="807"/>
      <c r="R95" s="9"/>
      <c r="S95" s="813"/>
      <c r="T95" s="819"/>
      <c r="U95" s="816"/>
      <c r="V95" s="677"/>
      <c r="W95" s="649"/>
      <c r="X95" s="649"/>
      <c r="Y95" s="649"/>
      <c r="Z95" s="649"/>
      <c r="AA95" s="802"/>
      <c r="AB95" s="155">
        <v>0</v>
      </c>
      <c r="AC95" s="795"/>
      <c r="AD95" s="503" t="s">
        <v>0</v>
      </c>
      <c r="AE95" s="11"/>
      <c r="AF95" s="429">
        <v>44.149360000000001</v>
      </c>
      <c r="AG95" s="300">
        <v>20.981399999999997</v>
      </c>
      <c r="AH95" s="301"/>
      <c r="AI95" s="300">
        <v>143.75816</v>
      </c>
      <c r="AJ95" s="300">
        <v>13.472000000000001</v>
      </c>
      <c r="AK95" s="300">
        <v>22.443200000000004</v>
      </c>
      <c r="AL95" s="300">
        <v>30.212000000000003</v>
      </c>
      <c r="AM95" s="300"/>
      <c r="AN95" s="300" t="s">
        <v>443</v>
      </c>
      <c r="AO95" s="299"/>
      <c r="AP95" s="299"/>
      <c r="AQ95" s="299"/>
      <c r="AR95" s="299"/>
      <c r="AS95" s="299"/>
      <c r="AT95" s="299"/>
      <c r="AU95" s="299"/>
      <c r="AW95" s="316">
        <v>3150</v>
      </c>
      <c r="AX95" s="306">
        <v>1050</v>
      </c>
      <c r="AY95" s="299"/>
      <c r="AZ95" s="299"/>
    </row>
    <row r="96" spans="1:52" s="6" customFormat="1" ht="28.5" customHeight="1" x14ac:dyDescent="0.5">
      <c r="A96" s="193"/>
      <c r="B96" s="135"/>
      <c r="C96" s="194"/>
      <c r="D96" s="14"/>
      <c r="E96" s="18" t="s">
        <v>315</v>
      </c>
      <c r="F96" s="14"/>
      <c r="G96" s="444">
        <v>185.37896000000001</v>
      </c>
      <c r="H96" s="135"/>
      <c r="I96" s="809"/>
      <c r="J96" s="128" t="s">
        <v>0</v>
      </c>
      <c r="K96" s="128" t="s">
        <v>0</v>
      </c>
      <c r="L96" s="154" t="s">
        <v>0</v>
      </c>
      <c r="N96" s="813"/>
      <c r="O96" s="128" t="s">
        <v>0</v>
      </c>
      <c r="P96" s="806" t="s">
        <v>0</v>
      </c>
      <c r="Q96" s="807"/>
      <c r="R96" s="9"/>
      <c r="S96" s="813"/>
      <c r="T96" s="819"/>
      <c r="U96" s="816"/>
      <c r="V96" s="677"/>
      <c r="W96" s="649"/>
      <c r="X96" s="649"/>
      <c r="Y96" s="649"/>
      <c r="Z96" s="649"/>
      <c r="AA96" s="802"/>
      <c r="AB96" s="155">
        <v>0</v>
      </c>
      <c r="AC96" s="795"/>
      <c r="AD96" s="503" t="s">
        <v>0</v>
      </c>
      <c r="AE96" s="11"/>
      <c r="AF96" s="429">
        <v>49.577559999999998</v>
      </c>
      <c r="AG96" s="300">
        <v>21.746400000000001</v>
      </c>
      <c r="AH96" s="301"/>
      <c r="AI96" s="300">
        <v>163.63256000000001</v>
      </c>
      <c r="AJ96" s="300">
        <v>13.951999999999998</v>
      </c>
      <c r="AK96" s="300">
        <v>23.223200000000002</v>
      </c>
      <c r="AL96" s="300">
        <v>31.262</v>
      </c>
      <c r="AM96" s="300"/>
      <c r="AN96" s="300" t="s">
        <v>443</v>
      </c>
      <c r="AO96" s="299"/>
      <c r="AP96" s="299"/>
      <c r="AQ96" s="299"/>
      <c r="AR96" s="299"/>
      <c r="AS96" s="299"/>
      <c r="AT96" s="299"/>
      <c r="AU96" s="299"/>
      <c r="AW96" s="316">
        <v>3150</v>
      </c>
      <c r="AX96" s="306">
        <v>1200</v>
      </c>
      <c r="AY96" s="299"/>
      <c r="AZ96" s="299"/>
    </row>
    <row r="97" spans="1:52" s="6" customFormat="1" ht="28.5" customHeight="1" x14ac:dyDescent="0.5">
      <c r="A97" s="193"/>
      <c r="B97" s="135"/>
      <c r="C97" s="194"/>
      <c r="D97" s="14"/>
      <c r="E97" s="18" t="s">
        <v>316</v>
      </c>
      <c r="F97" s="14"/>
      <c r="G97" s="444">
        <v>206.01836</v>
      </c>
      <c r="H97" s="135"/>
      <c r="I97" s="809"/>
      <c r="J97" s="128" t="s">
        <v>0</v>
      </c>
      <c r="K97" s="128" t="s">
        <v>0</v>
      </c>
      <c r="L97" s="154" t="s">
        <v>0</v>
      </c>
      <c r="N97" s="813"/>
      <c r="O97" s="128" t="s">
        <v>0</v>
      </c>
      <c r="P97" s="806" t="s">
        <v>0</v>
      </c>
      <c r="Q97" s="807"/>
      <c r="R97" s="9"/>
      <c r="S97" s="813"/>
      <c r="T97" s="819"/>
      <c r="U97" s="816"/>
      <c r="V97" s="677"/>
      <c r="W97" s="649"/>
      <c r="X97" s="649"/>
      <c r="Y97" s="649"/>
      <c r="Z97" s="649"/>
      <c r="AA97" s="802"/>
      <c r="AB97" s="155">
        <v>0</v>
      </c>
      <c r="AC97" s="795"/>
      <c r="AD97" s="503" t="s">
        <v>0</v>
      </c>
      <c r="AE97" s="11"/>
      <c r="AF97" s="429">
        <v>55.005760000000002</v>
      </c>
      <c r="AG97" s="300">
        <v>22.511399999999998</v>
      </c>
      <c r="AH97" s="301"/>
      <c r="AI97" s="300">
        <v>183.50695999999999</v>
      </c>
      <c r="AJ97" s="300">
        <v>14.432</v>
      </c>
      <c r="AK97" s="300">
        <v>24.0032</v>
      </c>
      <c r="AL97" s="300">
        <v>32.311999999999998</v>
      </c>
      <c r="AM97" s="300"/>
      <c r="AN97" s="300" t="s">
        <v>443</v>
      </c>
      <c r="AO97" s="299"/>
      <c r="AP97" s="299"/>
      <c r="AQ97" s="299"/>
      <c r="AR97" s="299"/>
      <c r="AS97" s="299"/>
      <c r="AT97" s="299"/>
      <c r="AU97" s="299"/>
      <c r="AW97" s="316">
        <v>3150</v>
      </c>
      <c r="AX97" s="306">
        <v>1350</v>
      </c>
      <c r="AY97" s="299"/>
      <c r="AZ97" s="299"/>
    </row>
    <row r="98" spans="1:52" s="6" customFormat="1" ht="28.5" customHeight="1" x14ac:dyDescent="0.5">
      <c r="A98" s="193"/>
      <c r="B98" s="135"/>
      <c r="C98" s="194"/>
      <c r="D98" s="14"/>
      <c r="E98" s="18" t="s">
        <v>317</v>
      </c>
      <c r="F98" s="14"/>
      <c r="G98" s="444">
        <v>226.65776000000002</v>
      </c>
      <c r="H98" s="135"/>
      <c r="I98" s="809"/>
      <c r="J98" s="128" t="s">
        <v>0</v>
      </c>
      <c r="K98" s="128" t="s">
        <v>0</v>
      </c>
      <c r="L98" s="154" t="s">
        <v>0</v>
      </c>
      <c r="N98" s="813"/>
      <c r="O98" s="128" t="s">
        <v>0</v>
      </c>
      <c r="P98" s="806" t="s">
        <v>0</v>
      </c>
      <c r="Q98" s="807"/>
      <c r="R98" s="9"/>
      <c r="S98" s="813"/>
      <c r="T98" s="819"/>
      <c r="U98" s="816"/>
      <c r="V98" s="677"/>
      <c r="W98" s="649"/>
      <c r="X98" s="649"/>
      <c r="Y98" s="649"/>
      <c r="Z98" s="649"/>
      <c r="AA98" s="802"/>
      <c r="AB98" s="155">
        <v>0</v>
      </c>
      <c r="AC98" s="795"/>
      <c r="AD98" s="503" t="s">
        <v>0</v>
      </c>
      <c r="AE98" s="11"/>
      <c r="AF98" s="429">
        <v>60.433960000000006</v>
      </c>
      <c r="AG98" s="300">
        <v>23.276399999999999</v>
      </c>
      <c r="AH98" s="301"/>
      <c r="AI98" s="300">
        <v>203.38136000000003</v>
      </c>
      <c r="AJ98" s="300">
        <v>14.912000000000001</v>
      </c>
      <c r="AK98" s="300">
        <v>24.783200000000001</v>
      </c>
      <c r="AL98" s="300">
        <v>33.362000000000002</v>
      </c>
      <c r="AM98" s="300"/>
      <c r="AN98" s="300" t="s">
        <v>443</v>
      </c>
      <c r="AO98" s="299"/>
      <c r="AP98" s="299"/>
      <c r="AQ98" s="299"/>
      <c r="AR98" s="299"/>
      <c r="AS98" s="299"/>
      <c r="AT98" s="299"/>
      <c r="AU98" s="299"/>
      <c r="AW98" s="316">
        <v>3150</v>
      </c>
      <c r="AX98" s="306">
        <v>1500</v>
      </c>
      <c r="AY98" s="299"/>
      <c r="AZ98" s="299"/>
    </row>
    <row r="99" spans="1:52" s="6" customFormat="1" ht="28.5" customHeight="1" x14ac:dyDescent="0.5">
      <c r="A99" s="193"/>
      <c r="B99" s="135"/>
      <c r="C99" s="194"/>
      <c r="D99" s="14"/>
      <c r="E99" s="18" t="s">
        <v>318</v>
      </c>
      <c r="F99" s="14"/>
      <c r="G99" s="444">
        <v>247.29716000000002</v>
      </c>
      <c r="H99" s="135"/>
      <c r="I99" s="809"/>
      <c r="J99" s="128" t="s">
        <v>0</v>
      </c>
      <c r="K99" s="128" t="s">
        <v>0</v>
      </c>
      <c r="L99" s="154" t="s">
        <v>0</v>
      </c>
      <c r="N99" s="813"/>
      <c r="O99" s="128" t="s">
        <v>0</v>
      </c>
      <c r="P99" s="806" t="s">
        <v>0</v>
      </c>
      <c r="Q99" s="807"/>
      <c r="R99" s="9"/>
      <c r="S99" s="813"/>
      <c r="T99" s="819"/>
      <c r="U99" s="816"/>
      <c r="V99" s="677"/>
      <c r="W99" s="649"/>
      <c r="X99" s="649"/>
      <c r="Y99" s="649"/>
      <c r="Z99" s="649"/>
      <c r="AA99" s="802"/>
      <c r="AB99" s="155">
        <v>0</v>
      </c>
      <c r="AC99" s="795"/>
      <c r="AD99" s="503" t="s">
        <v>0</v>
      </c>
      <c r="AE99" s="11"/>
      <c r="AF99" s="429">
        <v>65.862160000000003</v>
      </c>
      <c r="AG99" s="300">
        <v>24.041399999999999</v>
      </c>
      <c r="AH99" s="301"/>
      <c r="AI99" s="300">
        <v>223.25576000000001</v>
      </c>
      <c r="AJ99" s="300">
        <v>15.391999999999999</v>
      </c>
      <c r="AK99" s="300">
        <v>25.563200000000002</v>
      </c>
      <c r="AL99" s="300">
        <v>34.412000000000006</v>
      </c>
      <c r="AM99" s="300"/>
      <c r="AN99" s="300" t="s">
        <v>443</v>
      </c>
      <c r="AO99" s="299"/>
      <c r="AP99" s="299"/>
      <c r="AQ99" s="299"/>
      <c r="AR99" s="299"/>
      <c r="AS99" s="299"/>
      <c r="AT99" s="299"/>
      <c r="AU99" s="299"/>
      <c r="AW99" s="316">
        <v>3150</v>
      </c>
      <c r="AX99" s="306">
        <v>1650</v>
      </c>
      <c r="AY99" s="299"/>
      <c r="AZ99" s="299"/>
    </row>
    <row r="100" spans="1:52" s="6" customFormat="1" ht="28.5" customHeight="1" x14ac:dyDescent="0.5">
      <c r="A100" s="193"/>
      <c r="B100" s="135"/>
      <c r="C100" s="194"/>
      <c r="D100" s="14"/>
      <c r="E100" s="22" t="s">
        <v>319</v>
      </c>
      <c r="F100" s="14"/>
      <c r="G100" s="444">
        <v>193.85036000000002</v>
      </c>
      <c r="H100" s="135"/>
      <c r="I100" s="809"/>
      <c r="J100" s="155" t="s">
        <v>0</v>
      </c>
      <c r="K100" s="155" t="s">
        <v>0</v>
      </c>
      <c r="L100" s="153" t="s">
        <v>0</v>
      </c>
      <c r="N100" s="813"/>
      <c r="O100" s="155" t="s">
        <v>0</v>
      </c>
      <c r="P100" s="804" t="s">
        <v>0</v>
      </c>
      <c r="Q100" s="805"/>
      <c r="R100" s="9"/>
      <c r="S100" s="813"/>
      <c r="T100" s="819"/>
      <c r="U100" s="816"/>
      <c r="V100" s="677"/>
      <c r="W100" s="649"/>
      <c r="X100" s="649"/>
      <c r="Y100" s="649"/>
      <c r="Z100" s="649"/>
      <c r="AA100" s="802"/>
      <c r="AB100" s="155">
        <v>0</v>
      </c>
      <c r="AC100" s="795"/>
      <c r="AD100" s="503" t="s">
        <v>0</v>
      </c>
      <c r="AE100" s="11"/>
      <c r="AF100" s="428">
        <v>51.817509999999999</v>
      </c>
      <c r="AG100" s="300">
        <v>22.511399999999998</v>
      </c>
      <c r="AH100" s="301"/>
      <c r="AI100" s="300">
        <v>171.33896000000001</v>
      </c>
      <c r="AJ100" s="300">
        <v>14.432</v>
      </c>
      <c r="AK100" s="300">
        <v>24.0032</v>
      </c>
      <c r="AL100" s="300">
        <v>32.311999999999998</v>
      </c>
      <c r="AM100" s="300"/>
      <c r="AN100" s="300" t="s">
        <v>443</v>
      </c>
      <c r="AO100" s="299"/>
      <c r="AP100" s="299"/>
      <c r="AQ100" s="299"/>
      <c r="AR100" s="299"/>
      <c r="AS100" s="299"/>
      <c r="AT100" s="299"/>
      <c r="AU100" s="299"/>
      <c r="AW100" s="305">
        <v>3300</v>
      </c>
      <c r="AX100" s="306">
        <v>1200</v>
      </c>
      <c r="AY100" s="299"/>
      <c r="AZ100" s="299"/>
    </row>
    <row r="101" spans="1:52" s="6" customFormat="1" ht="28.5" customHeight="1" x14ac:dyDescent="0.5">
      <c r="A101" s="193"/>
      <c r="B101" s="135"/>
      <c r="C101" s="194"/>
      <c r="D101" s="14"/>
      <c r="E101" s="22" t="s">
        <v>320</v>
      </c>
      <c r="F101" s="14"/>
      <c r="G101" s="444">
        <v>215.42576</v>
      </c>
      <c r="H101" s="135"/>
      <c r="I101" s="809"/>
      <c r="J101" s="155" t="s">
        <v>0</v>
      </c>
      <c r="K101" s="155" t="s">
        <v>0</v>
      </c>
      <c r="L101" s="153" t="s">
        <v>0</v>
      </c>
      <c r="N101" s="813"/>
      <c r="O101" s="155" t="s">
        <v>0</v>
      </c>
      <c r="P101" s="804" t="s">
        <v>0</v>
      </c>
      <c r="Q101" s="805"/>
      <c r="R101" s="9"/>
      <c r="S101" s="813"/>
      <c r="T101" s="819"/>
      <c r="U101" s="816"/>
      <c r="V101" s="677"/>
      <c r="W101" s="649"/>
      <c r="X101" s="649"/>
      <c r="Y101" s="649"/>
      <c r="Z101" s="649"/>
      <c r="AA101" s="802"/>
      <c r="AB101" s="155">
        <v>0</v>
      </c>
      <c r="AC101" s="795"/>
      <c r="AD101" s="503" t="s">
        <v>0</v>
      </c>
      <c r="AE101" s="11"/>
      <c r="AF101" s="428">
        <v>57.490960000000001</v>
      </c>
      <c r="AG101" s="300">
        <v>23.276399999999999</v>
      </c>
      <c r="AH101" s="301"/>
      <c r="AI101" s="300">
        <v>192.14936</v>
      </c>
      <c r="AJ101" s="300">
        <v>14.912000000000001</v>
      </c>
      <c r="AK101" s="300">
        <v>24.783200000000001</v>
      </c>
      <c r="AL101" s="300">
        <v>33.362000000000002</v>
      </c>
      <c r="AM101" s="300"/>
      <c r="AN101" s="300" t="s">
        <v>443</v>
      </c>
      <c r="AO101" s="299"/>
      <c r="AP101" s="299"/>
      <c r="AQ101" s="299"/>
      <c r="AR101" s="299"/>
      <c r="AS101" s="299"/>
      <c r="AT101" s="299"/>
      <c r="AU101" s="299"/>
      <c r="AW101" s="305">
        <v>3300</v>
      </c>
      <c r="AX101" s="306">
        <v>1350</v>
      </c>
      <c r="AY101" s="299"/>
      <c r="AZ101" s="299"/>
    </row>
    <row r="102" spans="1:52" s="6" customFormat="1" ht="28.5" customHeight="1" x14ac:dyDescent="0.5">
      <c r="A102" s="193"/>
      <c r="B102" s="135"/>
      <c r="C102" s="194"/>
      <c r="D102" s="14"/>
      <c r="E102" s="22" t="s">
        <v>321</v>
      </c>
      <c r="F102" s="14"/>
      <c r="G102" s="444">
        <v>237.00116000000003</v>
      </c>
      <c r="H102" s="135"/>
      <c r="I102" s="809"/>
      <c r="J102" s="155" t="s">
        <v>0</v>
      </c>
      <c r="K102" s="155" t="s">
        <v>0</v>
      </c>
      <c r="L102" s="153" t="s">
        <v>0</v>
      </c>
      <c r="N102" s="813"/>
      <c r="O102" s="155" t="s">
        <v>0</v>
      </c>
      <c r="P102" s="804" t="s">
        <v>0</v>
      </c>
      <c r="Q102" s="805"/>
      <c r="R102" s="9"/>
      <c r="S102" s="813"/>
      <c r="T102" s="819"/>
      <c r="U102" s="816"/>
      <c r="V102" s="677"/>
      <c r="W102" s="649"/>
      <c r="X102" s="649"/>
      <c r="Y102" s="649"/>
      <c r="Z102" s="649"/>
      <c r="AA102" s="802"/>
      <c r="AB102" s="155">
        <v>0</v>
      </c>
      <c r="AC102" s="795"/>
      <c r="AD102" s="503" t="s">
        <v>0</v>
      </c>
      <c r="AE102" s="11"/>
      <c r="AF102" s="428">
        <v>63.164410000000004</v>
      </c>
      <c r="AG102" s="300">
        <v>24.041399999999999</v>
      </c>
      <c r="AH102" s="301"/>
      <c r="AI102" s="300">
        <v>212.95976000000002</v>
      </c>
      <c r="AJ102" s="300">
        <v>15.392000000000003</v>
      </c>
      <c r="AK102" s="300">
        <v>25.563200000000002</v>
      </c>
      <c r="AL102" s="300">
        <v>34.412000000000006</v>
      </c>
      <c r="AM102" s="300"/>
      <c r="AN102" s="300" t="s">
        <v>443</v>
      </c>
      <c r="AO102" s="299"/>
      <c r="AP102" s="299"/>
      <c r="AQ102" s="299"/>
      <c r="AR102" s="299"/>
      <c r="AS102" s="299"/>
      <c r="AT102" s="299"/>
      <c r="AU102" s="299"/>
      <c r="AW102" s="305">
        <v>3300</v>
      </c>
      <c r="AX102" s="306">
        <v>1500</v>
      </c>
      <c r="AY102" s="299"/>
      <c r="AZ102" s="299"/>
    </row>
    <row r="103" spans="1:52" s="6" customFormat="1" ht="28.5" customHeight="1" x14ac:dyDescent="0.5">
      <c r="A103" s="193"/>
      <c r="B103" s="135"/>
      <c r="C103" s="194"/>
      <c r="D103" s="14"/>
      <c r="E103" s="22" t="s">
        <v>322</v>
      </c>
      <c r="F103" s="14"/>
      <c r="G103" s="444">
        <v>258.57656000000003</v>
      </c>
      <c r="H103" s="135"/>
      <c r="I103" s="809"/>
      <c r="J103" s="155" t="s">
        <v>0</v>
      </c>
      <c r="K103" s="155" t="s">
        <v>0</v>
      </c>
      <c r="L103" s="153" t="s">
        <v>0</v>
      </c>
      <c r="N103" s="813"/>
      <c r="O103" s="155" t="s">
        <v>0</v>
      </c>
      <c r="P103" s="804" t="s">
        <v>0</v>
      </c>
      <c r="Q103" s="805"/>
      <c r="R103" s="9"/>
      <c r="S103" s="813"/>
      <c r="T103" s="819"/>
      <c r="U103" s="816"/>
      <c r="V103" s="677"/>
      <c r="W103" s="649"/>
      <c r="X103" s="649"/>
      <c r="Y103" s="649"/>
      <c r="Z103" s="649"/>
      <c r="AA103" s="802"/>
      <c r="AB103" s="155">
        <v>0</v>
      </c>
      <c r="AC103" s="795"/>
      <c r="AD103" s="503" t="s">
        <v>0</v>
      </c>
      <c r="AE103" s="11"/>
      <c r="AF103" s="428">
        <v>68.837860000000006</v>
      </c>
      <c r="AG103" s="300">
        <v>24.806399999999996</v>
      </c>
      <c r="AH103" s="301"/>
      <c r="AI103" s="300">
        <v>233.77016000000003</v>
      </c>
      <c r="AJ103" s="300">
        <v>15.872</v>
      </c>
      <c r="AK103" s="300">
        <v>26.3432</v>
      </c>
      <c r="AL103" s="300">
        <v>35.461999999999996</v>
      </c>
      <c r="AM103" s="300"/>
      <c r="AN103" s="300" t="s">
        <v>443</v>
      </c>
      <c r="AO103" s="299"/>
      <c r="AP103" s="299"/>
      <c r="AQ103" s="299"/>
      <c r="AR103" s="299"/>
      <c r="AS103" s="299"/>
      <c r="AT103" s="299"/>
      <c r="AU103" s="299"/>
      <c r="AW103" s="305">
        <v>3300</v>
      </c>
      <c r="AX103" s="306">
        <v>1650</v>
      </c>
      <c r="AY103" s="299"/>
      <c r="AZ103" s="299"/>
    </row>
    <row r="104" spans="1:52" s="6" customFormat="1" ht="28.5" customHeight="1" x14ac:dyDescent="0.5">
      <c r="A104" s="193"/>
      <c r="B104" s="135"/>
      <c r="C104" s="194"/>
      <c r="D104" s="14"/>
      <c r="E104" s="18" t="s">
        <v>323</v>
      </c>
      <c r="F104" s="14"/>
      <c r="G104" s="444">
        <v>202.32176000000001</v>
      </c>
      <c r="H104" s="135"/>
      <c r="I104" s="809"/>
      <c r="J104" s="128" t="s">
        <v>0</v>
      </c>
      <c r="K104" s="128" t="s">
        <v>0</v>
      </c>
      <c r="L104" s="154" t="s">
        <v>0</v>
      </c>
      <c r="N104" s="813"/>
      <c r="O104" s="128" t="s">
        <v>0</v>
      </c>
      <c r="P104" s="806" t="s">
        <v>0</v>
      </c>
      <c r="Q104" s="807"/>
      <c r="R104" s="9"/>
      <c r="S104" s="813"/>
      <c r="T104" s="819"/>
      <c r="U104" s="816"/>
      <c r="V104" s="677"/>
      <c r="W104" s="649"/>
      <c r="X104" s="649"/>
      <c r="Y104" s="649"/>
      <c r="Z104" s="649"/>
      <c r="AA104" s="802"/>
      <c r="AB104" s="155">
        <v>0</v>
      </c>
      <c r="AC104" s="795"/>
      <c r="AD104" s="503" t="s">
        <v>0</v>
      </c>
      <c r="AE104" s="11"/>
      <c r="AF104" s="429">
        <v>54.057459999999999</v>
      </c>
      <c r="AG104" s="300">
        <v>23.276399999999999</v>
      </c>
      <c r="AH104" s="301"/>
      <c r="AI104" s="300">
        <v>179.04536000000002</v>
      </c>
      <c r="AJ104" s="300">
        <v>14.912000000000001</v>
      </c>
      <c r="AK104" s="300">
        <v>24.783200000000001</v>
      </c>
      <c r="AL104" s="300">
        <v>33.362000000000002</v>
      </c>
      <c r="AM104" s="300"/>
      <c r="AN104" s="300" t="s">
        <v>443</v>
      </c>
      <c r="AO104" s="299"/>
      <c r="AP104" s="299"/>
      <c r="AQ104" s="299"/>
      <c r="AR104" s="299"/>
      <c r="AS104" s="299"/>
      <c r="AT104" s="299"/>
      <c r="AU104" s="299"/>
      <c r="AW104" s="316">
        <v>3450</v>
      </c>
      <c r="AX104" s="306">
        <v>1200</v>
      </c>
      <c r="AY104" s="299"/>
      <c r="AZ104" s="299"/>
    </row>
    <row r="105" spans="1:52" s="6" customFormat="1" ht="28.5" customHeight="1" x14ac:dyDescent="0.5">
      <c r="A105" s="193"/>
      <c r="B105" s="135"/>
      <c r="C105" s="194"/>
      <c r="D105" s="14"/>
      <c r="E105" s="18" t="s">
        <v>324</v>
      </c>
      <c r="F105" s="14"/>
      <c r="G105" s="444">
        <v>224.83315999999999</v>
      </c>
      <c r="H105" s="135"/>
      <c r="I105" s="809"/>
      <c r="J105" s="128" t="s">
        <v>0</v>
      </c>
      <c r="K105" s="128" t="s">
        <v>0</v>
      </c>
      <c r="L105" s="154" t="s">
        <v>0</v>
      </c>
      <c r="N105" s="813"/>
      <c r="O105" s="128" t="s">
        <v>0</v>
      </c>
      <c r="P105" s="806" t="s">
        <v>0</v>
      </c>
      <c r="Q105" s="807"/>
      <c r="R105" s="9"/>
      <c r="S105" s="813"/>
      <c r="T105" s="819"/>
      <c r="U105" s="816"/>
      <c r="V105" s="677"/>
      <c r="W105" s="649"/>
      <c r="X105" s="649"/>
      <c r="Y105" s="649"/>
      <c r="Z105" s="649"/>
      <c r="AA105" s="802"/>
      <c r="AB105" s="155">
        <v>0</v>
      </c>
      <c r="AC105" s="795"/>
      <c r="AD105" s="503" t="s">
        <v>0</v>
      </c>
      <c r="AE105" s="11"/>
      <c r="AF105" s="429">
        <v>59.97616</v>
      </c>
      <c r="AG105" s="300">
        <v>24.041399999999999</v>
      </c>
      <c r="AH105" s="301"/>
      <c r="AI105" s="300">
        <v>200.79175999999998</v>
      </c>
      <c r="AJ105" s="300">
        <v>15.392000000000003</v>
      </c>
      <c r="AK105" s="300">
        <v>25.563200000000002</v>
      </c>
      <c r="AL105" s="300">
        <v>34.412000000000006</v>
      </c>
      <c r="AM105" s="300"/>
      <c r="AN105" s="300" t="s">
        <v>443</v>
      </c>
      <c r="AO105" s="299"/>
      <c r="AP105" s="299"/>
      <c r="AQ105" s="299"/>
      <c r="AR105" s="299"/>
      <c r="AS105" s="299"/>
      <c r="AT105" s="299"/>
      <c r="AU105" s="299"/>
      <c r="AW105" s="316">
        <v>3450</v>
      </c>
      <c r="AX105" s="306">
        <v>1350</v>
      </c>
      <c r="AY105" s="299"/>
      <c r="AZ105" s="299"/>
    </row>
    <row r="106" spans="1:52" s="6" customFormat="1" ht="28.5" customHeight="1" x14ac:dyDescent="0.5">
      <c r="A106" s="193"/>
      <c r="B106" s="135"/>
      <c r="C106" s="194"/>
      <c r="D106" s="14"/>
      <c r="E106" s="18" t="s">
        <v>325</v>
      </c>
      <c r="F106" s="14"/>
      <c r="G106" s="444">
        <v>247.34456</v>
      </c>
      <c r="H106" s="135"/>
      <c r="I106" s="809"/>
      <c r="J106" s="128" t="s">
        <v>0</v>
      </c>
      <c r="K106" s="128" t="s">
        <v>0</v>
      </c>
      <c r="L106" s="154" t="s">
        <v>0</v>
      </c>
      <c r="N106" s="813"/>
      <c r="O106" s="128" t="s">
        <v>0</v>
      </c>
      <c r="P106" s="806" t="s">
        <v>0</v>
      </c>
      <c r="Q106" s="807"/>
      <c r="R106" s="9"/>
      <c r="S106" s="813"/>
      <c r="T106" s="819"/>
      <c r="U106" s="816"/>
      <c r="V106" s="677"/>
      <c r="W106" s="649"/>
      <c r="X106" s="649"/>
      <c r="Y106" s="649"/>
      <c r="Z106" s="649"/>
      <c r="AA106" s="802"/>
      <c r="AB106" s="155">
        <v>0</v>
      </c>
      <c r="AC106" s="795"/>
      <c r="AD106" s="503" t="s">
        <v>0</v>
      </c>
      <c r="AE106" s="11"/>
      <c r="AF106" s="429">
        <v>65.894859999999994</v>
      </c>
      <c r="AG106" s="300">
        <v>24.806399999999996</v>
      </c>
      <c r="AH106" s="301"/>
      <c r="AI106" s="300">
        <v>222.53816</v>
      </c>
      <c r="AJ106" s="300">
        <v>15.872</v>
      </c>
      <c r="AK106" s="300">
        <v>26.3432</v>
      </c>
      <c r="AL106" s="300">
        <v>35.461999999999996</v>
      </c>
      <c r="AM106" s="300"/>
      <c r="AN106" s="300" t="s">
        <v>443</v>
      </c>
      <c r="AO106" s="299"/>
      <c r="AP106" s="299"/>
      <c r="AQ106" s="299"/>
      <c r="AR106" s="299"/>
      <c r="AS106" s="299"/>
      <c r="AT106" s="299"/>
      <c r="AU106" s="299"/>
      <c r="AW106" s="316">
        <v>3450</v>
      </c>
      <c r="AX106" s="306">
        <v>1500</v>
      </c>
      <c r="AY106" s="299"/>
      <c r="AZ106" s="299"/>
    </row>
    <row r="107" spans="1:52" s="6" customFormat="1" ht="28.5" customHeight="1" x14ac:dyDescent="0.5">
      <c r="A107" s="193"/>
      <c r="B107" s="135"/>
      <c r="C107" s="194"/>
      <c r="D107" s="14"/>
      <c r="E107" s="18" t="s">
        <v>326</v>
      </c>
      <c r="F107" s="14"/>
      <c r="G107" s="444">
        <v>269.85596000000004</v>
      </c>
      <c r="H107" s="135"/>
      <c r="I107" s="809"/>
      <c r="J107" s="128" t="s">
        <v>0</v>
      </c>
      <c r="K107" s="128" t="s">
        <v>0</v>
      </c>
      <c r="L107" s="154" t="s">
        <v>0</v>
      </c>
      <c r="N107" s="813"/>
      <c r="O107" s="128" t="s">
        <v>0</v>
      </c>
      <c r="P107" s="806" t="s">
        <v>0</v>
      </c>
      <c r="Q107" s="807"/>
      <c r="R107" s="9"/>
      <c r="S107" s="813"/>
      <c r="T107" s="819"/>
      <c r="U107" s="816"/>
      <c r="V107" s="677"/>
      <c r="W107" s="649"/>
      <c r="X107" s="649"/>
      <c r="Y107" s="649"/>
      <c r="Z107" s="649"/>
      <c r="AA107" s="802"/>
      <c r="AB107" s="155">
        <v>0</v>
      </c>
      <c r="AC107" s="795"/>
      <c r="AD107" s="503" t="s">
        <v>0</v>
      </c>
      <c r="AE107" s="11"/>
      <c r="AF107" s="429">
        <v>71.81356000000001</v>
      </c>
      <c r="AG107" s="300">
        <v>25.571400000000001</v>
      </c>
      <c r="AH107" s="301"/>
      <c r="AI107" s="300">
        <v>244.28456000000003</v>
      </c>
      <c r="AJ107" s="300">
        <v>16.352</v>
      </c>
      <c r="AK107" s="300">
        <v>27.123200000000001</v>
      </c>
      <c r="AL107" s="300">
        <v>36.512</v>
      </c>
      <c r="AM107" s="300"/>
      <c r="AN107" s="300" t="s">
        <v>443</v>
      </c>
      <c r="AO107" s="299"/>
      <c r="AP107" s="299"/>
      <c r="AQ107" s="299"/>
      <c r="AR107" s="299"/>
      <c r="AS107" s="299"/>
      <c r="AT107" s="299"/>
      <c r="AU107" s="299"/>
      <c r="AW107" s="316">
        <v>3450</v>
      </c>
      <c r="AX107" s="306">
        <v>1650</v>
      </c>
      <c r="AY107" s="299"/>
      <c r="AZ107" s="299"/>
    </row>
    <row r="108" spans="1:52" s="6" customFormat="1" ht="28.5" customHeight="1" x14ac:dyDescent="0.5">
      <c r="A108" s="193"/>
      <c r="B108" s="135"/>
      <c r="C108" s="194"/>
      <c r="D108" s="14"/>
      <c r="E108" s="22" t="s">
        <v>327</v>
      </c>
      <c r="F108" s="14"/>
      <c r="G108" s="444">
        <v>257.68795999999998</v>
      </c>
      <c r="H108" s="135"/>
      <c r="I108" s="809"/>
      <c r="J108" s="155" t="s">
        <v>0</v>
      </c>
      <c r="K108" s="155" t="s">
        <v>0</v>
      </c>
      <c r="L108" s="153" t="s">
        <v>0</v>
      </c>
      <c r="N108" s="813"/>
      <c r="O108" s="155" t="s">
        <v>0</v>
      </c>
      <c r="P108" s="804" t="s">
        <v>0</v>
      </c>
      <c r="Q108" s="805"/>
      <c r="R108" s="9"/>
      <c r="S108" s="813"/>
      <c r="T108" s="819"/>
      <c r="U108" s="816"/>
      <c r="V108" s="677"/>
      <c r="W108" s="649"/>
      <c r="X108" s="649"/>
      <c r="Y108" s="649"/>
      <c r="Z108" s="649"/>
      <c r="AA108" s="802"/>
      <c r="AB108" s="155">
        <v>0</v>
      </c>
      <c r="AC108" s="795"/>
      <c r="AD108" s="503" t="s">
        <v>0</v>
      </c>
      <c r="AE108" s="11"/>
      <c r="AF108" s="428">
        <v>68.625309999999999</v>
      </c>
      <c r="AG108" s="300">
        <v>25.571400000000001</v>
      </c>
      <c r="AH108" s="301"/>
      <c r="AI108" s="300">
        <v>232.11655999999999</v>
      </c>
      <c r="AJ108" s="300">
        <v>16.352</v>
      </c>
      <c r="AK108" s="300">
        <v>27.123200000000001</v>
      </c>
      <c r="AL108" s="300">
        <v>36.512</v>
      </c>
      <c r="AM108" s="300"/>
      <c r="AN108" s="300" t="s">
        <v>443</v>
      </c>
      <c r="AO108" s="299"/>
      <c r="AP108" s="299"/>
      <c r="AQ108" s="299"/>
      <c r="AR108" s="299"/>
      <c r="AS108" s="299"/>
      <c r="AT108" s="299"/>
      <c r="AU108" s="299"/>
      <c r="AW108" s="305">
        <v>3600</v>
      </c>
      <c r="AX108" s="306">
        <v>1500</v>
      </c>
      <c r="AY108" s="299"/>
      <c r="AZ108" s="299"/>
    </row>
    <row r="109" spans="1:52" s="6" customFormat="1" ht="28.5" customHeight="1" thickBot="1" x14ac:dyDescent="0.55000000000000004">
      <c r="A109" s="449"/>
      <c r="B109" s="450"/>
      <c r="C109" s="451"/>
      <c r="D109" s="14"/>
      <c r="E109" s="448" t="s">
        <v>328</v>
      </c>
      <c r="F109" s="14"/>
      <c r="G109" s="447">
        <v>281.13535999999999</v>
      </c>
      <c r="H109" s="135"/>
      <c r="I109" s="810"/>
      <c r="J109" s="28" t="s">
        <v>0</v>
      </c>
      <c r="K109" s="28" t="s">
        <v>0</v>
      </c>
      <c r="L109" s="132" t="s">
        <v>0</v>
      </c>
      <c r="N109" s="814"/>
      <c r="O109" s="28" t="s">
        <v>0</v>
      </c>
      <c r="P109" s="822" t="s">
        <v>0</v>
      </c>
      <c r="Q109" s="823"/>
      <c r="R109" s="9"/>
      <c r="S109" s="814"/>
      <c r="T109" s="820"/>
      <c r="U109" s="817"/>
      <c r="V109" s="678"/>
      <c r="W109" s="656"/>
      <c r="X109" s="656"/>
      <c r="Y109" s="656"/>
      <c r="Z109" s="656"/>
      <c r="AA109" s="803"/>
      <c r="AB109" s="28">
        <v>0</v>
      </c>
      <c r="AC109" s="796"/>
      <c r="AD109" s="504" t="s">
        <v>0</v>
      </c>
      <c r="AE109" s="11"/>
      <c r="AF109" s="432">
        <v>74.789259999999999</v>
      </c>
      <c r="AG109" s="300">
        <v>26.336399999999998</v>
      </c>
      <c r="AH109" s="301"/>
      <c r="AI109" s="300">
        <v>254.79896000000002</v>
      </c>
      <c r="AJ109" s="300">
        <v>16.832000000000001</v>
      </c>
      <c r="AK109" s="300">
        <v>27.903199999999998</v>
      </c>
      <c r="AL109" s="300">
        <v>37.561999999999998</v>
      </c>
      <c r="AM109" s="300"/>
      <c r="AN109" s="300" t="s">
        <v>443</v>
      </c>
      <c r="AO109" s="299"/>
      <c r="AP109" s="299"/>
      <c r="AQ109" s="299"/>
      <c r="AR109" s="299"/>
      <c r="AS109" s="299"/>
      <c r="AT109" s="299"/>
      <c r="AU109" s="299"/>
      <c r="AW109" s="308">
        <v>3600</v>
      </c>
      <c r="AX109" s="318">
        <v>1650</v>
      </c>
      <c r="AY109" s="299"/>
      <c r="AZ109" s="299"/>
    </row>
    <row r="110" spans="1:52" ht="21" customHeight="1" x14ac:dyDescent="0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R110"/>
      <c r="AB110" s="1"/>
      <c r="AC110" s="1"/>
      <c r="AD110" s="1"/>
      <c r="AE110" s="1"/>
      <c r="AN110" s="4"/>
      <c r="AO110" s="4"/>
      <c r="AP110" s="4"/>
      <c r="AQ110" s="4"/>
      <c r="AR110" s="4"/>
      <c r="AS110" s="4"/>
      <c r="AT110" s="4"/>
      <c r="AU110" s="4"/>
      <c r="AW110" s="4"/>
      <c r="AX110" s="4"/>
      <c r="AY110" s="4"/>
      <c r="AZ110" s="4"/>
    </row>
    <row r="111" spans="1:52" s="170" customFormat="1" ht="49.5" customHeight="1" x14ac:dyDescent="0.6">
      <c r="A111" s="214" t="s">
        <v>329</v>
      </c>
      <c r="B111" s="834" t="s">
        <v>432</v>
      </c>
      <c r="C111" s="835"/>
      <c r="D111" s="835"/>
      <c r="E111" s="835"/>
      <c r="F111" s="835"/>
      <c r="G111" s="836"/>
      <c r="H111" s="169"/>
      <c r="I111" s="224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"/>
      <c r="AC111" s="1"/>
      <c r="AD111" s="1"/>
      <c r="AE111" s="169"/>
      <c r="AH111" s="12"/>
      <c r="AN111" s="4"/>
      <c r="AO111" s="4"/>
      <c r="AP111" s="4"/>
      <c r="AQ111" s="4"/>
      <c r="AR111" s="4"/>
      <c r="AS111" s="4"/>
      <c r="AT111" s="4"/>
      <c r="AU111" s="4"/>
      <c r="AW111" s="4"/>
      <c r="AX111" s="4"/>
      <c r="AY111" s="4"/>
      <c r="AZ111" s="4"/>
    </row>
    <row r="112" spans="1:52" s="170" customFormat="1" ht="49.5" customHeight="1" x14ac:dyDescent="0.6">
      <c r="A112" s="215" t="s">
        <v>329</v>
      </c>
      <c r="B112" s="827" t="s">
        <v>433</v>
      </c>
      <c r="C112" s="827"/>
      <c r="D112" s="827"/>
      <c r="E112" s="827"/>
      <c r="F112" s="827"/>
      <c r="G112" s="827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"/>
      <c r="AC112" s="1"/>
      <c r="AD112" s="1"/>
      <c r="AE112" s="169"/>
      <c r="AH112" s="12"/>
      <c r="AN112" s="4"/>
      <c r="AO112" s="4"/>
      <c r="AP112" s="4"/>
      <c r="AQ112" s="4"/>
      <c r="AR112" s="4"/>
      <c r="AS112" s="4"/>
      <c r="AT112" s="4"/>
      <c r="AU112" s="4"/>
      <c r="AW112" s="4"/>
      <c r="AX112" s="4"/>
      <c r="AY112" s="4"/>
      <c r="AZ112" s="4"/>
    </row>
    <row r="113" spans="1:52" s="170" customFormat="1" ht="40.9" hidden="1" customHeight="1" x14ac:dyDescent="0.6">
      <c r="A113" s="216" t="s">
        <v>329</v>
      </c>
      <c r="B113" s="827" t="s">
        <v>385</v>
      </c>
      <c r="C113" s="827"/>
      <c r="D113" s="827"/>
      <c r="E113" s="827"/>
      <c r="F113" s="827"/>
      <c r="G113" s="827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"/>
      <c r="AC113" s="1"/>
      <c r="AD113" s="1"/>
      <c r="AE113" s="169"/>
      <c r="AH113" s="12"/>
      <c r="AN113" s="4"/>
      <c r="AO113" s="4"/>
      <c r="AP113" s="4"/>
      <c r="AQ113" s="4"/>
      <c r="AR113" s="4"/>
      <c r="AS113" s="4"/>
      <c r="AT113" s="4"/>
      <c r="AU113" s="4"/>
      <c r="AW113" s="4"/>
      <c r="AX113" s="4"/>
      <c r="AY113" s="4"/>
      <c r="AZ113" s="4"/>
    </row>
    <row r="114" spans="1:52" s="170" customFormat="1" ht="49.9" hidden="1" customHeight="1" x14ac:dyDescent="0.6">
      <c r="A114" s="217" t="s">
        <v>329</v>
      </c>
      <c r="B114" s="827" t="s">
        <v>386</v>
      </c>
      <c r="C114" s="827"/>
      <c r="D114" s="827"/>
      <c r="E114" s="827"/>
      <c r="F114" s="827"/>
      <c r="G114" s="827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"/>
      <c r="AC114" s="1"/>
      <c r="AD114" s="1"/>
      <c r="AE114" s="169"/>
      <c r="AH114" s="12"/>
      <c r="AN114" s="4"/>
      <c r="AO114" s="4"/>
      <c r="AP114" s="4"/>
      <c r="AQ114" s="4"/>
      <c r="AR114" s="4"/>
      <c r="AS114" s="4"/>
      <c r="AT114" s="4"/>
      <c r="AU114" s="4"/>
      <c r="AW114" s="4"/>
      <c r="AX114" s="4"/>
      <c r="AY114" s="4"/>
      <c r="AZ114" s="4"/>
    </row>
    <row r="115" spans="1:52" s="170" customFormat="1" ht="58.15" hidden="1" customHeight="1" x14ac:dyDescent="0.6">
      <c r="A115" s="218" t="s">
        <v>329</v>
      </c>
      <c r="B115" s="827" t="s">
        <v>387</v>
      </c>
      <c r="C115" s="827"/>
      <c r="D115" s="827"/>
      <c r="E115" s="827"/>
      <c r="F115" s="827"/>
      <c r="G115" s="827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"/>
      <c r="AC115" s="1"/>
      <c r="AD115" s="1"/>
      <c r="AE115" s="169"/>
      <c r="AH115" s="12"/>
      <c r="AN115" s="4"/>
      <c r="AO115" s="4"/>
      <c r="AP115" s="4"/>
      <c r="AQ115" s="4"/>
      <c r="AR115" s="4"/>
      <c r="AS115" s="4"/>
      <c r="AT115" s="4"/>
      <c r="AU115" s="4"/>
      <c r="AW115" s="4"/>
      <c r="AX115" s="4"/>
      <c r="AY115" s="4"/>
      <c r="AZ115" s="4"/>
    </row>
    <row r="116" spans="1:52" s="170" customFormat="1" ht="49.9" customHeight="1" x14ac:dyDescent="0.6">
      <c r="A116" s="172" t="s">
        <v>329</v>
      </c>
      <c r="B116" s="827" t="s">
        <v>434</v>
      </c>
      <c r="C116" s="827"/>
      <c r="D116" s="827"/>
      <c r="E116" s="827"/>
      <c r="F116" s="827"/>
      <c r="G116" s="827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"/>
      <c r="AC116" s="1"/>
      <c r="AD116" s="1"/>
      <c r="AE116" s="169"/>
      <c r="AH116" s="12"/>
      <c r="AN116" s="4"/>
      <c r="AO116" s="4"/>
      <c r="AP116" s="4"/>
      <c r="AQ116" s="4"/>
      <c r="AR116" s="4"/>
      <c r="AS116" s="4"/>
      <c r="AT116" s="4"/>
      <c r="AU116" s="4"/>
      <c r="AW116" s="4"/>
      <c r="AX116" s="4"/>
      <c r="AY116" s="4"/>
      <c r="AZ116" s="4"/>
    </row>
    <row r="117" spans="1:52" s="170" customFormat="1" ht="49.9" customHeight="1" x14ac:dyDescent="0.6">
      <c r="A117" s="173" t="s">
        <v>329</v>
      </c>
      <c r="B117" s="827"/>
      <c r="C117" s="827"/>
      <c r="D117" s="827"/>
      <c r="E117" s="827"/>
      <c r="F117" s="827"/>
      <c r="G117" s="827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"/>
      <c r="AC117" s="1"/>
      <c r="AD117" s="1"/>
      <c r="AE117" s="169"/>
      <c r="AH117" s="12"/>
      <c r="AN117" s="4"/>
      <c r="AO117" s="4"/>
      <c r="AP117" s="4"/>
      <c r="AQ117" s="4"/>
      <c r="AR117" s="4"/>
      <c r="AS117" s="4"/>
      <c r="AT117" s="4"/>
      <c r="AU117" s="4"/>
      <c r="AW117" s="4"/>
      <c r="AX117" s="4"/>
      <c r="AY117" s="4"/>
      <c r="AZ117" s="4"/>
    </row>
    <row r="118" spans="1:52" s="170" customFormat="1" ht="49.9" customHeight="1" x14ac:dyDescent="0.6">
      <c r="A118" s="171" t="s">
        <v>0</v>
      </c>
      <c r="B118" s="827" t="s">
        <v>266</v>
      </c>
      <c r="C118" s="827"/>
      <c r="D118" s="827"/>
      <c r="E118" s="827"/>
      <c r="F118" s="827"/>
      <c r="G118" s="827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"/>
      <c r="AC118" s="1"/>
      <c r="AD118" s="1"/>
      <c r="AE118" s="169"/>
      <c r="AH118" s="12"/>
      <c r="AN118" s="4"/>
      <c r="AO118" s="4"/>
      <c r="AP118" s="4"/>
      <c r="AQ118" s="4"/>
      <c r="AR118" s="4"/>
      <c r="AS118" s="4"/>
      <c r="AT118" s="4"/>
      <c r="AU118" s="4"/>
      <c r="AW118" s="4"/>
      <c r="AX118" s="4"/>
      <c r="AY118" s="4"/>
      <c r="AZ118" s="4"/>
    </row>
    <row r="119" spans="1:52" s="170" customFormat="1" ht="49.9" customHeight="1" x14ac:dyDescent="0.6">
      <c r="A119" s="222" t="s">
        <v>329</v>
      </c>
      <c r="B119" s="827" t="s">
        <v>384</v>
      </c>
      <c r="C119" s="827"/>
      <c r="D119" s="827"/>
      <c r="E119" s="827"/>
      <c r="F119" s="827"/>
      <c r="G119" s="827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"/>
      <c r="AC119" s="1"/>
      <c r="AD119" s="1"/>
      <c r="AE119" s="169"/>
      <c r="AH119" s="12"/>
      <c r="AN119" s="4"/>
      <c r="AO119" s="4"/>
      <c r="AP119" s="4"/>
      <c r="AQ119" s="4"/>
      <c r="AR119" s="4"/>
      <c r="AS119" s="4"/>
      <c r="AT119" s="4"/>
      <c r="AU119" s="4"/>
      <c r="AW119" s="4"/>
      <c r="AX119" s="4"/>
      <c r="AY119" s="4"/>
      <c r="AZ119" s="4"/>
    </row>
    <row r="120" spans="1:52" s="170" customFormat="1" ht="49.9" customHeight="1" x14ac:dyDescent="0.6">
      <c r="A120" s="223" t="s">
        <v>329</v>
      </c>
      <c r="B120" s="837" t="s">
        <v>330</v>
      </c>
      <c r="C120" s="837"/>
      <c r="D120" s="837"/>
      <c r="E120" s="837"/>
      <c r="F120" s="837"/>
      <c r="G120" s="838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"/>
      <c r="AC120" s="1"/>
      <c r="AD120" s="1"/>
      <c r="AE120" s="169"/>
      <c r="AH120" s="12"/>
      <c r="AN120" s="4"/>
      <c r="AO120" s="4"/>
      <c r="AP120" s="4"/>
      <c r="AQ120" s="4"/>
      <c r="AR120" s="4"/>
      <c r="AS120" s="4"/>
      <c r="AT120" s="4"/>
      <c r="AU120" s="4"/>
      <c r="AW120" s="4"/>
      <c r="AX120" s="4"/>
      <c r="AY120" s="4"/>
      <c r="AZ120" s="4"/>
    </row>
    <row r="121" spans="1:52" s="170" customFormat="1" ht="49.9" customHeight="1" x14ac:dyDescent="0.6">
      <c r="A121" s="174" t="s">
        <v>329</v>
      </c>
      <c r="B121" s="827" t="s">
        <v>344</v>
      </c>
      <c r="C121" s="827"/>
      <c r="D121" s="827"/>
      <c r="E121" s="827"/>
      <c r="F121" s="827"/>
      <c r="G121" s="827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"/>
      <c r="AC121" s="1"/>
      <c r="AD121" s="1"/>
      <c r="AE121" s="169"/>
      <c r="AH121" s="12"/>
      <c r="AN121" s="4"/>
      <c r="AO121" s="4"/>
      <c r="AP121" s="4"/>
      <c r="AQ121" s="4"/>
      <c r="AR121" s="4"/>
      <c r="AS121" s="4"/>
      <c r="AT121" s="4"/>
      <c r="AU121" s="4"/>
      <c r="AW121" s="4"/>
      <c r="AX121" s="4"/>
      <c r="AY121" s="4"/>
      <c r="AZ121" s="4"/>
    </row>
    <row r="122" spans="1:52" s="170" customFormat="1" ht="49.9" customHeight="1" x14ac:dyDescent="0.6">
      <c r="A122" s="175" t="s">
        <v>329</v>
      </c>
      <c r="B122" s="827" t="s">
        <v>365</v>
      </c>
      <c r="C122" s="827"/>
      <c r="D122" s="827"/>
      <c r="E122" s="827"/>
      <c r="F122" s="827"/>
      <c r="G122" s="827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"/>
      <c r="AC122" s="1"/>
      <c r="AD122" s="1"/>
      <c r="AE122" s="169"/>
      <c r="AH122" s="12"/>
      <c r="AN122" s="4"/>
      <c r="AO122" s="4"/>
      <c r="AP122" s="4"/>
      <c r="AQ122" s="4"/>
      <c r="AR122" s="4"/>
      <c r="AS122" s="4"/>
      <c r="AT122" s="4"/>
      <c r="AU122" s="4"/>
      <c r="AW122" s="4"/>
      <c r="AX122" s="4"/>
      <c r="AY122" s="4"/>
      <c r="AZ122" s="4"/>
    </row>
    <row r="123" spans="1:52" s="170" customFormat="1" ht="71.5" customHeight="1" x14ac:dyDescent="0.6">
      <c r="A123" s="176" t="s">
        <v>329</v>
      </c>
      <c r="B123" s="827" t="s">
        <v>396</v>
      </c>
      <c r="C123" s="827"/>
      <c r="D123" s="827"/>
      <c r="E123" s="827"/>
      <c r="F123" s="827"/>
      <c r="G123" s="827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"/>
      <c r="AC123" s="1"/>
      <c r="AD123" s="1"/>
      <c r="AE123" s="169"/>
      <c r="AH123" s="12"/>
      <c r="AN123" s="4"/>
      <c r="AO123" s="4"/>
      <c r="AP123" s="4"/>
      <c r="AQ123" s="4"/>
      <c r="AR123" s="4"/>
      <c r="AS123" s="4"/>
      <c r="AT123" s="4"/>
      <c r="AU123" s="4"/>
      <c r="AW123" s="4"/>
      <c r="AX123" s="4"/>
      <c r="AY123" s="4"/>
      <c r="AZ123" s="4"/>
    </row>
    <row r="124" spans="1:52" ht="21" customHeight="1" x14ac:dyDescent="0.5">
      <c r="A124" s="6"/>
      <c r="D124" s="4"/>
      <c r="E12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AB124" s="1"/>
      <c r="AC124" s="1"/>
      <c r="AD124" s="1"/>
      <c r="AE124" s="1"/>
      <c r="AN124" s="4"/>
      <c r="AO124" s="4"/>
      <c r="AP124" s="4"/>
      <c r="AQ124" s="4"/>
      <c r="AR124" s="4"/>
      <c r="AS124" s="4"/>
      <c r="AT124" s="4"/>
      <c r="AU124" s="4"/>
      <c r="AW124" s="4"/>
      <c r="AX124" s="4"/>
      <c r="AY124" s="4"/>
      <c r="AZ124" s="4"/>
    </row>
    <row r="125" spans="1:52" ht="21" customHeight="1" x14ac:dyDescent="0.5">
      <c r="A125" s="6"/>
      <c r="D125" s="4"/>
      <c r="E12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AB125" s="1"/>
      <c r="AC125" s="1"/>
      <c r="AD125" s="1"/>
      <c r="AE125" s="1"/>
      <c r="AN125" s="4"/>
      <c r="AO125" s="4"/>
      <c r="AP125" s="4"/>
      <c r="AQ125" s="4"/>
      <c r="AR125" s="4"/>
      <c r="AS125" s="4"/>
      <c r="AT125" s="4"/>
      <c r="AU125" s="4"/>
      <c r="AW125" s="4"/>
      <c r="AX125" s="4"/>
      <c r="AY125" s="4"/>
      <c r="AZ125" s="4"/>
    </row>
    <row r="126" spans="1:52" ht="21" customHeight="1" x14ac:dyDescent="0.5">
      <c r="A126" s="6"/>
      <c r="D126" s="4"/>
      <c r="E12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AB126" s="1"/>
      <c r="AC126" s="1"/>
      <c r="AD126" s="1"/>
      <c r="AE126" s="1"/>
      <c r="AN126" s="4"/>
      <c r="AO126" s="4"/>
      <c r="AP126" s="4"/>
      <c r="AQ126" s="4"/>
      <c r="AR126" s="4"/>
      <c r="AS126" s="4"/>
      <c r="AT126" s="4"/>
      <c r="AU126" s="4"/>
      <c r="AW126" s="4"/>
      <c r="AX126" s="4"/>
      <c r="AY126" s="4"/>
      <c r="AZ126" s="4"/>
    </row>
    <row r="127" spans="1:52" ht="21" customHeight="1" x14ac:dyDescent="0.5">
      <c r="A127" s="6"/>
      <c r="D127" s="4"/>
      <c r="E12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AB127" s="1"/>
      <c r="AC127" s="1"/>
      <c r="AD127" s="1"/>
      <c r="AE127" s="1"/>
      <c r="AN127" s="4"/>
      <c r="AO127" s="4"/>
      <c r="AP127" s="4"/>
      <c r="AQ127" s="4"/>
      <c r="AR127" s="4"/>
      <c r="AS127" s="4"/>
      <c r="AT127" s="4"/>
      <c r="AU127" s="4"/>
      <c r="AW127" s="4"/>
      <c r="AX127" s="4"/>
      <c r="AY127" s="4"/>
      <c r="AZ127" s="4"/>
    </row>
    <row r="128" spans="1:52" ht="21" customHeight="1" x14ac:dyDescent="0.5">
      <c r="A128" s="6"/>
      <c r="D128" s="4"/>
      <c r="E12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AB128" s="1"/>
      <c r="AC128" s="1"/>
      <c r="AD128" s="1"/>
      <c r="AE128" s="1"/>
      <c r="AN128" s="4"/>
      <c r="AO128" s="4"/>
      <c r="AP128" s="4"/>
      <c r="AQ128" s="4"/>
      <c r="AR128" s="4"/>
      <c r="AS128" s="4"/>
      <c r="AT128" s="4"/>
      <c r="AU128" s="4"/>
      <c r="AW128" s="4"/>
      <c r="AX128" s="4"/>
      <c r="AY128" s="4"/>
      <c r="AZ128" s="4"/>
    </row>
    <row r="129" spans="1:52" ht="21" customHeight="1" x14ac:dyDescent="0.5">
      <c r="A129" s="6"/>
      <c r="D129" s="4"/>
      <c r="E12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AB129" s="1"/>
      <c r="AC129" s="1"/>
      <c r="AD129" s="1"/>
      <c r="AE129" s="1"/>
      <c r="AN129" s="4"/>
      <c r="AO129" s="4"/>
      <c r="AP129" s="4"/>
      <c r="AQ129" s="4"/>
      <c r="AR129" s="4"/>
      <c r="AS129" s="4"/>
      <c r="AT129" s="4"/>
      <c r="AU129" s="4"/>
      <c r="AW129" s="4"/>
      <c r="AX129" s="4"/>
      <c r="AY129" s="4"/>
      <c r="AZ129" s="4"/>
    </row>
    <row r="130" spans="1:52" ht="21" customHeight="1" x14ac:dyDescent="0.5">
      <c r="A130" s="6"/>
      <c r="D130" s="4"/>
      <c r="E13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AB130" s="1"/>
      <c r="AC130" s="1"/>
      <c r="AD130" s="1"/>
      <c r="AE130" s="1"/>
      <c r="AN130" s="4"/>
      <c r="AO130" s="4"/>
      <c r="AP130" s="4"/>
      <c r="AQ130" s="4"/>
      <c r="AR130" s="4"/>
      <c r="AS130" s="4"/>
      <c r="AT130" s="4"/>
      <c r="AU130" s="4"/>
      <c r="AW130" s="4"/>
      <c r="AX130" s="4"/>
      <c r="AY130" s="4"/>
      <c r="AZ130" s="4"/>
    </row>
    <row r="131" spans="1:52" ht="21" customHeight="1" x14ac:dyDescent="0.5">
      <c r="A131" s="6"/>
      <c r="D131" s="4"/>
      <c r="E13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AB131" s="1"/>
      <c r="AC131" s="1"/>
      <c r="AD131" s="1"/>
      <c r="AE131" s="1"/>
      <c r="AN131" s="4"/>
      <c r="AO131" s="4"/>
      <c r="AP131" s="4"/>
      <c r="AQ131" s="4"/>
      <c r="AR131" s="4"/>
      <c r="AS131" s="4"/>
      <c r="AT131" s="4"/>
      <c r="AU131" s="4"/>
      <c r="AW131" s="4"/>
      <c r="AX131" s="4"/>
      <c r="AY131" s="4"/>
      <c r="AZ131" s="4"/>
    </row>
    <row r="132" spans="1:52" ht="21" customHeight="1" x14ac:dyDescent="0.5">
      <c r="A132" s="6"/>
      <c r="D132" s="4"/>
      <c r="E13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AB132" s="1"/>
      <c r="AC132" s="1"/>
      <c r="AD132" s="1"/>
      <c r="AE132" s="1"/>
      <c r="AN132" s="4"/>
      <c r="AO132" s="4"/>
      <c r="AP132" s="4"/>
      <c r="AQ132" s="4"/>
      <c r="AR132" s="4"/>
      <c r="AS132" s="4"/>
      <c r="AT132" s="4"/>
      <c r="AU132" s="4"/>
      <c r="AW132" s="4"/>
      <c r="AX132" s="4"/>
      <c r="AY132" s="4"/>
      <c r="AZ132" s="4"/>
    </row>
    <row r="133" spans="1:52" ht="21" customHeight="1" x14ac:dyDescent="0.5">
      <c r="A133" s="6"/>
      <c r="D133" s="4"/>
      <c r="E13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AB133" s="1"/>
      <c r="AC133" s="1"/>
      <c r="AD133" s="1"/>
      <c r="AE133" s="1"/>
      <c r="AN133" s="4"/>
      <c r="AO133" s="4"/>
      <c r="AP133" s="4"/>
      <c r="AQ133" s="4"/>
      <c r="AR133" s="4"/>
      <c r="AS133" s="4"/>
      <c r="AT133" s="4"/>
      <c r="AU133" s="4"/>
      <c r="AW133" s="4"/>
      <c r="AX133" s="4"/>
      <c r="AY133" s="4"/>
      <c r="AZ133" s="4"/>
    </row>
    <row r="134" spans="1:52" ht="21" customHeight="1" x14ac:dyDescent="0.5">
      <c r="A134" s="6"/>
      <c r="D134" s="4"/>
      <c r="E13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AB134" s="1"/>
      <c r="AC134" s="1"/>
      <c r="AD134" s="1"/>
      <c r="AE134" s="1"/>
      <c r="AN134" s="4"/>
      <c r="AO134" s="4"/>
      <c r="AP134" s="4"/>
      <c r="AQ134" s="4"/>
      <c r="AR134" s="4"/>
      <c r="AS134" s="4"/>
      <c r="AT134" s="4"/>
      <c r="AU134" s="4"/>
      <c r="AW134" s="4"/>
      <c r="AX134" s="4"/>
      <c r="AY134" s="4"/>
      <c r="AZ134" s="4"/>
    </row>
    <row r="135" spans="1:52" ht="21" customHeight="1" x14ac:dyDescent="0.5">
      <c r="A135" s="6"/>
      <c r="D135" s="4"/>
      <c r="E13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AB135" s="1"/>
      <c r="AC135" s="1"/>
      <c r="AD135" s="1"/>
      <c r="AE135" s="1"/>
      <c r="AN135" s="4"/>
      <c r="AO135" s="4"/>
      <c r="AP135" s="4"/>
      <c r="AQ135" s="4"/>
      <c r="AR135" s="4"/>
      <c r="AS135" s="4"/>
      <c r="AT135" s="4"/>
      <c r="AU135" s="4"/>
      <c r="AW135" s="4"/>
      <c r="AX135" s="4"/>
      <c r="AY135" s="4"/>
      <c r="AZ135" s="4"/>
    </row>
    <row r="136" spans="1:52" x14ac:dyDescent="0.5">
      <c r="A136" s="6"/>
      <c r="D136" s="4"/>
      <c r="E13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AB136" s="1"/>
      <c r="AC136" s="1"/>
      <c r="AD136" s="1"/>
      <c r="AE136" s="1"/>
      <c r="AN136" s="4"/>
      <c r="AO136" s="4"/>
      <c r="AP136" s="4"/>
      <c r="AQ136" s="4"/>
      <c r="AR136" s="4"/>
      <c r="AS136" s="4"/>
      <c r="AT136" s="4"/>
      <c r="AU136" s="4"/>
      <c r="AW136" s="4"/>
      <c r="AX136" s="4"/>
      <c r="AY136" s="4"/>
      <c r="AZ136" s="4"/>
    </row>
    <row r="137" spans="1:52" x14ac:dyDescent="0.5">
      <c r="A137" s="6"/>
      <c r="D137" s="4"/>
      <c r="E13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AB137" s="1"/>
      <c r="AC137" s="1"/>
      <c r="AD137" s="1"/>
      <c r="AE137" s="1"/>
      <c r="AN137" s="4"/>
      <c r="AO137" s="4"/>
      <c r="AP137" s="4"/>
      <c r="AQ137" s="4"/>
      <c r="AR137" s="4"/>
      <c r="AS137" s="4"/>
      <c r="AT137" s="4"/>
      <c r="AU137" s="4"/>
      <c r="AW137" s="4"/>
      <c r="AX137" s="4"/>
      <c r="AY137" s="4"/>
      <c r="AZ137" s="4"/>
    </row>
    <row r="138" spans="1:52" x14ac:dyDescent="0.5">
      <c r="A138" s="6"/>
      <c r="D138" s="4"/>
      <c r="E13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AB138" s="1"/>
      <c r="AC138" s="1"/>
      <c r="AD138" s="1"/>
      <c r="AE138" s="1"/>
      <c r="AN138" s="4"/>
      <c r="AO138" s="4"/>
      <c r="AP138" s="4"/>
      <c r="AQ138" s="4"/>
      <c r="AR138" s="4"/>
      <c r="AS138" s="4"/>
      <c r="AT138" s="4"/>
      <c r="AU138" s="4"/>
      <c r="AW138" s="4"/>
      <c r="AX138" s="4"/>
      <c r="AY138" s="4"/>
      <c r="AZ138" s="4"/>
    </row>
    <row r="139" spans="1:52" x14ac:dyDescent="0.5">
      <c r="A139" s="6"/>
      <c r="D139" s="4"/>
      <c r="E13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AB139" s="1"/>
      <c r="AC139" s="1"/>
      <c r="AD139" s="1"/>
      <c r="AE139" s="1"/>
      <c r="AN139" s="4"/>
      <c r="AO139" s="4"/>
      <c r="AP139" s="4"/>
      <c r="AQ139" s="4"/>
      <c r="AR139" s="4"/>
      <c r="AS139" s="4"/>
      <c r="AT139" s="4"/>
      <c r="AU139" s="4"/>
      <c r="AW139" s="4"/>
      <c r="AX139" s="4"/>
      <c r="AY139" s="4"/>
      <c r="AZ139" s="4"/>
    </row>
    <row r="140" spans="1:52" x14ac:dyDescent="0.5">
      <c r="A140" s="6"/>
      <c r="D140" s="4"/>
      <c r="E14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AB140" s="1"/>
      <c r="AC140" s="1"/>
      <c r="AD140" s="1"/>
      <c r="AE140" s="1"/>
      <c r="AN140" s="4"/>
      <c r="AO140" s="4"/>
      <c r="AP140" s="4"/>
      <c r="AQ140" s="4"/>
      <c r="AR140" s="4"/>
      <c r="AS140" s="4"/>
      <c r="AT140" s="4"/>
      <c r="AU140" s="4"/>
      <c r="AW140" s="4"/>
      <c r="AX140" s="4"/>
      <c r="AY140" s="4"/>
      <c r="AZ140" s="4"/>
    </row>
    <row r="141" spans="1:52" x14ac:dyDescent="0.5">
      <c r="A141" s="6"/>
      <c r="D141" s="4"/>
      <c r="E14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AB141" s="1"/>
      <c r="AC141" s="1"/>
      <c r="AD141" s="1"/>
      <c r="AE141" s="1"/>
      <c r="AN141" s="4"/>
      <c r="AO141" s="4"/>
      <c r="AP141" s="4"/>
      <c r="AQ141" s="4"/>
      <c r="AR141" s="4"/>
      <c r="AS141" s="4"/>
      <c r="AT141" s="4"/>
      <c r="AU141" s="4"/>
      <c r="AW141" s="4"/>
      <c r="AX141" s="4"/>
      <c r="AY141" s="4"/>
      <c r="AZ141" s="4"/>
    </row>
    <row r="142" spans="1:52" x14ac:dyDescent="0.5">
      <c r="A142" s="6"/>
      <c r="D142" s="4"/>
      <c r="E14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AB142" s="1"/>
      <c r="AC142" s="1"/>
      <c r="AD142" s="1"/>
      <c r="AE142" s="1"/>
      <c r="AN142" s="4"/>
      <c r="AO142" s="4"/>
      <c r="AP142" s="4"/>
      <c r="AQ142" s="4"/>
      <c r="AR142" s="4"/>
      <c r="AS142" s="4"/>
      <c r="AT142" s="4"/>
      <c r="AU142" s="4"/>
      <c r="AW142" s="4"/>
      <c r="AX142" s="4"/>
      <c r="AY142" s="4"/>
      <c r="AZ142" s="4"/>
    </row>
    <row r="143" spans="1:52" x14ac:dyDescent="0.5">
      <c r="A143" s="6"/>
      <c r="D143" s="4"/>
      <c r="E14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AB143" s="1"/>
      <c r="AC143" s="1"/>
      <c r="AD143" s="1"/>
      <c r="AE143" s="1"/>
      <c r="AN143" s="4"/>
      <c r="AO143" s="4"/>
      <c r="AP143" s="4"/>
      <c r="AQ143" s="4"/>
      <c r="AR143" s="4"/>
      <c r="AS143" s="4"/>
      <c r="AT143" s="4"/>
      <c r="AU143" s="4"/>
      <c r="AW143" s="4"/>
      <c r="AX143" s="4"/>
      <c r="AY143" s="4"/>
      <c r="AZ143" s="4"/>
    </row>
    <row r="144" spans="1:52" x14ac:dyDescent="0.5">
      <c r="A144" s="6"/>
      <c r="D144" s="4"/>
      <c r="E14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AB144" s="1"/>
      <c r="AC144" s="1"/>
      <c r="AD144" s="1"/>
      <c r="AE144" s="1"/>
      <c r="AN144" s="4"/>
      <c r="AO144" s="4"/>
      <c r="AP144" s="4"/>
      <c r="AQ144" s="4"/>
      <c r="AR144" s="4"/>
      <c r="AS144" s="4"/>
      <c r="AT144" s="4"/>
      <c r="AU144" s="4"/>
      <c r="AW144" s="4"/>
      <c r="AX144" s="4"/>
      <c r="AY144" s="4"/>
      <c r="AZ144" s="4"/>
    </row>
    <row r="145" spans="1:52" x14ac:dyDescent="0.5">
      <c r="A145" s="6"/>
      <c r="D145" s="4"/>
      <c r="E14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AB145" s="1"/>
      <c r="AC145" s="1"/>
      <c r="AD145" s="1"/>
      <c r="AE145" s="1"/>
      <c r="AN145" s="4"/>
      <c r="AO145" s="4"/>
      <c r="AP145" s="4"/>
      <c r="AQ145" s="4"/>
      <c r="AR145" s="4"/>
      <c r="AS145" s="4"/>
      <c r="AT145" s="4"/>
      <c r="AU145" s="4"/>
      <c r="AW145" s="4"/>
      <c r="AX145" s="4"/>
      <c r="AY145" s="4"/>
      <c r="AZ145" s="4"/>
    </row>
    <row r="146" spans="1:52" x14ac:dyDescent="0.5">
      <c r="A146" s="6"/>
      <c r="D146" s="4"/>
      <c r="E14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AB146" s="1"/>
      <c r="AC146" s="1"/>
      <c r="AD146" s="1"/>
      <c r="AE146" s="1"/>
      <c r="AN146" s="4"/>
      <c r="AO146" s="4"/>
      <c r="AP146" s="4"/>
      <c r="AQ146" s="4"/>
      <c r="AR146" s="4"/>
      <c r="AS146" s="4"/>
      <c r="AT146" s="4"/>
      <c r="AU146" s="4"/>
      <c r="AW146" s="4"/>
      <c r="AX146" s="4"/>
      <c r="AY146" s="4"/>
      <c r="AZ146" s="4"/>
    </row>
    <row r="147" spans="1:52" x14ac:dyDescent="0.5">
      <c r="A147" s="6"/>
      <c r="D147" s="4"/>
      <c r="E14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AB147" s="1"/>
      <c r="AC147" s="1"/>
      <c r="AD147" s="1"/>
      <c r="AE147" s="1"/>
      <c r="AN147" s="4"/>
      <c r="AO147" s="4"/>
      <c r="AP147" s="4"/>
      <c r="AQ147" s="4"/>
      <c r="AR147" s="4"/>
      <c r="AS147" s="4"/>
      <c r="AT147" s="4"/>
      <c r="AU147" s="4"/>
      <c r="AW147" s="4"/>
      <c r="AX147" s="4"/>
      <c r="AY147" s="4"/>
      <c r="AZ147" s="4"/>
    </row>
    <row r="148" spans="1:52" x14ac:dyDescent="0.5">
      <c r="A148" s="6"/>
      <c r="D148" s="4"/>
      <c r="E14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AB148" s="1"/>
      <c r="AC148" s="1"/>
      <c r="AD148" s="1"/>
      <c r="AE148" s="1"/>
      <c r="AN148" s="4"/>
      <c r="AO148" s="4"/>
      <c r="AP148" s="4"/>
      <c r="AQ148" s="4"/>
      <c r="AR148" s="4"/>
      <c r="AS148" s="4"/>
      <c r="AT148" s="4"/>
      <c r="AU148" s="4"/>
      <c r="AW148" s="4"/>
      <c r="AX148" s="4"/>
      <c r="AY148" s="4"/>
      <c r="AZ148" s="4"/>
    </row>
    <row r="149" spans="1:52" ht="21" customHeight="1" x14ac:dyDescent="0.5">
      <c r="A149" s="6"/>
      <c r="D149" s="4"/>
      <c r="E14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AB149" s="1"/>
      <c r="AC149" s="1"/>
      <c r="AD149" s="1"/>
      <c r="AE149" s="1"/>
      <c r="AN149" s="4"/>
      <c r="AO149" s="4"/>
      <c r="AP149" s="4"/>
      <c r="AQ149" s="4"/>
      <c r="AR149" s="4"/>
      <c r="AS149" s="4"/>
      <c r="AT149" s="4"/>
      <c r="AU149" s="4"/>
      <c r="AW149" s="4"/>
      <c r="AX149" s="4"/>
      <c r="AY149" s="4"/>
      <c r="AZ149" s="4"/>
    </row>
    <row r="150" spans="1:52" x14ac:dyDescent="0.5">
      <c r="A150" s="6"/>
      <c r="D150" s="4"/>
      <c r="E15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AB150" s="1"/>
      <c r="AC150" s="1"/>
      <c r="AD150" s="1"/>
      <c r="AE150" s="1"/>
      <c r="AN150" s="4"/>
      <c r="AO150" s="4"/>
      <c r="AP150" s="4"/>
      <c r="AQ150" s="4"/>
      <c r="AR150" s="4"/>
      <c r="AS150" s="4"/>
      <c r="AT150" s="4"/>
      <c r="AU150" s="4"/>
      <c r="AW150" s="4"/>
      <c r="AX150" s="4"/>
      <c r="AY150" s="4"/>
      <c r="AZ150" s="4"/>
    </row>
    <row r="151" spans="1:52" x14ac:dyDescent="0.5">
      <c r="A151" s="6"/>
      <c r="D151" s="4"/>
      <c r="E15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AB151" s="1"/>
      <c r="AC151" s="1"/>
      <c r="AD151" s="1"/>
      <c r="AE151" s="1"/>
      <c r="AN151" s="4"/>
      <c r="AO151" s="4"/>
      <c r="AP151" s="4"/>
      <c r="AQ151" s="4"/>
      <c r="AR151" s="4"/>
      <c r="AS151" s="4"/>
      <c r="AT151" s="4"/>
      <c r="AU151" s="4"/>
      <c r="AW151" s="4"/>
      <c r="AX151" s="4"/>
      <c r="AY151" s="4"/>
      <c r="AZ151" s="4"/>
    </row>
    <row r="152" spans="1:52" x14ac:dyDescent="0.5">
      <c r="A152" s="6"/>
      <c r="D152" s="4"/>
      <c r="E15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AB152" s="1"/>
      <c r="AC152" s="1"/>
      <c r="AD152" s="1"/>
      <c r="AE152" s="1"/>
      <c r="AN152" s="4"/>
      <c r="AO152" s="4"/>
      <c r="AP152" s="4"/>
      <c r="AQ152" s="4"/>
      <c r="AR152" s="4"/>
      <c r="AS152" s="4"/>
      <c r="AT152" s="4"/>
      <c r="AU152" s="4"/>
      <c r="AW152" s="4"/>
      <c r="AX152" s="4"/>
      <c r="AY152" s="4"/>
      <c r="AZ152" s="4"/>
    </row>
    <row r="153" spans="1:52" x14ac:dyDescent="0.5">
      <c r="A153" s="6"/>
      <c r="D153" s="4"/>
      <c r="E15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AB153" s="1"/>
      <c r="AC153" s="1"/>
      <c r="AD153" s="1"/>
      <c r="AE153" s="1"/>
      <c r="AN153" s="4"/>
      <c r="AO153" s="4"/>
      <c r="AP153" s="4"/>
      <c r="AQ153" s="4"/>
      <c r="AR153" s="4"/>
      <c r="AS153" s="4"/>
      <c r="AT153" s="4"/>
      <c r="AU153" s="4"/>
      <c r="AW153" s="4"/>
      <c r="AX153" s="4"/>
      <c r="AY153" s="4"/>
      <c r="AZ153" s="4"/>
    </row>
    <row r="154" spans="1:52" x14ac:dyDescent="0.5">
      <c r="A154" s="6"/>
      <c r="D154" s="4"/>
      <c r="E15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AB154" s="1"/>
      <c r="AC154" s="1"/>
      <c r="AD154" s="1"/>
      <c r="AE154" s="1"/>
      <c r="AN154" s="4"/>
      <c r="AO154" s="4"/>
      <c r="AP154" s="4"/>
      <c r="AQ154" s="4"/>
      <c r="AR154" s="4"/>
      <c r="AS154" s="4"/>
      <c r="AT154" s="4"/>
      <c r="AU154" s="4"/>
      <c r="AW154" s="4"/>
      <c r="AX154" s="4"/>
      <c r="AY154" s="4"/>
      <c r="AZ154" s="4"/>
    </row>
    <row r="155" spans="1:52" x14ac:dyDescent="0.5">
      <c r="A155" s="6"/>
      <c r="D155" s="4"/>
      <c r="E15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AB155" s="1"/>
      <c r="AC155" s="1"/>
      <c r="AD155" s="1"/>
      <c r="AE155" s="1"/>
      <c r="AN155" s="4"/>
      <c r="AO155" s="4"/>
      <c r="AP155" s="4"/>
      <c r="AQ155" s="4"/>
      <c r="AR155" s="4"/>
      <c r="AS155" s="4"/>
      <c r="AT155" s="4"/>
      <c r="AU155" s="4"/>
      <c r="AW155" s="4"/>
      <c r="AX155" s="4"/>
      <c r="AY155" s="4"/>
      <c r="AZ155" s="4"/>
    </row>
    <row r="156" spans="1:52" x14ac:dyDescent="0.5">
      <c r="A156" s="6"/>
      <c r="D156" s="4"/>
      <c r="E15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AB156" s="1"/>
      <c r="AC156" s="1"/>
      <c r="AD156" s="1"/>
      <c r="AE156" s="1"/>
      <c r="AN156" s="4"/>
      <c r="AO156" s="4"/>
      <c r="AP156" s="4"/>
      <c r="AQ156" s="4"/>
      <c r="AR156" s="4"/>
      <c r="AS156" s="4"/>
      <c r="AT156" s="4"/>
      <c r="AU156" s="4"/>
      <c r="AW156" s="4"/>
      <c r="AX156" s="4"/>
      <c r="AY156" s="4"/>
      <c r="AZ156" s="4"/>
    </row>
    <row r="157" spans="1:52" x14ac:dyDescent="0.5">
      <c r="A157" s="6"/>
      <c r="D157" s="4"/>
      <c r="E15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AB157" s="1"/>
      <c r="AC157" s="1"/>
      <c r="AD157" s="1"/>
      <c r="AE157" s="1"/>
      <c r="AN157" s="4"/>
      <c r="AO157" s="4"/>
      <c r="AP157" s="4"/>
      <c r="AQ157" s="4"/>
      <c r="AR157" s="4"/>
      <c r="AS157" s="4"/>
      <c r="AT157" s="4"/>
      <c r="AU157" s="4"/>
      <c r="AW157" s="4"/>
      <c r="AX157" s="4"/>
      <c r="AY157" s="4"/>
      <c r="AZ157" s="4"/>
    </row>
    <row r="158" spans="1:52" x14ac:dyDescent="0.5">
      <c r="A158" s="6"/>
      <c r="D158" s="4"/>
      <c r="E15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AB158" s="1"/>
      <c r="AC158" s="1"/>
      <c r="AD158" s="1"/>
      <c r="AE158" s="1"/>
      <c r="AN158" s="4"/>
      <c r="AO158" s="4"/>
      <c r="AP158" s="4"/>
      <c r="AQ158" s="4"/>
      <c r="AR158" s="4"/>
      <c r="AS158" s="4"/>
      <c r="AT158" s="4"/>
      <c r="AU158" s="4"/>
      <c r="AW158" s="4"/>
      <c r="AX158" s="4"/>
      <c r="AY158" s="4"/>
      <c r="AZ158" s="4"/>
    </row>
    <row r="159" spans="1:52" x14ac:dyDescent="0.5">
      <c r="A159" s="6"/>
      <c r="D159" s="4"/>
      <c r="E15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AB159" s="1"/>
      <c r="AC159" s="1"/>
      <c r="AD159" s="1"/>
      <c r="AE159" s="1"/>
      <c r="AN159" s="4"/>
      <c r="AO159" s="4"/>
      <c r="AP159" s="4"/>
      <c r="AQ159" s="4"/>
      <c r="AR159" s="4"/>
      <c r="AS159" s="4"/>
      <c r="AT159" s="4"/>
      <c r="AU159" s="4"/>
      <c r="AW159" s="4"/>
      <c r="AX159" s="4"/>
      <c r="AY159" s="4"/>
      <c r="AZ159" s="4"/>
    </row>
    <row r="160" spans="1:52" x14ac:dyDescent="0.5">
      <c r="A160" s="6"/>
      <c r="D160" s="4"/>
      <c r="E16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AB160" s="1"/>
      <c r="AC160" s="1"/>
      <c r="AD160" s="1"/>
      <c r="AE160" s="1"/>
      <c r="AN160" s="4"/>
      <c r="AO160" s="4"/>
      <c r="AP160" s="4"/>
      <c r="AQ160" s="4"/>
      <c r="AR160" s="4"/>
      <c r="AS160" s="4"/>
      <c r="AT160" s="4"/>
      <c r="AU160" s="4"/>
      <c r="AW160" s="4"/>
      <c r="AX160" s="4"/>
      <c r="AY160" s="4"/>
      <c r="AZ160" s="4"/>
    </row>
    <row r="161" spans="1:52" x14ac:dyDescent="0.5">
      <c r="A161" s="6"/>
      <c r="D161" s="4"/>
      <c r="E16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AB161" s="1"/>
      <c r="AC161" s="1"/>
      <c r="AD161" s="1"/>
      <c r="AE161" s="1"/>
      <c r="AN161" s="4"/>
      <c r="AO161" s="4"/>
      <c r="AP161" s="4"/>
      <c r="AQ161" s="4"/>
      <c r="AR161" s="4"/>
      <c r="AS161" s="4"/>
      <c r="AT161" s="4"/>
      <c r="AU161" s="4"/>
      <c r="AW161" s="4"/>
      <c r="AX161" s="4"/>
      <c r="AY161" s="4"/>
      <c r="AZ161" s="4"/>
    </row>
    <row r="162" spans="1:52" x14ac:dyDescent="0.5">
      <c r="A162" s="6"/>
      <c r="D162" s="4"/>
      <c r="E16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AB162" s="1"/>
      <c r="AC162" s="1"/>
      <c r="AD162" s="1"/>
      <c r="AE162" s="1"/>
      <c r="AN162" s="4"/>
      <c r="AO162" s="4"/>
      <c r="AP162" s="4"/>
      <c r="AQ162" s="4"/>
      <c r="AR162" s="4"/>
      <c r="AS162" s="4"/>
      <c r="AT162" s="4"/>
      <c r="AU162" s="4"/>
      <c r="AW162" s="4"/>
      <c r="AX162" s="4"/>
      <c r="AY162" s="4"/>
      <c r="AZ162" s="4"/>
    </row>
    <row r="163" spans="1:52" x14ac:dyDescent="0.5">
      <c r="D163" s="4"/>
      <c r="E16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AB163" s="1"/>
      <c r="AC163" s="1"/>
      <c r="AD163" s="1"/>
      <c r="AE163" s="1"/>
      <c r="AN163" s="4"/>
      <c r="AO163" s="4"/>
      <c r="AP163" s="4"/>
      <c r="AQ163" s="4"/>
      <c r="AR163" s="4"/>
      <c r="AS163" s="4"/>
      <c r="AT163" s="4"/>
      <c r="AU163" s="4"/>
      <c r="AW163" s="4"/>
      <c r="AX163" s="4"/>
      <c r="AY163" s="4"/>
      <c r="AZ163" s="4"/>
    </row>
    <row r="164" spans="1:52" x14ac:dyDescent="0.5">
      <c r="D164" s="4"/>
      <c r="E16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AB164" s="1"/>
      <c r="AC164" s="1"/>
      <c r="AD164" s="1"/>
      <c r="AE164" s="1"/>
      <c r="AN164" s="4"/>
      <c r="AO164" s="4"/>
      <c r="AP164" s="4"/>
      <c r="AQ164" s="4"/>
      <c r="AR164" s="4"/>
      <c r="AS164" s="4"/>
      <c r="AT164" s="4"/>
      <c r="AU164" s="4"/>
      <c r="AW164" s="4"/>
      <c r="AX164" s="4"/>
      <c r="AY164" s="4"/>
      <c r="AZ164" s="4"/>
    </row>
    <row r="165" spans="1:52" x14ac:dyDescent="0.5">
      <c r="D165" s="4"/>
      <c r="E16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AB165" s="1"/>
      <c r="AC165" s="1"/>
      <c r="AD165" s="1"/>
      <c r="AE165" s="1"/>
      <c r="AN165" s="4"/>
      <c r="AO165" s="4"/>
      <c r="AP165" s="4"/>
      <c r="AQ165" s="4"/>
      <c r="AR165" s="4"/>
      <c r="AS165" s="4"/>
      <c r="AT165" s="4"/>
      <c r="AU165" s="4"/>
      <c r="AW165" s="4"/>
      <c r="AX165" s="4"/>
      <c r="AY165" s="4"/>
      <c r="AZ165" s="4"/>
    </row>
    <row r="166" spans="1:52" x14ac:dyDescent="0.5">
      <c r="D166" s="4"/>
      <c r="E16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AB166" s="1"/>
      <c r="AC166" s="1"/>
      <c r="AD166" s="1"/>
      <c r="AE166" s="1"/>
      <c r="AN166" s="4"/>
      <c r="AO166" s="4"/>
      <c r="AP166" s="4"/>
      <c r="AQ166" s="4"/>
      <c r="AR166" s="4"/>
      <c r="AS166" s="4"/>
      <c r="AT166" s="4"/>
      <c r="AU166" s="4"/>
      <c r="AW166" s="4"/>
      <c r="AX166" s="4"/>
      <c r="AY166" s="4"/>
      <c r="AZ166" s="4"/>
    </row>
    <row r="167" spans="1:52" x14ac:dyDescent="0.5">
      <c r="D167" s="4"/>
      <c r="E16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AB167" s="1"/>
      <c r="AC167" s="1"/>
      <c r="AD167" s="1"/>
      <c r="AE167" s="1"/>
      <c r="AN167" s="4"/>
      <c r="AO167" s="4"/>
      <c r="AP167" s="4"/>
      <c r="AQ167" s="4"/>
      <c r="AR167" s="4"/>
      <c r="AS167" s="4"/>
      <c r="AT167" s="4"/>
      <c r="AU167" s="4"/>
      <c r="AW167" s="4"/>
      <c r="AX167" s="4"/>
      <c r="AY167" s="4"/>
      <c r="AZ167" s="4"/>
    </row>
    <row r="168" spans="1:52" x14ac:dyDescent="0.5">
      <c r="D168" s="4"/>
      <c r="E16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AB168" s="1"/>
      <c r="AC168" s="1"/>
      <c r="AD168" s="1"/>
      <c r="AE168" s="1"/>
      <c r="AN168" s="4"/>
      <c r="AO168" s="4"/>
      <c r="AP168" s="4"/>
      <c r="AQ168" s="4"/>
      <c r="AR168" s="4"/>
      <c r="AS168" s="4"/>
      <c r="AT168" s="4"/>
      <c r="AU168" s="4"/>
      <c r="AW168" s="4"/>
      <c r="AX168" s="4"/>
      <c r="AY168" s="4"/>
      <c r="AZ168" s="4"/>
    </row>
    <row r="169" spans="1:52" x14ac:dyDescent="0.5">
      <c r="D169" s="4"/>
      <c r="E169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AB169" s="1"/>
      <c r="AC169" s="1"/>
      <c r="AD169" s="1"/>
      <c r="AE169" s="1"/>
      <c r="AN169" s="4"/>
      <c r="AO169" s="4"/>
      <c r="AP169" s="4"/>
      <c r="AQ169" s="4"/>
      <c r="AR169" s="4"/>
      <c r="AS169" s="4"/>
      <c r="AT169" s="4"/>
      <c r="AU169" s="4"/>
      <c r="AW169" s="4"/>
      <c r="AX169" s="4"/>
      <c r="AY169" s="4"/>
      <c r="AZ169" s="4"/>
    </row>
    <row r="170" spans="1:52" x14ac:dyDescent="0.5">
      <c r="D170" s="4"/>
      <c r="E17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AB170" s="1"/>
      <c r="AC170" s="1"/>
      <c r="AD170" s="1"/>
      <c r="AE170" s="1"/>
      <c r="AN170" s="4"/>
      <c r="AO170" s="4"/>
      <c r="AP170" s="4"/>
      <c r="AQ170" s="4"/>
      <c r="AR170" s="4"/>
      <c r="AS170" s="4"/>
      <c r="AT170" s="4"/>
      <c r="AU170" s="4"/>
      <c r="AW170" s="4"/>
      <c r="AX170" s="4"/>
      <c r="AY170" s="4"/>
      <c r="AZ170" s="4"/>
    </row>
    <row r="171" spans="1:52" x14ac:dyDescent="0.5">
      <c r="D171" s="4"/>
      <c r="E17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AB171" s="1"/>
      <c r="AC171" s="1"/>
      <c r="AD171" s="1"/>
      <c r="AE171" s="1"/>
      <c r="AN171" s="4"/>
      <c r="AO171" s="4"/>
      <c r="AP171" s="4"/>
      <c r="AQ171" s="4"/>
      <c r="AR171" s="4"/>
      <c r="AS171" s="4"/>
      <c r="AT171" s="4"/>
      <c r="AU171" s="4"/>
      <c r="AW171" s="4"/>
      <c r="AX171" s="4"/>
      <c r="AY171" s="4"/>
      <c r="AZ171" s="4"/>
    </row>
    <row r="172" spans="1:52" x14ac:dyDescent="0.5">
      <c r="D172" s="4"/>
      <c r="E17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AB172" s="1"/>
      <c r="AC172" s="1"/>
      <c r="AD172" s="1"/>
      <c r="AE172" s="1"/>
      <c r="AN172" s="4"/>
      <c r="AO172" s="4"/>
      <c r="AP172" s="4"/>
      <c r="AQ172" s="4"/>
      <c r="AR172" s="4"/>
      <c r="AS172" s="4"/>
      <c r="AT172" s="4"/>
      <c r="AU172" s="4"/>
      <c r="AW172" s="4"/>
      <c r="AX172" s="4"/>
      <c r="AY172" s="4"/>
      <c r="AZ172" s="4"/>
    </row>
    <row r="173" spans="1:52" x14ac:dyDescent="0.5">
      <c r="D173" s="4"/>
      <c r="E17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AB173" s="1"/>
      <c r="AC173" s="1"/>
      <c r="AD173" s="1"/>
      <c r="AE173" s="1"/>
      <c r="AN173" s="4"/>
      <c r="AO173" s="4"/>
      <c r="AP173" s="4"/>
      <c r="AQ173" s="4"/>
      <c r="AR173" s="4"/>
      <c r="AS173" s="4"/>
      <c r="AT173" s="4"/>
      <c r="AU173" s="4"/>
      <c r="AW173" s="4"/>
      <c r="AX173" s="4"/>
      <c r="AY173" s="4"/>
      <c r="AZ173" s="4"/>
    </row>
    <row r="174" spans="1:52" x14ac:dyDescent="0.5">
      <c r="D174" s="4"/>
      <c r="E17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AB174" s="1"/>
      <c r="AC174" s="1"/>
      <c r="AD174" s="1"/>
      <c r="AE174" s="1"/>
      <c r="AN174" s="4"/>
      <c r="AO174" s="4"/>
      <c r="AP174" s="4"/>
      <c r="AQ174" s="4"/>
      <c r="AR174" s="4"/>
      <c r="AS174" s="4"/>
      <c r="AT174" s="4"/>
      <c r="AU174" s="4"/>
      <c r="AW174" s="4"/>
      <c r="AX174" s="4"/>
      <c r="AY174" s="4"/>
      <c r="AZ174" s="4"/>
    </row>
    <row r="175" spans="1:52" x14ac:dyDescent="0.5">
      <c r="D175" s="4"/>
      <c r="E17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AB175" s="1"/>
      <c r="AC175" s="1"/>
      <c r="AD175" s="1"/>
      <c r="AE175" s="1"/>
      <c r="AN175" s="4"/>
      <c r="AO175" s="4"/>
      <c r="AP175" s="4"/>
      <c r="AQ175" s="4"/>
      <c r="AR175" s="4"/>
      <c r="AS175" s="4"/>
      <c r="AT175" s="4"/>
      <c r="AU175" s="4"/>
      <c r="AW175" s="4"/>
      <c r="AX175" s="4"/>
      <c r="AY175" s="4"/>
      <c r="AZ175" s="4"/>
    </row>
    <row r="176" spans="1:52" x14ac:dyDescent="0.5">
      <c r="D176" s="4"/>
      <c r="E17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AB176" s="1"/>
      <c r="AC176" s="1"/>
      <c r="AD176" s="1"/>
      <c r="AE176" s="1"/>
      <c r="AN176" s="4"/>
      <c r="AO176" s="4"/>
      <c r="AP176" s="4"/>
      <c r="AQ176" s="4"/>
      <c r="AR176" s="4"/>
      <c r="AS176" s="4"/>
      <c r="AT176" s="4"/>
      <c r="AU176" s="4"/>
      <c r="AW176" s="4"/>
      <c r="AX176" s="4"/>
      <c r="AY176" s="4"/>
      <c r="AZ176" s="4"/>
    </row>
    <row r="177" spans="4:52" x14ac:dyDescent="0.5">
      <c r="D177" s="4"/>
      <c r="E17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AB177" s="1"/>
      <c r="AC177" s="1"/>
      <c r="AD177" s="1"/>
      <c r="AE177" s="1"/>
      <c r="AN177" s="4"/>
      <c r="AO177" s="4"/>
      <c r="AP177" s="4"/>
      <c r="AQ177" s="4"/>
      <c r="AR177" s="4"/>
      <c r="AS177" s="4"/>
      <c r="AT177" s="4"/>
      <c r="AU177" s="4"/>
      <c r="AW177" s="4"/>
      <c r="AX177" s="4"/>
      <c r="AY177" s="4"/>
      <c r="AZ177" s="4"/>
    </row>
    <row r="178" spans="4:52" x14ac:dyDescent="0.5">
      <c r="D178" s="4"/>
      <c r="E17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AB178" s="1"/>
      <c r="AC178" s="1"/>
      <c r="AD178" s="1"/>
      <c r="AE178" s="1"/>
      <c r="AN178" s="4"/>
      <c r="AO178" s="4"/>
      <c r="AP178" s="4"/>
      <c r="AQ178" s="4"/>
      <c r="AR178" s="4"/>
      <c r="AS178" s="4"/>
      <c r="AT178" s="4"/>
      <c r="AU178" s="4"/>
      <c r="AW178" s="4"/>
      <c r="AX178" s="4"/>
      <c r="AY178" s="4"/>
      <c r="AZ178" s="4"/>
    </row>
    <row r="179" spans="4:52" x14ac:dyDescent="0.5">
      <c r="D179" s="4"/>
      <c r="E17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AB179" s="1"/>
      <c r="AC179" s="1"/>
      <c r="AD179" s="1"/>
      <c r="AE179" s="1"/>
      <c r="AN179" s="4"/>
      <c r="AO179" s="4"/>
      <c r="AP179" s="4"/>
      <c r="AQ179" s="4"/>
      <c r="AR179" s="4"/>
      <c r="AS179" s="4"/>
      <c r="AT179" s="4"/>
      <c r="AU179" s="4"/>
      <c r="AW179" s="4"/>
      <c r="AX179" s="4"/>
      <c r="AY179" s="4"/>
      <c r="AZ179" s="4"/>
    </row>
    <row r="180" spans="4:52" x14ac:dyDescent="0.5">
      <c r="D180" s="4"/>
      <c r="E18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AB180" s="1"/>
      <c r="AC180" s="1"/>
      <c r="AD180" s="1"/>
      <c r="AE180" s="1"/>
      <c r="AN180" s="4"/>
      <c r="AO180" s="4"/>
      <c r="AP180" s="4"/>
      <c r="AQ180" s="4"/>
      <c r="AR180" s="4"/>
      <c r="AS180" s="4"/>
      <c r="AT180" s="4"/>
      <c r="AU180" s="4"/>
      <c r="AW180" s="4"/>
      <c r="AX180" s="4"/>
      <c r="AY180" s="4"/>
      <c r="AZ180" s="4"/>
    </row>
    <row r="181" spans="4:52" x14ac:dyDescent="0.5">
      <c r="D181" s="4"/>
      <c r="E18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AB181" s="1"/>
      <c r="AC181" s="1"/>
      <c r="AD181" s="1"/>
      <c r="AE181" s="1"/>
      <c r="AN181" s="4"/>
      <c r="AO181" s="4"/>
      <c r="AP181" s="4"/>
      <c r="AQ181" s="4"/>
      <c r="AR181" s="4"/>
      <c r="AS181" s="4"/>
      <c r="AT181" s="4"/>
      <c r="AU181" s="4"/>
      <c r="AW181" s="4"/>
      <c r="AX181" s="4"/>
      <c r="AY181" s="4"/>
      <c r="AZ181" s="4"/>
    </row>
    <row r="182" spans="4:52" x14ac:dyDescent="0.5">
      <c r="D182" s="4"/>
      <c r="E18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AB182" s="1"/>
      <c r="AC182" s="1"/>
      <c r="AD182" s="1"/>
      <c r="AE182" s="1"/>
      <c r="AN182" s="4"/>
      <c r="AO182" s="4"/>
      <c r="AP182" s="4"/>
      <c r="AQ182" s="4"/>
      <c r="AR182" s="4"/>
      <c r="AS182" s="4"/>
      <c r="AT182" s="4"/>
      <c r="AU182" s="4"/>
      <c r="AW182" s="4"/>
      <c r="AX182" s="4"/>
      <c r="AY182" s="4"/>
      <c r="AZ182" s="4"/>
    </row>
    <row r="183" spans="4:52" x14ac:dyDescent="0.5">
      <c r="D183" s="4"/>
      <c r="E18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AB183" s="1"/>
      <c r="AC183" s="1"/>
      <c r="AD183" s="1"/>
      <c r="AE183" s="1"/>
      <c r="AN183" s="4"/>
      <c r="AO183" s="4"/>
      <c r="AP183" s="4"/>
      <c r="AQ183" s="4"/>
      <c r="AR183" s="4"/>
      <c r="AS183" s="4"/>
      <c r="AT183" s="4"/>
      <c r="AU183" s="4"/>
      <c r="AW183" s="4"/>
      <c r="AX183" s="4"/>
      <c r="AY183" s="4"/>
      <c r="AZ183" s="4"/>
    </row>
    <row r="184" spans="4:52" x14ac:dyDescent="0.5">
      <c r="D184" s="4"/>
      <c r="E18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AB184" s="1"/>
      <c r="AC184" s="1"/>
      <c r="AD184" s="1"/>
      <c r="AE184" s="1"/>
      <c r="AN184" s="4"/>
      <c r="AO184" s="4"/>
      <c r="AP184" s="4"/>
      <c r="AQ184" s="4"/>
      <c r="AR184" s="4"/>
      <c r="AS184" s="4"/>
      <c r="AT184" s="4"/>
      <c r="AU184" s="4"/>
      <c r="AW184" s="4"/>
      <c r="AX184" s="4"/>
      <c r="AY184" s="4"/>
      <c r="AZ184" s="4"/>
    </row>
    <row r="185" spans="4:52" x14ac:dyDescent="0.5">
      <c r="D185" s="4"/>
      <c r="E18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AB185" s="1"/>
      <c r="AC185" s="1"/>
      <c r="AD185" s="1"/>
      <c r="AE185" s="1"/>
      <c r="AN185" s="4"/>
      <c r="AO185" s="4"/>
      <c r="AP185" s="4"/>
      <c r="AQ185" s="4"/>
      <c r="AR185" s="4"/>
      <c r="AS185" s="4"/>
      <c r="AT185" s="4"/>
      <c r="AU185" s="4"/>
      <c r="AW185" s="4"/>
      <c r="AX185" s="4"/>
      <c r="AY185" s="4"/>
      <c r="AZ185" s="4"/>
    </row>
    <row r="186" spans="4:52" x14ac:dyDescent="0.5">
      <c r="D186" s="4"/>
      <c r="E18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AB186" s="1"/>
      <c r="AC186" s="1"/>
      <c r="AD186" s="1"/>
      <c r="AE186" s="1"/>
      <c r="AN186" s="4"/>
      <c r="AO186" s="4"/>
      <c r="AP186" s="4"/>
      <c r="AQ186" s="4"/>
      <c r="AR186" s="4"/>
      <c r="AS186" s="4"/>
      <c r="AT186" s="4"/>
      <c r="AU186" s="4"/>
      <c r="AW186" s="4"/>
      <c r="AX186" s="4"/>
      <c r="AY186" s="4"/>
      <c r="AZ186" s="4"/>
    </row>
    <row r="187" spans="4:52" x14ac:dyDescent="0.5">
      <c r="D187" s="4"/>
      <c r="E18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AB187" s="1"/>
      <c r="AC187" s="1"/>
      <c r="AD187" s="1"/>
      <c r="AE187" s="1"/>
      <c r="AN187" s="4"/>
      <c r="AO187" s="4"/>
      <c r="AP187" s="4"/>
      <c r="AQ187" s="4"/>
      <c r="AR187" s="4"/>
      <c r="AS187" s="4"/>
      <c r="AT187" s="4"/>
      <c r="AU187" s="4"/>
      <c r="AW187" s="4"/>
      <c r="AX187" s="4"/>
      <c r="AY187" s="4"/>
      <c r="AZ187" s="4"/>
    </row>
    <row r="188" spans="4:52" x14ac:dyDescent="0.5">
      <c r="D188" s="4"/>
      <c r="E18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AB188" s="1"/>
      <c r="AC188" s="1"/>
      <c r="AD188" s="1"/>
      <c r="AE188" s="1"/>
      <c r="AN188" s="4"/>
      <c r="AO188" s="4"/>
      <c r="AP188" s="4"/>
      <c r="AQ188" s="4"/>
      <c r="AR188" s="4"/>
      <c r="AS188" s="4"/>
      <c r="AT188" s="4"/>
      <c r="AU188" s="4"/>
      <c r="AW188" s="4"/>
      <c r="AX188" s="4"/>
      <c r="AY188" s="4"/>
      <c r="AZ188" s="4"/>
    </row>
    <row r="189" spans="4:52" x14ac:dyDescent="0.5">
      <c r="D189" s="4"/>
      <c r="E18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AB189" s="1"/>
      <c r="AC189" s="1"/>
      <c r="AD189" s="1"/>
      <c r="AE189" s="1"/>
      <c r="AN189" s="4"/>
      <c r="AO189" s="4"/>
      <c r="AP189" s="4"/>
      <c r="AQ189" s="4"/>
      <c r="AR189" s="4"/>
      <c r="AS189" s="4"/>
      <c r="AT189" s="4"/>
      <c r="AU189" s="4"/>
      <c r="AW189" s="4"/>
      <c r="AX189" s="4"/>
      <c r="AY189" s="4"/>
      <c r="AZ189" s="4"/>
    </row>
    <row r="190" spans="4:52" x14ac:dyDescent="0.5">
      <c r="D190" s="4"/>
      <c r="E19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AB190" s="1"/>
      <c r="AC190" s="1"/>
      <c r="AD190" s="1"/>
      <c r="AE190" s="1"/>
      <c r="AN190" s="4"/>
      <c r="AO190" s="4"/>
      <c r="AP190" s="4"/>
      <c r="AQ190" s="4"/>
      <c r="AR190" s="4"/>
      <c r="AS190" s="4"/>
      <c r="AT190" s="4"/>
      <c r="AU190" s="4"/>
      <c r="AW190" s="4"/>
      <c r="AX190" s="4"/>
      <c r="AY190" s="4"/>
      <c r="AZ190" s="4"/>
    </row>
    <row r="191" spans="4:52" x14ac:dyDescent="0.5">
      <c r="D191" s="4"/>
      <c r="E19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AB191" s="1"/>
      <c r="AC191" s="1"/>
      <c r="AD191" s="1"/>
      <c r="AE191" s="1"/>
      <c r="AN191" s="4"/>
      <c r="AO191" s="4"/>
      <c r="AP191" s="4"/>
      <c r="AQ191" s="4"/>
      <c r="AR191" s="4"/>
      <c r="AS191" s="4"/>
      <c r="AT191" s="4"/>
      <c r="AU191" s="4"/>
      <c r="AW191" s="4"/>
      <c r="AX191" s="4"/>
      <c r="AY191" s="4"/>
      <c r="AZ191" s="4"/>
    </row>
    <row r="192" spans="4:52" x14ac:dyDescent="0.5">
      <c r="D192" s="4"/>
      <c r="E19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AB192" s="1"/>
      <c r="AC192" s="1"/>
      <c r="AD192" s="1"/>
      <c r="AE192" s="1"/>
      <c r="AN192" s="4"/>
      <c r="AO192" s="4"/>
      <c r="AP192" s="4"/>
      <c r="AQ192" s="4"/>
      <c r="AR192" s="4"/>
      <c r="AS192" s="4"/>
      <c r="AT192" s="4"/>
      <c r="AU192" s="4"/>
      <c r="AW192" s="4"/>
      <c r="AX192" s="4"/>
      <c r="AY192" s="4"/>
      <c r="AZ192" s="4"/>
    </row>
    <row r="193" spans="4:52" x14ac:dyDescent="0.5">
      <c r="D193" s="4"/>
      <c r="E19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AB193" s="1"/>
      <c r="AC193" s="1"/>
      <c r="AD193" s="1"/>
      <c r="AE193" s="1"/>
      <c r="AN193" s="4"/>
      <c r="AO193" s="4"/>
      <c r="AP193" s="4"/>
      <c r="AQ193" s="4"/>
      <c r="AR193" s="4"/>
      <c r="AS193" s="4"/>
      <c r="AT193" s="4"/>
      <c r="AU193" s="4"/>
      <c r="AW193" s="4"/>
      <c r="AX193" s="4"/>
      <c r="AY193" s="4"/>
      <c r="AZ193" s="4"/>
    </row>
    <row r="194" spans="4:52" x14ac:dyDescent="0.5">
      <c r="D194" s="4"/>
      <c r="E19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AB194" s="1"/>
      <c r="AC194" s="1"/>
      <c r="AD194" s="1"/>
      <c r="AE194" s="1"/>
      <c r="AN194" s="4"/>
      <c r="AO194" s="4"/>
      <c r="AP194" s="4"/>
      <c r="AQ194" s="4"/>
      <c r="AR194" s="4"/>
      <c r="AS194" s="4"/>
      <c r="AT194" s="4"/>
      <c r="AU194" s="4"/>
      <c r="AW194" s="4"/>
      <c r="AX194" s="4"/>
      <c r="AY194" s="4"/>
      <c r="AZ194" s="4"/>
    </row>
    <row r="195" spans="4:52" x14ac:dyDescent="0.5">
      <c r="D195" s="4"/>
      <c r="E19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AB195" s="1"/>
      <c r="AC195" s="1"/>
      <c r="AD195" s="1"/>
      <c r="AE195" s="1"/>
      <c r="AN195" s="4"/>
      <c r="AO195" s="4"/>
      <c r="AP195" s="4"/>
      <c r="AQ195" s="4"/>
      <c r="AR195" s="4"/>
      <c r="AS195" s="4"/>
      <c r="AT195" s="4"/>
      <c r="AU195" s="4"/>
      <c r="AW195" s="4"/>
      <c r="AX195" s="4"/>
      <c r="AY195" s="4"/>
      <c r="AZ195" s="4"/>
    </row>
    <row r="196" spans="4:52" x14ac:dyDescent="0.5">
      <c r="D196" s="4"/>
      <c r="E19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AB196" s="1"/>
      <c r="AC196" s="1"/>
      <c r="AD196" s="1"/>
      <c r="AE196" s="1"/>
      <c r="AN196" s="4"/>
      <c r="AO196" s="4"/>
      <c r="AP196" s="4"/>
      <c r="AQ196" s="4"/>
      <c r="AR196" s="4"/>
      <c r="AS196" s="4"/>
      <c r="AT196" s="4"/>
      <c r="AU196" s="4"/>
      <c r="AW196" s="4"/>
      <c r="AX196" s="4"/>
      <c r="AY196" s="4"/>
      <c r="AZ196" s="4"/>
    </row>
    <row r="197" spans="4:52" x14ac:dyDescent="0.5">
      <c r="D197" s="4"/>
      <c r="E19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AB197" s="1"/>
      <c r="AC197" s="1"/>
      <c r="AD197" s="1"/>
      <c r="AE197" s="1"/>
      <c r="AN197" s="4"/>
      <c r="AO197" s="4"/>
      <c r="AP197" s="4"/>
      <c r="AQ197" s="4"/>
      <c r="AR197" s="4"/>
      <c r="AS197" s="4"/>
      <c r="AT197" s="4"/>
      <c r="AU197" s="4"/>
      <c r="AW197" s="4"/>
      <c r="AX197" s="4"/>
      <c r="AY197" s="4"/>
      <c r="AZ197" s="4"/>
    </row>
    <row r="198" spans="4:52" x14ac:dyDescent="0.5">
      <c r="D198" s="4"/>
      <c r="E19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AB198" s="1"/>
      <c r="AC198" s="1"/>
      <c r="AD198" s="1"/>
      <c r="AE198" s="1"/>
      <c r="AN198" s="4"/>
      <c r="AO198" s="4"/>
      <c r="AP198" s="4"/>
      <c r="AQ198" s="4"/>
      <c r="AR198" s="4"/>
      <c r="AS198" s="4"/>
      <c r="AT198" s="4"/>
      <c r="AU198" s="4"/>
      <c r="AW198" s="4"/>
      <c r="AX198" s="4"/>
      <c r="AY198" s="4"/>
      <c r="AZ198" s="4"/>
    </row>
    <row r="199" spans="4:52" x14ac:dyDescent="0.5">
      <c r="D199" s="4"/>
      <c r="E19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AB199" s="1"/>
      <c r="AC199" s="1"/>
      <c r="AD199" s="1"/>
      <c r="AE199" s="1"/>
      <c r="AN199" s="4"/>
      <c r="AO199" s="4"/>
      <c r="AP199" s="4"/>
      <c r="AQ199" s="4"/>
      <c r="AR199" s="4"/>
      <c r="AS199" s="4"/>
      <c r="AT199" s="4"/>
      <c r="AU199" s="4"/>
      <c r="AW199" s="4"/>
      <c r="AX199" s="4"/>
      <c r="AY199" s="4"/>
      <c r="AZ199" s="4"/>
    </row>
    <row r="200" spans="4:52" x14ac:dyDescent="0.5">
      <c r="D200" s="4"/>
      <c r="E20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AB200" s="1"/>
      <c r="AC200" s="1"/>
      <c r="AD200" s="1"/>
      <c r="AE200" s="1"/>
      <c r="AN200" s="4"/>
      <c r="AO200" s="4"/>
      <c r="AP200" s="4"/>
      <c r="AQ200" s="4"/>
      <c r="AR200" s="4"/>
      <c r="AS200" s="4"/>
      <c r="AT200" s="4"/>
      <c r="AU200" s="4"/>
      <c r="AW200" s="4"/>
      <c r="AX200" s="4"/>
      <c r="AY200" s="4"/>
      <c r="AZ200" s="4"/>
    </row>
    <row r="201" spans="4:52" x14ac:dyDescent="0.5">
      <c r="D201" s="4"/>
      <c r="E20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AB201" s="1"/>
      <c r="AC201" s="1"/>
      <c r="AD201" s="1"/>
      <c r="AE201" s="1"/>
      <c r="AN201" s="4"/>
      <c r="AO201" s="4"/>
      <c r="AP201" s="4"/>
      <c r="AQ201" s="4"/>
      <c r="AR201" s="4"/>
      <c r="AS201" s="4"/>
      <c r="AT201" s="4"/>
      <c r="AU201" s="4"/>
      <c r="AW201" s="4"/>
      <c r="AX201" s="4"/>
      <c r="AY201" s="4"/>
      <c r="AZ201" s="4"/>
    </row>
    <row r="202" spans="4:52" x14ac:dyDescent="0.5">
      <c r="D202" s="4"/>
      <c r="E20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AB202" s="1"/>
      <c r="AC202" s="1"/>
      <c r="AD202" s="1"/>
      <c r="AE202" s="1"/>
      <c r="AN202" s="4"/>
      <c r="AO202" s="4"/>
      <c r="AP202" s="4"/>
      <c r="AQ202" s="4"/>
      <c r="AR202" s="4"/>
      <c r="AS202" s="4"/>
      <c r="AT202" s="4"/>
      <c r="AU202" s="4"/>
      <c r="AW202" s="4"/>
      <c r="AX202" s="4"/>
      <c r="AY202" s="4"/>
      <c r="AZ202" s="4"/>
    </row>
    <row r="203" spans="4:52" x14ac:dyDescent="0.5">
      <c r="D203" s="4"/>
      <c r="E20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AB203" s="1"/>
      <c r="AC203" s="1"/>
      <c r="AD203" s="1"/>
      <c r="AE203" s="1"/>
      <c r="AN203" s="4"/>
      <c r="AO203" s="4"/>
      <c r="AP203" s="4"/>
      <c r="AQ203" s="4"/>
      <c r="AR203" s="4"/>
      <c r="AS203" s="4"/>
      <c r="AT203" s="4"/>
      <c r="AU203" s="4"/>
      <c r="AW203" s="4"/>
      <c r="AX203" s="4"/>
      <c r="AY203" s="4"/>
      <c r="AZ203" s="4"/>
    </row>
    <row r="204" spans="4:52" x14ac:dyDescent="0.5">
      <c r="D204" s="4"/>
      <c r="E20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AB204" s="1"/>
      <c r="AC204" s="1"/>
      <c r="AD204" s="1"/>
      <c r="AE204" s="1"/>
      <c r="AN204" s="4"/>
      <c r="AO204" s="4"/>
      <c r="AP204" s="4"/>
      <c r="AQ204" s="4"/>
      <c r="AR204" s="4"/>
      <c r="AS204" s="4"/>
      <c r="AT204" s="4"/>
      <c r="AU204" s="4"/>
      <c r="AW204" s="4"/>
      <c r="AX204" s="4"/>
      <c r="AY204" s="4"/>
      <c r="AZ204" s="4"/>
    </row>
    <row r="205" spans="4:52" x14ac:dyDescent="0.5">
      <c r="D205" s="4"/>
      <c r="E20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AB205" s="1"/>
      <c r="AC205" s="1"/>
      <c r="AD205" s="1"/>
      <c r="AE205" s="1"/>
      <c r="AN205" s="4"/>
      <c r="AO205" s="4"/>
      <c r="AP205" s="4"/>
      <c r="AQ205" s="4"/>
      <c r="AR205" s="4"/>
      <c r="AS205" s="4"/>
      <c r="AT205" s="4"/>
      <c r="AU205" s="4"/>
      <c r="AW205" s="4"/>
      <c r="AX205" s="4"/>
      <c r="AY205" s="4"/>
      <c r="AZ205" s="4"/>
    </row>
    <row r="206" spans="4:52" x14ac:dyDescent="0.5">
      <c r="D206" s="4"/>
      <c r="E20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AB206" s="1"/>
      <c r="AC206" s="1"/>
      <c r="AD206" s="1"/>
      <c r="AE206" s="1"/>
      <c r="AN206" s="4"/>
      <c r="AO206" s="4"/>
      <c r="AP206" s="4"/>
      <c r="AQ206" s="4"/>
      <c r="AR206" s="4"/>
      <c r="AS206" s="4"/>
      <c r="AT206" s="4"/>
      <c r="AU206" s="4"/>
      <c r="AW206" s="4"/>
      <c r="AX206" s="4"/>
      <c r="AY206" s="4"/>
      <c r="AZ206" s="4"/>
    </row>
    <row r="207" spans="4:52" x14ac:dyDescent="0.5">
      <c r="D207" s="4"/>
      <c r="E20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AB207" s="1"/>
      <c r="AC207" s="1"/>
      <c r="AD207" s="1"/>
      <c r="AE207" s="1"/>
      <c r="AN207" s="4"/>
      <c r="AO207" s="4"/>
      <c r="AP207" s="4"/>
      <c r="AQ207" s="4"/>
      <c r="AR207" s="4"/>
      <c r="AS207" s="4"/>
      <c r="AT207" s="4"/>
      <c r="AU207" s="4"/>
      <c r="AW207" s="4"/>
      <c r="AX207" s="4"/>
      <c r="AY207" s="4"/>
      <c r="AZ207" s="4"/>
    </row>
    <row r="208" spans="4:52" x14ac:dyDescent="0.5">
      <c r="D208" s="4"/>
      <c r="E20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AB208" s="1"/>
      <c r="AC208" s="1"/>
      <c r="AD208" s="1"/>
      <c r="AE208" s="1"/>
      <c r="AN208" s="4"/>
      <c r="AO208" s="4"/>
      <c r="AP208" s="4"/>
      <c r="AQ208" s="4"/>
      <c r="AR208" s="4"/>
      <c r="AS208" s="4"/>
      <c r="AT208" s="4"/>
      <c r="AU208" s="4"/>
      <c r="AW208" s="4"/>
      <c r="AX208" s="4"/>
      <c r="AY208" s="4"/>
      <c r="AZ208" s="4"/>
    </row>
    <row r="209" spans="4:52" x14ac:dyDescent="0.5">
      <c r="D209" s="4"/>
      <c r="E20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AB209" s="1"/>
      <c r="AC209" s="1"/>
      <c r="AD209" s="1"/>
      <c r="AE209" s="1"/>
      <c r="AN209" s="4"/>
      <c r="AO209" s="4"/>
      <c r="AP209" s="4"/>
      <c r="AQ209" s="4"/>
      <c r="AR209" s="4"/>
      <c r="AS209" s="4"/>
      <c r="AT209" s="4"/>
      <c r="AU209" s="4"/>
      <c r="AW209" s="4"/>
      <c r="AX209" s="4"/>
      <c r="AY209" s="4"/>
      <c r="AZ209" s="4"/>
    </row>
    <row r="210" spans="4:52" x14ac:dyDescent="0.5">
      <c r="D210" s="4"/>
      <c r="E21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AB210" s="1"/>
      <c r="AC210" s="1"/>
      <c r="AD210" s="1"/>
      <c r="AE210" s="1"/>
      <c r="AN210" s="4"/>
      <c r="AO210" s="4"/>
      <c r="AP210" s="4"/>
      <c r="AQ210" s="4"/>
      <c r="AR210" s="4"/>
      <c r="AS210" s="4"/>
      <c r="AT210" s="4"/>
      <c r="AU210" s="4"/>
      <c r="AW210" s="4"/>
      <c r="AX210" s="4"/>
      <c r="AY210" s="4"/>
      <c r="AZ210" s="4"/>
    </row>
    <row r="211" spans="4:52" x14ac:dyDescent="0.5">
      <c r="D211" s="4"/>
      <c r="E21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AB211" s="1"/>
      <c r="AC211" s="1"/>
      <c r="AD211" s="1"/>
      <c r="AE211" s="1"/>
      <c r="AN211" s="4"/>
      <c r="AO211" s="4"/>
      <c r="AP211" s="4"/>
      <c r="AQ211" s="4"/>
      <c r="AR211" s="4"/>
      <c r="AS211" s="4"/>
      <c r="AT211" s="4"/>
      <c r="AU211" s="4"/>
      <c r="AW211" s="4"/>
      <c r="AX211" s="4"/>
      <c r="AY211" s="4"/>
      <c r="AZ211" s="4"/>
    </row>
    <row r="212" spans="4:52" x14ac:dyDescent="0.5">
      <c r="D212" s="4"/>
      <c r="E21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AB212" s="1"/>
      <c r="AC212" s="1"/>
      <c r="AD212" s="1"/>
      <c r="AE212" s="1"/>
      <c r="AN212" s="4"/>
      <c r="AO212" s="4"/>
      <c r="AP212" s="4"/>
      <c r="AQ212" s="4"/>
      <c r="AR212" s="4"/>
      <c r="AS212" s="4"/>
      <c r="AT212" s="4"/>
      <c r="AU212" s="4"/>
      <c r="AW212" s="4"/>
      <c r="AX212" s="4"/>
      <c r="AY212" s="4"/>
      <c r="AZ212" s="4"/>
    </row>
    <row r="213" spans="4:52" x14ac:dyDescent="0.5">
      <c r="D213" s="4"/>
      <c r="E21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AB213" s="1"/>
      <c r="AC213" s="1"/>
      <c r="AD213" s="1"/>
      <c r="AE213" s="1"/>
      <c r="AN213" s="4"/>
      <c r="AO213" s="4"/>
      <c r="AP213" s="4"/>
      <c r="AQ213" s="4"/>
      <c r="AR213" s="4"/>
      <c r="AS213" s="4"/>
      <c r="AT213" s="4"/>
      <c r="AU213" s="4"/>
      <c r="AW213" s="4"/>
      <c r="AX213" s="4"/>
      <c r="AY213" s="4"/>
      <c r="AZ213" s="4"/>
    </row>
    <row r="214" spans="4:52" x14ac:dyDescent="0.5">
      <c r="D214" s="4"/>
      <c r="E21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AB214" s="1"/>
      <c r="AC214" s="1"/>
      <c r="AD214" s="1"/>
      <c r="AE214" s="1"/>
      <c r="AN214" s="4"/>
      <c r="AO214" s="4"/>
      <c r="AP214" s="4"/>
      <c r="AQ214" s="4"/>
      <c r="AR214" s="4"/>
      <c r="AS214" s="4"/>
      <c r="AT214" s="4"/>
      <c r="AU214" s="4"/>
      <c r="AW214" s="4"/>
      <c r="AX214" s="4"/>
      <c r="AY214" s="4"/>
      <c r="AZ214" s="4"/>
    </row>
    <row r="215" spans="4:52" x14ac:dyDescent="0.5">
      <c r="D215" s="4"/>
      <c r="E21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AB215" s="1"/>
      <c r="AC215" s="1"/>
      <c r="AD215" s="1"/>
      <c r="AE215" s="1"/>
      <c r="AN215" s="4"/>
      <c r="AO215" s="4"/>
      <c r="AP215" s="4"/>
      <c r="AQ215" s="4"/>
      <c r="AR215" s="4"/>
      <c r="AS215" s="4"/>
      <c r="AT215" s="4"/>
      <c r="AU215" s="4"/>
      <c r="AW215" s="4"/>
      <c r="AX215" s="4"/>
      <c r="AY215" s="4"/>
      <c r="AZ215" s="4"/>
    </row>
    <row r="216" spans="4:52" x14ac:dyDescent="0.5">
      <c r="D216" s="4"/>
      <c r="E21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AB216" s="1"/>
      <c r="AC216" s="1"/>
      <c r="AD216" s="1"/>
      <c r="AE216" s="1"/>
      <c r="AN216" s="4"/>
      <c r="AO216" s="4"/>
      <c r="AP216" s="4"/>
      <c r="AQ216" s="4"/>
      <c r="AR216" s="4"/>
      <c r="AS216" s="4"/>
      <c r="AT216" s="4"/>
      <c r="AU216" s="4"/>
      <c r="AW216" s="4"/>
      <c r="AX216" s="4"/>
      <c r="AY216" s="4"/>
      <c r="AZ216" s="4"/>
    </row>
    <row r="217" spans="4:52" x14ac:dyDescent="0.5">
      <c r="D217" s="4"/>
      <c r="E21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AB217" s="1"/>
      <c r="AC217" s="1"/>
      <c r="AD217" s="1"/>
      <c r="AE217" s="1"/>
      <c r="AN217" s="4"/>
      <c r="AO217" s="4"/>
      <c r="AP217" s="4"/>
      <c r="AQ217" s="4"/>
      <c r="AR217" s="4"/>
      <c r="AS217" s="4"/>
      <c r="AT217" s="4"/>
      <c r="AU217" s="4"/>
      <c r="AW217" s="4"/>
      <c r="AX217" s="4"/>
      <c r="AY217" s="4"/>
      <c r="AZ217" s="4"/>
    </row>
    <row r="218" spans="4:52" x14ac:dyDescent="0.5">
      <c r="D218" s="4"/>
      <c r="E2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AB218" s="1"/>
      <c r="AC218" s="1"/>
      <c r="AD218" s="1"/>
      <c r="AE218" s="1"/>
      <c r="AN218" s="4"/>
      <c r="AO218" s="4"/>
      <c r="AP218" s="4"/>
      <c r="AQ218" s="4"/>
      <c r="AR218" s="4"/>
      <c r="AS218" s="4"/>
      <c r="AT218" s="4"/>
      <c r="AU218" s="4"/>
      <c r="AW218" s="4"/>
      <c r="AX218" s="4"/>
      <c r="AY218" s="4"/>
      <c r="AZ218" s="4"/>
    </row>
    <row r="219" spans="4:52" x14ac:dyDescent="0.5">
      <c r="D219" s="4"/>
      <c r="E21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AB219" s="1"/>
      <c r="AC219" s="1"/>
      <c r="AD219" s="1"/>
      <c r="AE219" s="1"/>
      <c r="AN219" s="4"/>
      <c r="AO219" s="4"/>
      <c r="AP219" s="4"/>
      <c r="AQ219" s="4"/>
      <c r="AR219" s="4"/>
      <c r="AS219" s="4"/>
      <c r="AT219" s="4"/>
      <c r="AU219" s="4"/>
      <c r="AW219" s="4"/>
      <c r="AX219" s="4"/>
      <c r="AY219" s="4"/>
      <c r="AZ219" s="4"/>
    </row>
    <row r="220" spans="4:52" x14ac:dyDescent="0.5">
      <c r="D220" s="4"/>
      <c r="E2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AB220" s="1"/>
      <c r="AC220" s="1"/>
      <c r="AD220" s="1"/>
      <c r="AE220" s="1"/>
      <c r="AN220" s="4"/>
      <c r="AO220" s="4"/>
      <c r="AP220" s="4"/>
      <c r="AQ220" s="4"/>
      <c r="AR220" s="4"/>
      <c r="AS220" s="4"/>
      <c r="AT220" s="4"/>
      <c r="AU220" s="4"/>
      <c r="AW220" s="4"/>
      <c r="AX220" s="4"/>
      <c r="AY220" s="4"/>
      <c r="AZ220" s="4"/>
    </row>
    <row r="221" spans="4:52" x14ac:dyDescent="0.5">
      <c r="D221" s="4"/>
      <c r="E22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AB221" s="1"/>
      <c r="AC221" s="1"/>
      <c r="AD221" s="1"/>
      <c r="AE221" s="1"/>
      <c r="AN221" s="4"/>
      <c r="AO221" s="4"/>
      <c r="AP221" s="4"/>
      <c r="AQ221" s="4"/>
      <c r="AR221" s="4"/>
      <c r="AS221" s="4"/>
      <c r="AT221" s="4"/>
      <c r="AU221" s="4"/>
      <c r="AW221" s="4"/>
      <c r="AX221" s="4"/>
      <c r="AY221" s="4"/>
      <c r="AZ221" s="4"/>
    </row>
    <row r="222" spans="4:52" x14ac:dyDescent="0.5">
      <c r="D222" s="4"/>
      <c r="E22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AB222" s="1"/>
      <c r="AC222" s="1"/>
      <c r="AD222" s="1"/>
      <c r="AE222" s="1"/>
      <c r="AN222" s="4"/>
      <c r="AO222" s="4"/>
      <c r="AP222" s="4"/>
      <c r="AQ222" s="4"/>
      <c r="AR222" s="4"/>
      <c r="AS222" s="4"/>
      <c r="AT222" s="4"/>
      <c r="AU222" s="4"/>
      <c r="AW222" s="4"/>
      <c r="AX222" s="4"/>
      <c r="AY222" s="4"/>
      <c r="AZ222" s="4"/>
    </row>
    <row r="223" spans="4:52" x14ac:dyDescent="0.5">
      <c r="D223" s="4"/>
      <c r="E22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AB223" s="1"/>
      <c r="AC223" s="1"/>
      <c r="AD223" s="1"/>
      <c r="AE223" s="1"/>
      <c r="AN223" s="4"/>
      <c r="AO223" s="4"/>
      <c r="AP223" s="4"/>
      <c r="AQ223" s="4"/>
      <c r="AR223" s="4"/>
      <c r="AS223" s="4"/>
      <c r="AT223" s="4"/>
      <c r="AU223" s="4"/>
      <c r="AW223" s="4"/>
      <c r="AX223" s="4"/>
      <c r="AY223" s="4"/>
      <c r="AZ223" s="4"/>
    </row>
    <row r="224" spans="4:52" x14ac:dyDescent="0.5">
      <c r="D224" s="4"/>
      <c r="E22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AB224" s="1"/>
      <c r="AC224" s="1"/>
      <c r="AD224" s="1"/>
      <c r="AE224" s="1"/>
      <c r="AN224" s="4"/>
      <c r="AO224" s="4"/>
      <c r="AP224" s="4"/>
      <c r="AQ224" s="4"/>
      <c r="AR224" s="4"/>
      <c r="AS224" s="4"/>
      <c r="AT224" s="4"/>
      <c r="AU224" s="4"/>
      <c r="AW224" s="4"/>
      <c r="AX224" s="4"/>
      <c r="AY224" s="4"/>
      <c r="AZ224" s="4"/>
    </row>
    <row r="225" spans="4:52" x14ac:dyDescent="0.5">
      <c r="D225" s="4"/>
      <c r="E22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AB225" s="1"/>
      <c r="AC225" s="1"/>
      <c r="AD225" s="1"/>
      <c r="AE225" s="1"/>
      <c r="AN225" s="4"/>
      <c r="AO225" s="4"/>
      <c r="AP225" s="4"/>
      <c r="AQ225" s="4"/>
      <c r="AR225" s="4"/>
      <c r="AS225" s="4"/>
      <c r="AT225" s="4"/>
      <c r="AU225" s="4"/>
      <c r="AW225" s="4"/>
      <c r="AX225" s="4"/>
      <c r="AY225" s="4"/>
      <c r="AZ225" s="4"/>
    </row>
    <row r="226" spans="4:52" x14ac:dyDescent="0.5">
      <c r="D226" s="4"/>
      <c r="E22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AB226" s="1"/>
      <c r="AC226" s="1"/>
      <c r="AD226" s="1"/>
      <c r="AE226" s="1"/>
      <c r="AN226" s="4"/>
      <c r="AO226" s="4"/>
      <c r="AP226" s="4"/>
      <c r="AQ226" s="4"/>
      <c r="AR226" s="4"/>
      <c r="AS226" s="4"/>
      <c r="AT226" s="4"/>
      <c r="AU226" s="4"/>
      <c r="AW226" s="4"/>
      <c r="AX226" s="4"/>
      <c r="AY226" s="4"/>
      <c r="AZ226" s="4"/>
    </row>
    <row r="227" spans="4:52" x14ac:dyDescent="0.5">
      <c r="D227" s="4"/>
      <c r="E22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AB227" s="1"/>
      <c r="AC227" s="1"/>
      <c r="AD227" s="1"/>
      <c r="AE227" s="1"/>
      <c r="AN227" s="4"/>
      <c r="AO227" s="4"/>
      <c r="AP227" s="4"/>
      <c r="AQ227" s="4"/>
      <c r="AR227" s="4"/>
      <c r="AS227" s="4"/>
      <c r="AT227" s="4"/>
      <c r="AU227" s="4"/>
      <c r="AW227" s="4"/>
      <c r="AX227" s="4"/>
      <c r="AY227" s="4"/>
      <c r="AZ227" s="4"/>
    </row>
    <row r="228" spans="4:52" x14ac:dyDescent="0.5">
      <c r="D228" s="4"/>
      <c r="E22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AB228" s="1"/>
      <c r="AC228" s="1"/>
      <c r="AD228" s="1"/>
      <c r="AE228" s="1"/>
      <c r="AN228" s="4"/>
      <c r="AO228" s="4"/>
      <c r="AP228" s="4"/>
      <c r="AQ228" s="4"/>
      <c r="AR228" s="4"/>
      <c r="AS228" s="4"/>
      <c r="AT228" s="4"/>
      <c r="AU228" s="4"/>
      <c r="AW228" s="4"/>
      <c r="AX228" s="4"/>
      <c r="AY228" s="4"/>
      <c r="AZ228" s="4"/>
    </row>
    <row r="229" spans="4:52" x14ac:dyDescent="0.5">
      <c r="D229" s="4"/>
      <c r="E22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AB229" s="1"/>
      <c r="AC229" s="1"/>
      <c r="AD229" s="1"/>
      <c r="AE229" s="1"/>
      <c r="AN229" s="4"/>
      <c r="AO229" s="4"/>
      <c r="AP229" s="4"/>
      <c r="AQ229" s="4"/>
      <c r="AR229" s="4"/>
      <c r="AS229" s="4"/>
      <c r="AT229" s="4"/>
      <c r="AU229" s="4"/>
      <c r="AW229" s="4"/>
      <c r="AX229" s="4"/>
      <c r="AY229" s="4"/>
      <c r="AZ229" s="4"/>
    </row>
    <row r="230" spans="4:52" x14ac:dyDescent="0.5">
      <c r="D230" s="4"/>
      <c r="E23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AB230" s="1"/>
      <c r="AC230" s="1"/>
      <c r="AD230" s="1"/>
      <c r="AE230" s="1"/>
      <c r="AN230" s="4"/>
      <c r="AO230" s="4"/>
      <c r="AP230" s="4"/>
      <c r="AQ230" s="4"/>
      <c r="AR230" s="4"/>
      <c r="AS230" s="4"/>
      <c r="AT230" s="4"/>
      <c r="AU230" s="4"/>
      <c r="AW230" s="4"/>
      <c r="AX230" s="4"/>
      <c r="AY230" s="4"/>
      <c r="AZ230" s="4"/>
    </row>
    <row r="231" spans="4:52" x14ac:dyDescent="0.5">
      <c r="D231" s="4"/>
      <c r="E23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AB231" s="1"/>
      <c r="AC231" s="1"/>
      <c r="AD231" s="1"/>
      <c r="AE231" s="1"/>
      <c r="AN231" s="4"/>
      <c r="AO231" s="4"/>
      <c r="AP231" s="4"/>
      <c r="AQ231" s="4"/>
      <c r="AR231" s="4"/>
      <c r="AS231" s="4"/>
      <c r="AT231" s="4"/>
      <c r="AU231" s="4"/>
      <c r="AW231" s="4"/>
      <c r="AX231" s="4"/>
      <c r="AY231" s="4"/>
      <c r="AZ231" s="4"/>
    </row>
    <row r="232" spans="4:52" x14ac:dyDescent="0.5">
      <c r="D232" s="4"/>
      <c r="E23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AB232" s="1"/>
      <c r="AC232" s="1"/>
      <c r="AD232" s="1"/>
      <c r="AE232" s="1"/>
      <c r="AN232" s="4"/>
      <c r="AO232" s="4"/>
      <c r="AP232" s="4"/>
      <c r="AQ232" s="4"/>
      <c r="AR232" s="4"/>
      <c r="AS232" s="4"/>
      <c r="AT232" s="4"/>
      <c r="AU232" s="4"/>
      <c r="AW232" s="4"/>
      <c r="AX232" s="4"/>
      <c r="AY232" s="4"/>
      <c r="AZ232" s="4"/>
    </row>
    <row r="233" spans="4:52" x14ac:dyDescent="0.5">
      <c r="D233" s="4"/>
      <c r="E23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AB233" s="1"/>
      <c r="AC233" s="1"/>
      <c r="AD233" s="1"/>
      <c r="AE233" s="1"/>
      <c r="AN233" s="4"/>
      <c r="AO233" s="4"/>
      <c r="AP233" s="4"/>
      <c r="AQ233" s="4"/>
      <c r="AR233" s="4"/>
      <c r="AS233" s="4"/>
      <c r="AT233" s="4"/>
      <c r="AU233" s="4"/>
      <c r="AW233" s="4"/>
      <c r="AX233" s="4"/>
      <c r="AY233" s="4"/>
      <c r="AZ233" s="4"/>
    </row>
    <row r="234" spans="4:52" x14ac:dyDescent="0.5">
      <c r="D234" s="4"/>
      <c r="E23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AB234" s="1"/>
      <c r="AC234" s="1"/>
      <c r="AD234" s="1"/>
      <c r="AE234" s="1"/>
      <c r="AN234" s="4"/>
      <c r="AO234" s="4"/>
      <c r="AP234" s="4"/>
      <c r="AQ234" s="4"/>
      <c r="AR234" s="4"/>
      <c r="AS234" s="4"/>
      <c r="AT234" s="4"/>
      <c r="AU234" s="4"/>
      <c r="AW234" s="4"/>
      <c r="AX234" s="4"/>
      <c r="AY234" s="4"/>
      <c r="AZ234" s="4"/>
    </row>
    <row r="235" spans="4:52" x14ac:dyDescent="0.5">
      <c r="D235" s="4"/>
      <c r="E23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AB235" s="1"/>
      <c r="AC235" s="1"/>
      <c r="AD235" s="1"/>
      <c r="AE235" s="1"/>
      <c r="AN235" s="4"/>
      <c r="AO235" s="4"/>
      <c r="AP235" s="4"/>
      <c r="AQ235" s="4"/>
      <c r="AR235" s="4"/>
      <c r="AS235" s="4"/>
      <c r="AT235" s="4"/>
      <c r="AU235" s="4"/>
      <c r="AW235" s="4"/>
      <c r="AX235" s="4"/>
      <c r="AY235" s="4"/>
      <c r="AZ235" s="4"/>
    </row>
    <row r="236" spans="4:52" x14ac:dyDescent="0.5">
      <c r="D236" s="4"/>
      <c r="E23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AB236" s="1"/>
      <c r="AC236" s="1"/>
      <c r="AD236" s="1"/>
      <c r="AE236" s="1"/>
      <c r="AN236" s="4"/>
      <c r="AO236" s="4"/>
      <c r="AP236" s="4"/>
      <c r="AQ236" s="4"/>
      <c r="AR236" s="4"/>
      <c r="AS236" s="4"/>
      <c r="AT236" s="4"/>
      <c r="AU236" s="4"/>
      <c r="AW236" s="4"/>
      <c r="AX236" s="4"/>
      <c r="AY236" s="4"/>
      <c r="AZ236" s="4"/>
    </row>
    <row r="237" spans="4:52" x14ac:dyDescent="0.5">
      <c r="D237" s="4"/>
      <c r="E23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AB237" s="1"/>
      <c r="AC237" s="1"/>
      <c r="AD237" s="1"/>
      <c r="AE237" s="1"/>
      <c r="AN237" s="4"/>
      <c r="AO237" s="4"/>
      <c r="AP237" s="4"/>
      <c r="AQ237" s="4"/>
      <c r="AR237" s="4"/>
      <c r="AS237" s="4"/>
      <c r="AT237" s="4"/>
      <c r="AU237" s="4"/>
      <c r="AW237" s="4"/>
      <c r="AX237" s="4"/>
      <c r="AY237" s="4"/>
      <c r="AZ237" s="4"/>
    </row>
    <row r="238" spans="4:52" x14ac:dyDescent="0.5">
      <c r="D238" s="4"/>
      <c r="E23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AB238" s="1"/>
      <c r="AC238" s="1"/>
      <c r="AD238" s="1"/>
      <c r="AE238" s="1"/>
      <c r="AN238" s="4"/>
      <c r="AO238" s="4"/>
      <c r="AP238" s="4"/>
      <c r="AQ238" s="4"/>
      <c r="AR238" s="4"/>
      <c r="AS238" s="4"/>
      <c r="AT238" s="4"/>
      <c r="AU238" s="4"/>
      <c r="AW238" s="4"/>
      <c r="AX238" s="4"/>
      <c r="AY238" s="4"/>
      <c r="AZ238" s="4"/>
    </row>
    <row r="239" spans="4:52" x14ac:dyDescent="0.5">
      <c r="D239" s="4"/>
      <c r="E23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AB239" s="1"/>
      <c r="AC239" s="1"/>
      <c r="AD239" s="1"/>
      <c r="AE239" s="1"/>
      <c r="AN239" s="4"/>
      <c r="AO239" s="4"/>
      <c r="AP239" s="4"/>
      <c r="AQ239" s="4"/>
      <c r="AR239" s="4"/>
      <c r="AS239" s="4"/>
      <c r="AT239" s="4"/>
      <c r="AU239" s="4"/>
      <c r="AW239" s="4"/>
      <c r="AX239" s="4"/>
      <c r="AY239" s="4"/>
      <c r="AZ239" s="4"/>
    </row>
    <row r="240" spans="4:52" x14ac:dyDescent="0.5">
      <c r="D240" s="4"/>
      <c r="E24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AB240" s="1"/>
      <c r="AC240" s="1"/>
      <c r="AD240" s="1"/>
      <c r="AE240" s="1"/>
      <c r="AN240" s="4"/>
      <c r="AO240" s="4"/>
      <c r="AP240" s="4"/>
      <c r="AQ240" s="4"/>
      <c r="AR240" s="4"/>
      <c r="AS240" s="4"/>
      <c r="AT240" s="4"/>
      <c r="AU240" s="4"/>
      <c r="AW240" s="4"/>
      <c r="AX240" s="4"/>
      <c r="AY240" s="4"/>
      <c r="AZ240" s="4"/>
    </row>
    <row r="241" spans="4:52" x14ac:dyDescent="0.5">
      <c r="D241" s="4"/>
      <c r="E24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AB241" s="1"/>
      <c r="AC241" s="1"/>
      <c r="AD241" s="1"/>
      <c r="AE241" s="1"/>
      <c r="AN241" s="4"/>
      <c r="AO241" s="4"/>
      <c r="AP241" s="4"/>
      <c r="AQ241" s="4"/>
      <c r="AR241" s="4"/>
      <c r="AS241" s="4"/>
      <c r="AT241" s="4"/>
      <c r="AU241" s="4"/>
      <c r="AW241" s="4"/>
      <c r="AX241" s="4"/>
      <c r="AY241" s="4"/>
      <c r="AZ241" s="4"/>
    </row>
    <row r="242" spans="4:52" x14ac:dyDescent="0.5">
      <c r="D242" s="4"/>
      <c r="E24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AB242" s="1"/>
      <c r="AC242" s="1"/>
      <c r="AD242" s="1"/>
      <c r="AE242" s="1"/>
      <c r="AN242" s="4"/>
      <c r="AO242" s="4"/>
      <c r="AP242" s="4"/>
      <c r="AQ242" s="4"/>
      <c r="AR242" s="4"/>
      <c r="AS242" s="4"/>
      <c r="AT242" s="4"/>
      <c r="AU242" s="4"/>
      <c r="AW242" s="4"/>
      <c r="AX242" s="4"/>
      <c r="AY242" s="4"/>
      <c r="AZ242" s="4"/>
    </row>
    <row r="243" spans="4:52" x14ac:dyDescent="0.5">
      <c r="D243" s="4"/>
      <c r="E24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AB243" s="1"/>
      <c r="AC243" s="1"/>
      <c r="AD243" s="1"/>
      <c r="AE243" s="1"/>
      <c r="AN243" s="4"/>
      <c r="AO243" s="4"/>
      <c r="AP243" s="4"/>
      <c r="AQ243" s="4"/>
      <c r="AR243" s="4"/>
      <c r="AS243" s="4"/>
      <c r="AT243" s="4"/>
      <c r="AU243" s="4"/>
      <c r="AW243" s="4"/>
      <c r="AX243" s="4"/>
      <c r="AY243" s="4"/>
      <c r="AZ243" s="4"/>
    </row>
    <row r="244" spans="4:52" x14ac:dyDescent="0.5">
      <c r="D244" s="4"/>
      <c r="E24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AB244" s="1"/>
      <c r="AC244" s="1"/>
      <c r="AD244" s="1"/>
      <c r="AE244" s="1"/>
      <c r="AN244" s="4"/>
      <c r="AO244" s="4"/>
      <c r="AP244" s="4"/>
      <c r="AQ244" s="4"/>
      <c r="AR244" s="4"/>
      <c r="AS244" s="4"/>
      <c r="AT244" s="4"/>
      <c r="AU244" s="4"/>
      <c r="AW244" s="4"/>
      <c r="AX244" s="4"/>
      <c r="AY244" s="4"/>
      <c r="AZ244" s="4"/>
    </row>
    <row r="245" spans="4:52" x14ac:dyDescent="0.5">
      <c r="D245" s="4"/>
      <c r="E24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AB245" s="1"/>
      <c r="AC245" s="1"/>
      <c r="AD245" s="1"/>
      <c r="AE245" s="1"/>
      <c r="AN245" s="4"/>
      <c r="AO245" s="4"/>
      <c r="AP245" s="4"/>
      <c r="AQ245" s="4"/>
      <c r="AR245" s="4"/>
      <c r="AS245" s="4"/>
      <c r="AT245" s="4"/>
      <c r="AU245" s="4"/>
      <c r="AW245" s="4"/>
      <c r="AX245" s="4"/>
      <c r="AY245" s="4"/>
      <c r="AZ245" s="4"/>
    </row>
    <row r="246" spans="4:52" x14ac:dyDescent="0.5">
      <c r="D246" s="4"/>
      <c r="E24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AB246" s="1"/>
      <c r="AC246" s="1"/>
      <c r="AD246" s="1"/>
      <c r="AE246" s="1"/>
      <c r="AN246" s="4"/>
      <c r="AO246" s="4"/>
      <c r="AP246" s="4"/>
      <c r="AQ246" s="4"/>
      <c r="AR246" s="4"/>
      <c r="AS246" s="4"/>
      <c r="AT246" s="4"/>
      <c r="AU246" s="4"/>
      <c r="AW246" s="4"/>
      <c r="AX246" s="4"/>
      <c r="AY246" s="4"/>
      <c r="AZ246" s="4"/>
    </row>
    <row r="247" spans="4:52" x14ac:dyDescent="0.5">
      <c r="D247" s="4"/>
      <c r="E247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AB247" s="1"/>
      <c r="AC247" s="1"/>
      <c r="AD247" s="1"/>
      <c r="AE247" s="1"/>
      <c r="AN247" s="4"/>
      <c r="AO247" s="4"/>
      <c r="AP247" s="4"/>
      <c r="AQ247" s="4"/>
      <c r="AR247" s="4"/>
      <c r="AS247" s="4"/>
      <c r="AT247" s="4"/>
      <c r="AU247" s="4"/>
      <c r="AW247" s="4"/>
      <c r="AX247" s="4"/>
      <c r="AY247" s="4"/>
      <c r="AZ247" s="4"/>
    </row>
    <row r="248" spans="4:52" x14ac:dyDescent="0.5">
      <c r="D248" s="4"/>
      <c r="E24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AB248" s="1"/>
      <c r="AC248" s="1"/>
      <c r="AD248" s="1"/>
      <c r="AE248" s="1"/>
      <c r="AN248" s="4"/>
      <c r="AO248" s="4"/>
      <c r="AP248" s="4"/>
      <c r="AQ248" s="4"/>
      <c r="AR248" s="4"/>
      <c r="AS248" s="4"/>
      <c r="AT248" s="4"/>
      <c r="AU248" s="4"/>
      <c r="AW248" s="4"/>
      <c r="AX248" s="4"/>
      <c r="AY248" s="4"/>
      <c r="AZ248" s="4"/>
    </row>
    <row r="249" spans="4:52" x14ac:dyDescent="0.5">
      <c r="D249" s="4"/>
      <c r="E249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AB249" s="1"/>
      <c r="AC249" s="1"/>
      <c r="AD249" s="1"/>
      <c r="AE249" s="1"/>
      <c r="AN249" s="4"/>
      <c r="AO249" s="4"/>
      <c r="AP249" s="4"/>
      <c r="AQ249" s="4"/>
      <c r="AR249" s="4"/>
      <c r="AS249" s="4"/>
      <c r="AT249" s="4"/>
      <c r="AU249" s="4"/>
      <c r="AW249" s="4"/>
      <c r="AX249" s="4"/>
      <c r="AY249" s="4"/>
      <c r="AZ249" s="4"/>
    </row>
    <row r="250" spans="4:52" x14ac:dyDescent="0.5">
      <c r="D250" s="4"/>
      <c r="E25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AB250" s="1"/>
      <c r="AC250" s="1"/>
      <c r="AD250" s="1"/>
      <c r="AE250" s="1"/>
      <c r="AN250" s="4"/>
      <c r="AO250" s="4"/>
      <c r="AP250" s="4"/>
      <c r="AQ250" s="4"/>
      <c r="AR250" s="4"/>
      <c r="AS250" s="4"/>
      <c r="AT250" s="4"/>
      <c r="AU250" s="4"/>
      <c r="AW250" s="4"/>
      <c r="AX250" s="4"/>
      <c r="AY250" s="4"/>
      <c r="AZ250" s="4"/>
    </row>
    <row r="251" spans="4:52" x14ac:dyDescent="0.5">
      <c r="D251" s="4"/>
      <c r="E25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AB251" s="1"/>
      <c r="AC251" s="1"/>
      <c r="AD251" s="1"/>
      <c r="AE251" s="1"/>
      <c r="AN251" s="4"/>
      <c r="AO251" s="4"/>
      <c r="AP251" s="4"/>
      <c r="AQ251" s="4"/>
      <c r="AR251" s="4"/>
      <c r="AS251" s="4"/>
      <c r="AT251" s="4"/>
      <c r="AU251" s="4"/>
      <c r="AW251" s="4"/>
      <c r="AX251" s="4"/>
      <c r="AY251" s="4"/>
      <c r="AZ251" s="4"/>
    </row>
    <row r="252" spans="4:52" x14ac:dyDescent="0.5">
      <c r="D252" s="4"/>
      <c r="E25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AB252" s="1"/>
      <c r="AC252" s="1"/>
      <c r="AD252" s="1"/>
      <c r="AE252" s="1"/>
      <c r="AN252" s="4"/>
      <c r="AO252" s="4"/>
      <c r="AP252" s="4"/>
      <c r="AQ252" s="4"/>
      <c r="AR252" s="4"/>
      <c r="AS252" s="4"/>
      <c r="AT252" s="4"/>
      <c r="AU252" s="4"/>
      <c r="AW252" s="4"/>
      <c r="AX252" s="4"/>
      <c r="AY252" s="4"/>
      <c r="AZ252" s="4"/>
    </row>
    <row r="253" spans="4:52" x14ac:dyDescent="0.5">
      <c r="D253" s="4"/>
      <c r="E25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AB253" s="1"/>
      <c r="AC253" s="1"/>
      <c r="AD253" s="1"/>
      <c r="AE253" s="1"/>
      <c r="AN253" s="4"/>
      <c r="AO253" s="4"/>
      <c r="AP253" s="4"/>
      <c r="AQ253" s="4"/>
      <c r="AR253" s="4"/>
      <c r="AS253" s="4"/>
      <c r="AT253" s="4"/>
      <c r="AU253" s="4"/>
      <c r="AW253" s="4"/>
      <c r="AX253" s="4"/>
      <c r="AY253" s="4"/>
      <c r="AZ253" s="4"/>
    </row>
    <row r="254" spans="4:52" x14ac:dyDescent="0.5">
      <c r="D254" s="4"/>
      <c r="E25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AB254" s="1"/>
      <c r="AC254" s="1"/>
      <c r="AD254" s="1"/>
      <c r="AE254" s="1"/>
      <c r="AN254" s="4"/>
      <c r="AO254" s="4"/>
      <c r="AP254" s="4"/>
      <c r="AQ254" s="4"/>
      <c r="AR254" s="4"/>
      <c r="AS254" s="4"/>
      <c r="AT254" s="4"/>
      <c r="AU254" s="4"/>
      <c r="AW254" s="4"/>
      <c r="AX254" s="4"/>
      <c r="AY254" s="4"/>
      <c r="AZ254" s="4"/>
    </row>
    <row r="255" spans="4:52" x14ac:dyDescent="0.5">
      <c r="D255" s="4"/>
      <c r="E25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AB255" s="1"/>
      <c r="AC255" s="1"/>
      <c r="AD255" s="1"/>
      <c r="AE255" s="1"/>
      <c r="AN255" s="4"/>
      <c r="AO255" s="4"/>
      <c r="AP255" s="4"/>
      <c r="AQ255" s="4"/>
      <c r="AR255" s="4"/>
      <c r="AS255" s="4"/>
      <c r="AT255" s="4"/>
      <c r="AU255" s="4"/>
      <c r="AW255" s="4"/>
      <c r="AX255" s="4"/>
      <c r="AY255" s="4"/>
      <c r="AZ255" s="4"/>
    </row>
    <row r="256" spans="4:52" x14ac:dyDescent="0.5">
      <c r="D256" s="4"/>
      <c r="E25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AB256" s="1"/>
      <c r="AC256" s="1"/>
      <c r="AD256" s="1"/>
      <c r="AE256" s="1"/>
      <c r="AN256" s="4"/>
      <c r="AO256" s="4"/>
      <c r="AP256" s="4"/>
      <c r="AQ256" s="4"/>
      <c r="AR256" s="4"/>
      <c r="AS256" s="4"/>
      <c r="AT256" s="4"/>
      <c r="AU256" s="4"/>
      <c r="AW256" s="4"/>
      <c r="AX256" s="4"/>
      <c r="AY256" s="4"/>
      <c r="AZ256" s="4"/>
    </row>
    <row r="257" spans="4:52" x14ac:dyDescent="0.5">
      <c r="D257" s="4"/>
      <c r="E257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AB257" s="1"/>
      <c r="AC257" s="1"/>
      <c r="AD257" s="1"/>
      <c r="AE257" s="1"/>
      <c r="AN257" s="4"/>
      <c r="AO257" s="4"/>
      <c r="AP257" s="4"/>
      <c r="AQ257" s="4"/>
      <c r="AR257" s="4"/>
      <c r="AS257" s="4"/>
      <c r="AT257" s="4"/>
      <c r="AU257" s="4"/>
      <c r="AW257" s="4"/>
      <c r="AX257" s="4"/>
      <c r="AY257" s="4"/>
      <c r="AZ257" s="4"/>
    </row>
    <row r="258" spans="4:52" x14ac:dyDescent="0.5">
      <c r="D258" s="4"/>
      <c r="E25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AB258" s="1"/>
      <c r="AC258" s="1"/>
      <c r="AD258" s="1"/>
      <c r="AE258" s="1"/>
      <c r="AN258" s="4"/>
      <c r="AO258" s="4"/>
      <c r="AP258" s="4"/>
      <c r="AQ258" s="4"/>
      <c r="AR258" s="4"/>
      <c r="AS258" s="4"/>
      <c r="AT258" s="4"/>
      <c r="AU258" s="4"/>
      <c r="AW258" s="4"/>
      <c r="AX258" s="4"/>
      <c r="AY258" s="4"/>
      <c r="AZ258" s="4"/>
    </row>
    <row r="259" spans="4:52" x14ac:dyDescent="0.5">
      <c r="D259" s="4"/>
      <c r="E259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AB259" s="1"/>
      <c r="AC259" s="1"/>
      <c r="AD259" s="1"/>
      <c r="AE259" s="1"/>
      <c r="AN259" s="4"/>
      <c r="AO259" s="4"/>
      <c r="AP259" s="4"/>
      <c r="AQ259" s="4"/>
      <c r="AR259" s="4"/>
      <c r="AS259" s="4"/>
      <c r="AT259" s="4"/>
      <c r="AU259" s="4"/>
      <c r="AW259" s="4"/>
      <c r="AX259" s="4"/>
      <c r="AY259" s="4"/>
      <c r="AZ259" s="4"/>
    </row>
    <row r="260" spans="4:52" x14ac:dyDescent="0.5">
      <c r="D260" s="4"/>
      <c r="E26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AB260" s="1"/>
      <c r="AC260" s="1"/>
      <c r="AD260" s="1"/>
      <c r="AE260" s="1"/>
      <c r="AN260" s="4"/>
      <c r="AO260" s="4"/>
      <c r="AP260" s="4"/>
      <c r="AQ260" s="4"/>
      <c r="AR260" s="4"/>
      <c r="AS260" s="4"/>
      <c r="AT260" s="4"/>
      <c r="AU260" s="4"/>
      <c r="AW260" s="4"/>
      <c r="AX260" s="4"/>
      <c r="AY260" s="4"/>
      <c r="AZ260" s="4"/>
    </row>
    <row r="261" spans="4:52" x14ac:dyDescent="0.5">
      <c r="D261" s="4"/>
      <c r="E26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AB261" s="1"/>
      <c r="AC261" s="1"/>
      <c r="AD261" s="1"/>
      <c r="AE261" s="1"/>
      <c r="AN261" s="4"/>
      <c r="AO261" s="4"/>
      <c r="AP261" s="4"/>
      <c r="AQ261" s="4"/>
      <c r="AR261" s="4"/>
      <c r="AS261" s="4"/>
      <c r="AT261" s="4"/>
      <c r="AU261" s="4"/>
      <c r="AW261" s="4"/>
      <c r="AX261" s="4"/>
      <c r="AY261" s="4"/>
      <c r="AZ261" s="4"/>
    </row>
    <row r="262" spans="4:52" x14ac:dyDescent="0.5">
      <c r="D262" s="4"/>
      <c r="E26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AB262" s="1"/>
      <c r="AC262" s="1"/>
      <c r="AD262" s="1"/>
      <c r="AE262" s="1"/>
      <c r="AN262" s="4"/>
      <c r="AO262" s="4"/>
      <c r="AP262" s="4"/>
      <c r="AQ262" s="4"/>
      <c r="AR262" s="4"/>
      <c r="AS262" s="4"/>
      <c r="AT262" s="4"/>
      <c r="AU262" s="4"/>
      <c r="AW262" s="4"/>
      <c r="AX262" s="4"/>
      <c r="AY262" s="4"/>
      <c r="AZ262" s="4"/>
    </row>
    <row r="263" spans="4:52" x14ac:dyDescent="0.5">
      <c r="D263" s="4"/>
      <c r="E26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AB263" s="1"/>
      <c r="AC263" s="1"/>
      <c r="AD263" s="1"/>
      <c r="AE263" s="1"/>
      <c r="AN263" s="4"/>
      <c r="AO263" s="4"/>
      <c r="AP263" s="4"/>
      <c r="AQ263" s="4"/>
      <c r="AR263" s="4"/>
      <c r="AS263" s="4"/>
      <c r="AT263" s="4"/>
      <c r="AU263" s="4"/>
      <c r="AW263" s="4"/>
      <c r="AX263" s="4"/>
      <c r="AY263" s="4"/>
      <c r="AZ263" s="4"/>
    </row>
    <row r="264" spans="4:52" x14ac:dyDescent="0.5">
      <c r="D264" s="4"/>
      <c r="E26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AB264" s="1"/>
      <c r="AC264" s="1"/>
      <c r="AD264" s="1"/>
      <c r="AE264" s="1"/>
      <c r="AN264" s="4"/>
      <c r="AO264" s="4"/>
      <c r="AP264" s="4"/>
      <c r="AQ264" s="4"/>
      <c r="AR264" s="4"/>
      <c r="AS264" s="4"/>
      <c r="AT264" s="4"/>
      <c r="AU264" s="4"/>
      <c r="AW264" s="4"/>
      <c r="AX264" s="4"/>
      <c r="AY264" s="4"/>
      <c r="AZ264" s="4"/>
    </row>
    <row r="265" spans="4:52" x14ac:dyDescent="0.5">
      <c r="D265" s="4"/>
      <c r="E26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AB265" s="1"/>
      <c r="AC265" s="1"/>
      <c r="AD265" s="1"/>
      <c r="AE265" s="1"/>
      <c r="AN265" s="4"/>
      <c r="AO265" s="4"/>
      <c r="AP265" s="4"/>
      <c r="AQ265" s="4"/>
      <c r="AR265" s="4"/>
      <c r="AS265" s="4"/>
      <c r="AT265" s="4"/>
      <c r="AU265" s="4"/>
      <c r="AW265" s="4"/>
      <c r="AX265" s="4"/>
      <c r="AY265" s="4"/>
      <c r="AZ265" s="4"/>
    </row>
    <row r="266" spans="4:52" x14ac:dyDescent="0.5">
      <c r="D266" s="4"/>
      <c r="E26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AB266" s="1"/>
      <c r="AC266" s="1"/>
      <c r="AD266" s="1"/>
      <c r="AE266" s="1"/>
      <c r="AN266" s="4"/>
      <c r="AO266" s="4"/>
      <c r="AP266" s="4"/>
      <c r="AQ266" s="4"/>
      <c r="AR266" s="4"/>
      <c r="AS266" s="4"/>
      <c r="AT266" s="4"/>
      <c r="AU266" s="4"/>
      <c r="AW266" s="4"/>
      <c r="AX266" s="4"/>
      <c r="AY266" s="4"/>
      <c r="AZ266" s="4"/>
    </row>
    <row r="267" spans="4:52" x14ac:dyDescent="0.5">
      <c r="D267" s="4"/>
      <c r="E267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AB267" s="1"/>
      <c r="AC267" s="1"/>
      <c r="AD267" s="1"/>
      <c r="AE267" s="1"/>
      <c r="AN267" s="4"/>
      <c r="AO267" s="4"/>
      <c r="AP267" s="4"/>
      <c r="AQ267" s="4"/>
      <c r="AR267" s="4"/>
      <c r="AS267" s="4"/>
      <c r="AT267" s="4"/>
      <c r="AU267" s="4"/>
      <c r="AW267" s="4"/>
      <c r="AX267" s="4"/>
      <c r="AY267" s="4"/>
      <c r="AZ267" s="4"/>
    </row>
    <row r="268" spans="4:52" x14ac:dyDescent="0.5">
      <c r="D268" s="4"/>
      <c r="E26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AB268" s="1"/>
      <c r="AC268" s="1"/>
      <c r="AD268" s="1"/>
      <c r="AE268" s="1"/>
    </row>
    <row r="269" spans="4:52" x14ac:dyDescent="0.5">
      <c r="D269" s="4"/>
      <c r="E26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AB269" s="1"/>
      <c r="AC269" s="1"/>
      <c r="AD269" s="1"/>
      <c r="AE269" s="1"/>
    </row>
    <row r="270" spans="4:52" x14ac:dyDescent="0.5">
      <c r="D270" s="4"/>
      <c r="E27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AB270" s="1"/>
      <c r="AC270" s="1"/>
      <c r="AD270" s="1"/>
      <c r="AE270" s="1"/>
    </row>
    <row r="271" spans="4:52" x14ac:dyDescent="0.5">
      <c r="D271" s="4"/>
      <c r="E27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AB271" s="1"/>
      <c r="AC271" s="1"/>
      <c r="AD271" s="1"/>
      <c r="AE271" s="1"/>
    </row>
    <row r="272" spans="4:52" x14ac:dyDescent="0.5">
      <c r="D272" s="4"/>
      <c r="E27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AB272" s="1"/>
      <c r="AC272" s="1"/>
      <c r="AD272" s="1"/>
      <c r="AE272" s="1"/>
    </row>
    <row r="273" spans="4:31" x14ac:dyDescent="0.5">
      <c r="D273" s="4"/>
      <c r="E27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AB273" s="1"/>
      <c r="AC273" s="1"/>
      <c r="AD273" s="1"/>
      <c r="AE273" s="1"/>
    </row>
    <row r="274" spans="4:31" x14ac:dyDescent="0.5">
      <c r="D274" s="4"/>
      <c r="E27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AB274" s="1"/>
      <c r="AC274" s="1"/>
      <c r="AD274" s="1"/>
      <c r="AE274" s="1"/>
    </row>
    <row r="275" spans="4:31" x14ac:dyDescent="0.5">
      <c r="D275" s="4"/>
      <c r="E27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AB275" s="1"/>
      <c r="AC275" s="1"/>
      <c r="AD275" s="1"/>
      <c r="AE275" s="1"/>
    </row>
    <row r="276" spans="4:31" x14ac:dyDescent="0.5">
      <c r="D276" s="4"/>
      <c r="E27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AB276" s="1"/>
      <c r="AC276" s="1"/>
      <c r="AD276" s="1"/>
      <c r="AE276" s="1"/>
    </row>
    <row r="277" spans="4:31" x14ac:dyDescent="0.5">
      <c r="D277" s="4"/>
      <c r="E27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AB277" s="1"/>
      <c r="AC277" s="1"/>
      <c r="AD277" s="1"/>
      <c r="AE277" s="1"/>
    </row>
    <row r="278" spans="4:31" x14ac:dyDescent="0.5">
      <c r="D278" s="4"/>
      <c r="E27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AB278" s="1"/>
      <c r="AC278" s="1"/>
      <c r="AD278" s="1"/>
      <c r="AE278" s="1"/>
    </row>
    <row r="279" spans="4:31" x14ac:dyDescent="0.5">
      <c r="D279" s="4"/>
      <c r="E279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AB279" s="1"/>
      <c r="AC279" s="1"/>
      <c r="AD279" s="1"/>
      <c r="AE279" s="1"/>
    </row>
    <row r="280" spans="4:31" x14ac:dyDescent="0.5">
      <c r="D280" s="4"/>
      <c r="E28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AB280" s="1"/>
      <c r="AC280" s="1"/>
      <c r="AD280" s="1"/>
      <c r="AE280" s="1"/>
    </row>
    <row r="281" spans="4:31" x14ac:dyDescent="0.5">
      <c r="D281" s="4"/>
      <c r="E28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AB281" s="1"/>
      <c r="AC281" s="1"/>
      <c r="AD281" s="1"/>
      <c r="AE281" s="1"/>
    </row>
    <row r="282" spans="4:31" x14ac:dyDescent="0.5">
      <c r="D282" s="4"/>
      <c r="E28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AB282" s="1"/>
      <c r="AC282" s="1"/>
      <c r="AD282" s="1"/>
      <c r="AE282" s="1"/>
    </row>
    <row r="283" spans="4:31" x14ac:dyDescent="0.5">
      <c r="D283" s="4"/>
      <c r="E28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AB283" s="1"/>
      <c r="AC283" s="1"/>
      <c r="AD283" s="1"/>
      <c r="AE283" s="1"/>
    </row>
    <row r="284" spans="4:31" x14ac:dyDescent="0.5">
      <c r="D284" s="4"/>
      <c r="E28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AB284" s="1"/>
      <c r="AC284" s="1"/>
      <c r="AD284" s="1"/>
      <c r="AE284" s="1"/>
    </row>
    <row r="285" spans="4:31" x14ac:dyDescent="0.5">
      <c r="D285" s="4"/>
      <c r="E28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AB285" s="1"/>
      <c r="AC285" s="1"/>
      <c r="AD285" s="1"/>
      <c r="AE285" s="1"/>
    </row>
    <row r="286" spans="4:31" x14ac:dyDescent="0.5">
      <c r="D286" s="4"/>
      <c r="E28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AB286" s="1"/>
      <c r="AC286" s="1"/>
      <c r="AD286" s="1"/>
      <c r="AE286" s="1"/>
    </row>
    <row r="287" spans="4:31" x14ac:dyDescent="0.5">
      <c r="D287" s="4"/>
      <c r="E28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AB287" s="1"/>
      <c r="AC287" s="1"/>
      <c r="AD287" s="1"/>
      <c r="AE287" s="1"/>
    </row>
    <row r="288" spans="4:31" x14ac:dyDescent="0.5">
      <c r="D288" s="4"/>
      <c r="E28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AB288" s="1"/>
      <c r="AC288" s="1"/>
      <c r="AD288" s="1"/>
      <c r="AE288" s="1"/>
    </row>
    <row r="289" spans="4:31" x14ac:dyDescent="0.5">
      <c r="D289" s="4"/>
      <c r="E28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AB289" s="1"/>
      <c r="AC289" s="1"/>
      <c r="AD289" s="1"/>
      <c r="AE289" s="1"/>
    </row>
    <row r="290" spans="4:31" x14ac:dyDescent="0.5">
      <c r="D290" s="4"/>
      <c r="E29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AB290" s="1"/>
      <c r="AC290" s="1"/>
      <c r="AD290" s="1"/>
      <c r="AE290" s="1"/>
    </row>
    <row r="291" spans="4:31" x14ac:dyDescent="0.5">
      <c r="D291" s="4"/>
      <c r="E29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AB291" s="1"/>
      <c r="AC291" s="1"/>
      <c r="AD291" s="1"/>
      <c r="AE291" s="1"/>
    </row>
    <row r="292" spans="4:31" x14ac:dyDescent="0.5">
      <c r="D292" s="4"/>
      <c r="E29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AB292" s="1"/>
      <c r="AC292" s="1"/>
      <c r="AD292" s="1"/>
      <c r="AE292" s="1"/>
    </row>
    <row r="293" spans="4:31" x14ac:dyDescent="0.5">
      <c r="D293" s="4"/>
      <c r="E29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AB293" s="1"/>
      <c r="AC293" s="1"/>
      <c r="AD293" s="1"/>
      <c r="AE293" s="1"/>
    </row>
    <row r="294" spans="4:31" x14ac:dyDescent="0.5">
      <c r="D294" s="4"/>
      <c r="E29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AB294" s="1"/>
      <c r="AC294" s="1"/>
      <c r="AD294" s="1"/>
      <c r="AE294" s="1"/>
    </row>
    <row r="295" spans="4:31" x14ac:dyDescent="0.5">
      <c r="D295" s="4"/>
      <c r="E29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AB295" s="1"/>
      <c r="AC295" s="1"/>
      <c r="AD295" s="1"/>
      <c r="AE295" s="1"/>
    </row>
    <row r="296" spans="4:31" x14ac:dyDescent="0.5">
      <c r="D296" s="4"/>
      <c r="E29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AB296" s="1"/>
      <c r="AC296" s="1"/>
      <c r="AD296" s="1"/>
      <c r="AE296" s="1"/>
    </row>
    <row r="297" spans="4:31" x14ac:dyDescent="0.5">
      <c r="D297" s="4"/>
      <c r="E297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AB297" s="1"/>
      <c r="AC297" s="1"/>
      <c r="AD297" s="1"/>
      <c r="AE297" s="1"/>
    </row>
    <row r="298" spans="4:31" x14ac:dyDescent="0.5">
      <c r="D298" s="4"/>
      <c r="E29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AB298" s="1"/>
      <c r="AC298" s="1"/>
      <c r="AD298" s="1"/>
      <c r="AE298" s="1"/>
    </row>
    <row r="299" spans="4:31" x14ac:dyDescent="0.5">
      <c r="D299" s="4"/>
      <c r="E299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AB299" s="1"/>
      <c r="AC299" s="1"/>
      <c r="AD299" s="1"/>
      <c r="AE299" s="1"/>
    </row>
    <row r="300" spans="4:31" x14ac:dyDescent="0.5">
      <c r="D300" s="4"/>
      <c r="E30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AB300" s="1"/>
      <c r="AC300" s="1"/>
      <c r="AD300" s="1"/>
      <c r="AE300" s="1"/>
    </row>
    <row r="301" spans="4:31" x14ac:dyDescent="0.5">
      <c r="D301" s="4"/>
      <c r="E30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AB301" s="1"/>
      <c r="AC301" s="1"/>
      <c r="AD301" s="1"/>
      <c r="AE301" s="1"/>
    </row>
    <row r="302" spans="4:31" x14ac:dyDescent="0.5">
      <c r="D302" s="4"/>
      <c r="E30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AB302" s="1"/>
      <c r="AC302" s="1"/>
      <c r="AD302" s="1"/>
      <c r="AE302" s="1"/>
    </row>
    <row r="303" spans="4:31" x14ac:dyDescent="0.5">
      <c r="D303" s="4"/>
      <c r="E30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AB303" s="1"/>
      <c r="AC303" s="1"/>
      <c r="AD303" s="1"/>
      <c r="AE303" s="1"/>
    </row>
    <row r="304" spans="4:31" x14ac:dyDescent="0.5">
      <c r="D304" s="4"/>
      <c r="E30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AB304" s="1"/>
      <c r="AC304" s="1"/>
      <c r="AD304" s="1"/>
      <c r="AE304" s="1"/>
    </row>
    <row r="305" spans="4:31" x14ac:dyDescent="0.5">
      <c r="D305" s="4"/>
      <c r="E30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AB305" s="1"/>
      <c r="AC305" s="1"/>
      <c r="AD305" s="1"/>
      <c r="AE305" s="1"/>
    </row>
    <row r="306" spans="4:31" x14ac:dyDescent="0.5">
      <c r="D306" s="4"/>
      <c r="E30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AB306" s="1"/>
      <c r="AC306" s="1"/>
      <c r="AD306" s="1"/>
      <c r="AE306" s="1"/>
    </row>
    <row r="307" spans="4:31" x14ac:dyDescent="0.5">
      <c r="D307" s="4"/>
      <c r="E307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AB307" s="1"/>
      <c r="AC307" s="1"/>
      <c r="AD307" s="1"/>
      <c r="AE307" s="1"/>
    </row>
    <row r="308" spans="4:31" x14ac:dyDescent="0.5">
      <c r="D308" s="4"/>
      <c r="E30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AB308" s="1"/>
      <c r="AC308" s="1"/>
      <c r="AD308" s="1"/>
      <c r="AE308" s="1"/>
    </row>
    <row r="309" spans="4:31" x14ac:dyDescent="0.5">
      <c r="D309" s="4"/>
      <c r="E309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AB309" s="1"/>
      <c r="AC309" s="1"/>
      <c r="AD309" s="1"/>
      <c r="AE309" s="1"/>
    </row>
    <row r="310" spans="4:31" x14ac:dyDescent="0.5">
      <c r="D310" s="4"/>
      <c r="E31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AB310" s="1"/>
      <c r="AC310" s="1"/>
      <c r="AD310" s="1"/>
      <c r="AE310" s="1"/>
    </row>
    <row r="311" spans="4:31" x14ac:dyDescent="0.5">
      <c r="D311" s="4"/>
      <c r="E31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AB311" s="1"/>
      <c r="AC311" s="1"/>
      <c r="AD311" s="1"/>
      <c r="AE311" s="1"/>
    </row>
    <row r="312" spans="4:31" x14ac:dyDescent="0.5">
      <c r="D312" s="4"/>
      <c r="E31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AB312" s="1"/>
      <c r="AC312" s="1"/>
      <c r="AD312" s="1"/>
      <c r="AE312" s="1"/>
    </row>
    <row r="313" spans="4:31" x14ac:dyDescent="0.5">
      <c r="D313" s="4"/>
      <c r="E31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AB313" s="1"/>
      <c r="AC313" s="1"/>
      <c r="AD313" s="1"/>
      <c r="AE313" s="1"/>
    </row>
    <row r="314" spans="4:31" x14ac:dyDescent="0.5">
      <c r="D314" s="4"/>
      <c r="E31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AB314" s="1"/>
      <c r="AC314" s="1"/>
      <c r="AD314" s="1"/>
      <c r="AE314" s="1"/>
    </row>
    <row r="315" spans="4:31" x14ac:dyDescent="0.5">
      <c r="D315" s="4"/>
      <c r="E31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AB315" s="1"/>
      <c r="AC315" s="1"/>
      <c r="AD315" s="1"/>
      <c r="AE315" s="1"/>
    </row>
    <row r="316" spans="4:31" x14ac:dyDescent="0.5">
      <c r="D316" s="4"/>
      <c r="E31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AB316" s="1"/>
      <c r="AC316" s="1"/>
      <c r="AD316" s="1"/>
      <c r="AE316" s="1"/>
    </row>
    <row r="317" spans="4:31" x14ac:dyDescent="0.5">
      <c r="D317" s="4"/>
      <c r="E317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AB317" s="1"/>
      <c r="AC317" s="1"/>
      <c r="AD317" s="1"/>
      <c r="AE317" s="1"/>
    </row>
    <row r="318" spans="4:31" x14ac:dyDescent="0.5">
      <c r="D318" s="4"/>
      <c r="E31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AB318" s="1"/>
      <c r="AC318" s="1"/>
      <c r="AD318" s="1"/>
      <c r="AE318" s="1"/>
    </row>
    <row r="319" spans="4:31" x14ac:dyDescent="0.5">
      <c r="D319" s="4"/>
      <c r="E319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AB319" s="1"/>
      <c r="AC319" s="1"/>
      <c r="AD319" s="1"/>
      <c r="AE319" s="1"/>
    </row>
    <row r="320" spans="4:31" x14ac:dyDescent="0.5">
      <c r="D320" s="4"/>
      <c r="E3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AB320" s="1"/>
      <c r="AC320" s="1"/>
      <c r="AD320" s="1"/>
      <c r="AE320" s="1"/>
    </row>
    <row r="321" spans="4:31" x14ac:dyDescent="0.5">
      <c r="D321" s="4"/>
      <c r="E32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AB321" s="1"/>
      <c r="AC321" s="1"/>
      <c r="AD321" s="1"/>
      <c r="AE321" s="1"/>
    </row>
    <row r="322" spans="4:31" x14ac:dyDescent="0.5">
      <c r="D322" s="4"/>
      <c r="E32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AB322" s="1"/>
      <c r="AC322" s="1"/>
      <c r="AD322" s="1"/>
      <c r="AE322" s="1"/>
    </row>
    <row r="323" spans="4:31" x14ac:dyDescent="0.5">
      <c r="D323" s="4"/>
      <c r="E32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AB323" s="1"/>
      <c r="AC323" s="1"/>
      <c r="AD323" s="1"/>
      <c r="AE323" s="1"/>
    </row>
    <row r="324" spans="4:31" x14ac:dyDescent="0.5">
      <c r="D324" s="4"/>
      <c r="E32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AB324" s="1"/>
      <c r="AC324" s="1"/>
      <c r="AD324" s="1"/>
      <c r="AE324" s="1"/>
    </row>
    <row r="325" spans="4:31" x14ac:dyDescent="0.5">
      <c r="D325" s="4"/>
      <c r="E32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AB325" s="1"/>
      <c r="AC325" s="1"/>
      <c r="AD325" s="1"/>
      <c r="AE325" s="1"/>
    </row>
    <row r="326" spans="4:31" x14ac:dyDescent="0.5">
      <c r="D326" s="4"/>
      <c r="E32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AB326" s="1"/>
      <c r="AC326" s="1"/>
      <c r="AD326" s="1"/>
      <c r="AE326" s="1"/>
    </row>
    <row r="327" spans="4:31" x14ac:dyDescent="0.5">
      <c r="D327" s="4"/>
      <c r="E327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AB327" s="1"/>
      <c r="AC327" s="1"/>
      <c r="AD327" s="1"/>
      <c r="AE327" s="1"/>
    </row>
    <row r="328" spans="4:31" x14ac:dyDescent="0.5">
      <c r="D328" s="4"/>
      <c r="E32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AB328" s="1"/>
      <c r="AC328" s="1"/>
      <c r="AD328" s="1"/>
      <c r="AE328" s="1"/>
    </row>
    <row r="329" spans="4:31" x14ac:dyDescent="0.5">
      <c r="D329" s="4"/>
      <c r="E329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AB329" s="1"/>
      <c r="AC329" s="1"/>
      <c r="AD329" s="1"/>
      <c r="AE329" s="1"/>
    </row>
    <row r="330" spans="4:31" x14ac:dyDescent="0.5">
      <c r="D330" s="4"/>
      <c r="E33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AB330" s="1"/>
      <c r="AC330" s="1"/>
      <c r="AD330" s="1"/>
      <c r="AE330" s="1"/>
    </row>
    <row r="331" spans="4:31" x14ac:dyDescent="0.5">
      <c r="D331" s="4"/>
      <c r="E33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AB331" s="1"/>
      <c r="AC331" s="1"/>
      <c r="AD331" s="1"/>
      <c r="AE331" s="1"/>
    </row>
    <row r="332" spans="4:31" x14ac:dyDescent="0.5">
      <c r="D332" s="4"/>
      <c r="E33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AB332" s="1"/>
      <c r="AC332" s="1"/>
      <c r="AD332" s="1"/>
      <c r="AE332" s="1"/>
    </row>
    <row r="333" spans="4:31" x14ac:dyDescent="0.5">
      <c r="D333" s="4"/>
      <c r="E33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AB333" s="1"/>
      <c r="AC333" s="1"/>
      <c r="AD333" s="1"/>
      <c r="AE333" s="1"/>
    </row>
    <row r="334" spans="4:31" x14ac:dyDescent="0.5">
      <c r="D334" s="4"/>
      <c r="E33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AB334" s="1"/>
      <c r="AC334" s="1"/>
      <c r="AD334" s="1"/>
      <c r="AE334" s="1"/>
    </row>
    <row r="335" spans="4:31" x14ac:dyDescent="0.5">
      <c r="D335" s="4"/>
      <c r="E33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AB335" s="1"/>
      <c r="AC335" s="1"/>
      <c r="AD335" s="1"/>
      <c r="AE335" s="1"/>
    </row>
    <row r="336" spans="4:31" x14ac:dyDescent="0.5">
      <c r="D336" s="4"/>
      <c r="E33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AB336" s="1"/>
      <c r="AC336" s="1"/>
      <c r="AD336" s="1"/>
      <c r="AE336" s="1"/>
    </row>
    <row r="337" spans="4:31" x14ac:dyDescent="0.5">
      <c r="D337" s="4"/>
      <c r="E337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AB337" s="1"/>
      <c r="AC337" s="1"/>
      <c r="AD337" s="1"/>
      <c r="AE337" s="1"/>
    </row>
    <row r="338" spans="4:31" x14ac:dyDescent="0.5">
      <c r="D338" s="4"/>
      <c r="E33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AB338" s="1"/>
      <c r="AC338" s="1"/>
      <c r="AD338" s="1"/>
      <c r="AE338" s="1"/>
    </row>
    <row r="339" spans="4:31" x14ac:dyDescent="0.5">
      <c r="D339" s="4"/>
      <c r="E339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AB339" s="1"/>
      <c r="AC339" s="1"/>
      <c r="AD339" s="1"/>
      <c r="AE339" s="1"/>
    </row>
    <row r="340" spans="4:31" x14ac:dyDescent="0.5">
      <c r="D340" s="4"/>
      <c r="E34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AB340" s="1"/>
      <c r="AC340" s="1"/>
      <c r="AD340" s="1"/>
      <c r="AE340" s="1"/>
    </row>
    <row r="341" spans="4:31" x14ac:dyDescent="0.5">
      <c r="D341" s="4"/>
      <c r="E34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AB341" s="1"/>
      <c r="AC341" s="1"/>
      <c r="AD341" s="1"/>
      <c r="AE341" s="1"/>
    </row>
    <row r="342" spans="4:31" x14ac:dyDescent="0.5">
      <c r="D342" s="4"/>
      <c r="E34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AB342" s="1"/>
      <c r="AC342" s="1"/>
      <c r="AD342" s="1"/>
      <c r="AE342" s="1"/>
    </row>
    <row r="343" spans="4:31" x14ac:dyDescent="0.5">
      <c r="D343" s="4"/>
      <c r="E34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AB343" s="1"/>
      <c r="AC343" s="1"/>
      <c r="AD343" s="1"/>
      <c r="AE343" s="1"/>
    </row>
    <row r="344" spans="4:31" x14ac:dyDescent="0.5">
      <c r="D344" s="4"/>
      <c r="E34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AB344" s="1"/>
      <c r="AC344" s="1"/>
      <c r="AD344" s="1"/>
      <c r="AE344" s="1"/>
    </row>
    <row r="345" spans="4:31" x14ac:dyDescent="0.5">
      <c r="D345" s="4"/>
      <c r="E34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AB345" s="1"/>
      <c r="AC345" s="1"/>
      <c r="AD345" s="1"/>
      <c r="AE345" s="1"/>
    </row>
    <row r="346" spans="4:31" x14ac:dyDescent="0.5">
      <c r="D346" s="4"/>
      <c r="E34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AB346" s="1"/>
      <c r="AC346" s="1"/>
      <c r="AD346" s="1"/>
      <c r="AE346" s="1"/>
    </row>
    <row r="347" spans="4:31" x14ac:dyDescent="0.5">
      <c r="D347" s="4"/>
      <c r="E347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AB347" s="1"/>
      <c r="AC347" s="1"/>
      <c r="AD347" s="1"/>
      <c r="AE347" s="1"/>
    </row>
    <row r="348" spans="4:31" x14ac:dyDescent="0.5">
      <c r="D348" s="4"/>
      <c r="E34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AB348" s="1"/>
      <c r="AC348" s="1"/>
      <c r="AD348" s="1"/>
      <c r="AE348" s="1"/>
    </row>
    <row r="349" spans="4:31" x14ac:dyDescent="0.5">
      <c r="D349" s="4"/>
      <c r="E349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AB349" s="1"/>
      <c r="AC349" s="1"/>
      <c r="AD349" s="1"/>
      <c r="AE349" s="1"/>
    </row>
    <row r="350" spans="4:31" x14ac:dyDescent="0.5">
      <c r="D350" s="4"/>
      <c r="E35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AB350" s="1"/>
      <c r="AC350" s="1"/>
      <c r="AD350" s="1"/>
      <c r="AE350" s="1"/>
    </row>
    <row r="351" spans="4:31" x14ac:dyDescent="0.5">
      <c r="D351" s="4"/>
      <c r="E35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AB351" s="1"/>
      <c r="AC351" s="1"/>
      <c r="AD351" s="1"/>
      <c r="AE351" s="1"/>
    </row>
    <row r="352" spans="4:31" x14ac:dyDescent="0.5">
      <c r="D352" s="4"/>
      <c r="E35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AB352" s="1"/>
      <c r="AC352" s="1"/>
      <c r="AD352" s="1"/>
      <c r="AE352" s="1"/>
    </row>
    <row r="353" spans="4:31" x14ac:dyDescent="0.5">
      <c r="D353" s="4"/>
      <c r="E35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AB353" s="1"/>
      <c r="AC353" s="1"/>
      <c r="AD353" s="1"/>
      <c r="AE353" s="1"/>
    </row>
    <row r="354" spans="4:31" x14ac:dyDescent="0.5">
      <c r="D354" s="4"/>
      <c r="E35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AB354" s="1"/>
      <c r="AC354" s="1"/>
      <c r="AD354" s="1"/>
      <c r="AE354" s="1"/>
    </row>
    <row r="355" spans="4:31" x14ac:dyDescent="0.5">
      <c r="D355" s="4"/>
      <c r="E35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AB355" s="1"/>
      <c r="AC355" s="1"/>
      <c r="AD355" s="1"/>
      <c r="AE355" s="1"/>
    </row>
    <row r="356" spans="4:31" x14ac:dyDescent="0.5">
      <c r="D356" s="4"/>
      <c r="E35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AB356" s="1"/>
      <c r="AC356" s="1"/>
      <c r="AD356" s="1"/>
      <c r="AE356" s="1"/>
    </row>
    <row r="357" spans="4:31" x14ac:dyDescent="0.5">
      <c r="D357" s="4"/>
      <c r="E357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AB357" s="1"/>
      <c r="AC357" s="1"/>
      <c r="AD357" s="1"/>
      <c r="AE357" s="1"/>
    </row>
    <row r="358" spans="4:31" x14ac:dyDescent="0.5">
      <c r="D358" s="4"/>
      <c r="E35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AB358" s="1"/>
      <c r="AC358" s="1"/>
      <c r="AD358" s="1"/>
      <c r="AE358" s="1"/>
    </row>
    <row r="359" spans="4:31" x14ac:dyDescent="0.5">
      <c r="D359" s="4"/>
      <c r="E359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AB359" s="1"/>
      <c r="AC359" s="1"/>
      <c r="AD359" s="1"/>
      <c r="AE359" s="1"/>
    </row>
    <row r="360" spans="4:31" x14ac:dyDescent="0.5">
      <c r="D360" s="4"/>
      <c r="E36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AB360" s="1"/>
      <c r="AC360" s="1"/>
      <c r="AD360" s="1"/>
      <c r="AE360" s="1"/>
    </row>
    <row r="361" spans="4:31" x14ac:dyDescent="0.5">
      <c r="D361" s="4"/>
      <c r="E36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AB361" s="1"/>
      <c r="AC361" s="1"/>
      <c r="AD361" s="1"/>
      <c r="AE361" s="1"/>
    </row>
    <row r="362" spans="4:31" x14ac:dyDescent="0.5">
      <c r="D362" s="4"/>
      <c r="E36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AB362" s="1"/>
      <c r="AC362" s="1"/>
      <c r="AD362" s="1"/>
      <c r="AE362" s="1"/>
    </row>
    <row r="363" spans="4:31" x14ac:dyDescent="0.5">
      <c r="D363" s="4"/>
      <c r="E36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AB363" s="1"/>
      <c r="AC363" s="1"/>
      <c r="AD363" s="1"/>
      <c r="AE363" s="1"/>
    </row>
    <row r="364" spans="4:31" x14ac:dyDescent="0.5">
      <c r="D364" s="4"/>
      <c r="E36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AB364" s="1"/>
      <c r="AC364" s="1"/>
      <c r="AD364" s="1"/>
      <c r="AE364" s="1"/>
    </row>
    <row r="365" spans="4:31" x14ac:dyDescent="0.5">
      <c r="D365" s="4"/>
      <c r="E36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AB365" s="1"/>
      <c r="AC365" s="1"/>
      <c r="AD365" s="1"/>
      <c r="AE365" s="1"/>
    </row>
    <row r="366" spans="4:31" x14ac:dyDescent="0.5">
      <c r="D366" s="4"/>
      <c r="E36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AB366" s="1"/>
      <c r="AC366" s="1"/>
      <c r="AD366" s="1"/>
      <c r="AE366" s="1"/>
    </row>
    <row r="367" spans="4:31" x14ac:dyDescent="0.5">
      <c r="D367" s="4"/>
      <c r="E367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AB367" s="1"/>
      <c r="AC367" s="1"/>
      <c r="AD367" s="1"/>
      <c r="AE367" s="1"/>
    </row>
    <row r="368" spans="4:31" x14ac:dyDescent="0.5">
      <c r="D368" s="4"/>
      <c r="E36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AB368" s="1"/>
      <c r="AC368" s="1"/>
      <c r="AD368" s="1"/>
      <c r="AE368" s="1"/>
    </row>
    <row r="369" spans="4:31" x14ac:dyDescent="0.5">
      <c r="D369" s="4"/>
      <c r="E369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AB369" s="1"/>
      <c r="AC369" s="1"/>
      <c r="AD369" s="1"/>
      <c r="AE369" s="1"/>
    </row>
    <row r="370" spans="4:31" x14ac:dyDescent="0.5">
      <c r="D370" s="4"/>
      <c r="E37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AB370" s="1"/>
      <c r="AC370" s="1"/>
      <c r="AD370" s="1"/>
      <c r="AE370" s="1"/>
    </row>
    <row r="371" spans="4:31" x14ac:dyDescent="0.5">
      <c r="D371" s="4"/>
      <c r="E37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AB371" s="1"/>
      <c r="AC371" s="1"/>
      <c r="AD371" s="1"/>
      <c r="AE371" s="1"/>
    </row>
    <row r="372" spans="4:31" x14ac:dyDescent="0.5">
      <c r="D372" s="4"/>
      <c r="E37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AB372" s="1"/>
      <c r="AC372" s="1"/>
      <c r="AD372" s="1"/>
      <c r="AE372" s="1"/>
    </row>
    <row r="373" spans="4:31" x14ac:dyDescent="0.5">
      <c r="D373" s="4"/>
      <c r="E37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AB373" s="1"/>
      <c r="AC373" s="1"/>
      <c r="AD373" s="1"/>
      <c r="AE373" s="1"/>
    </row>
    <row r="374" spans="4:31" x14ac:dyDescent="0.5">
      <c r="D374" s="4"/>
      <c r="E37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AB374" s="1"/>
      <c r="AC374" s="1"/>
      <c r="AD374" s="1"/>
      <c r="AE374" s="1"/>
    </row>
    <row r="375" spans="4:31" x14ac:dyDescent="0.5">
      <c r="D375" s="4"/>
      <c r="E37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AB375" s="1"/>
      <c r="AC375" s="1"/>
      <c r="AD375" s="1"/>
      <c r="AE375" s="1"/>
    </row>
    <row r="376" spans="4:31" x14ac:dyDescent="0.5">
      <c r="D376" s="4"/>
      <c r="E37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AB376" s="1"/>
      <c r="AC376" s="1"/>
      <c r="AD376" s="1"/>
      <c r="AE376" s="1"/>
    </row>
    <row r="377" spans="4:31" x14ac:dyDescent="0.5">
      <c r="D377" s="4"/>
      <c r="E377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AB377" s="1"/>
      <c r="AC377" s="1"/>
      <c r="AD377" s="1"/>
      <c r="AE377" s="1"/>
    </row>
    <row r="378" spans="4:31" x14ac:dyDescent="0.5">
      <c r="D378" s="4"/>
      <c r="E37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AB378" s="1"/>
      <c r="AC378" s="1"/>
      <c r="AD378" s="1"/>
      <c r="AE378" s="1"/>
    </row>
    <row r="379" spans="4:31" x14ac:dyDescent="0.5">
      <c r="D379" s="4"/>
      <c r="E379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AB379" s="1"/>
      <c r="AC379" s="1"/>
      <c r="AD379" s="1"/>
      <c r="AE379" s="1"/>
    </row>
    <row r="380" spans="4:31" x14ac:dyDescent="0.5">
      <c r="D380" s="4"/>
      <c r="E38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AB380" s="1"/>
      <c r="AC380" s="1"/>
      <c r="AD380" s="1"/>
      <c r="AE380" s="1"/>
    </row>
    <row r="381" spans="4:31" x14ac:dyDescent="0.5">
      <c r="D381" s="4"/>
      <c r="E38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AB381" s="1"/>
      <c r="AC381" s="1"/>
      <c r="AD381" s="1"/>
      <c r="AE381" s="1"/>
    </row>
    <row r="382" spans="4:31" x14ac:dyDescent="0.5">
      <c r="D382" s="4"/>
      <c r="E38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AB382" s="1"/>
      <c r="AC382" s="1"/>
      <c r="AD382" s="1"/>
      <c r="AE382" s="1"/>
    </row>
    <row r="383" spans="4:31" x14ac:dyDescent="0.5">
      <c r="D383" s="4"/>
      <c r="E38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AB383" s="1"/>
      <c r="AC383" s="1"/>
      <c r="AD383" s="1"/>
      <c r="AE383" s="1"/>
    </row>
    <row r="384" spans="4:31" x14ac:dyDescent="0.5">
      <c r="D384" s="4"/>
      <c r="E38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AB384" s="1"/>
      <c r="AC384" s="1"/>
      <c r="AD384" s="1"/>
      <c r="AE384" s="1"/>
    </row>
    <row r="385" spans="4:31" x14ac:dyDescent="0.5">
      <c r="D385" s="4"/>
      <c r="E38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AB385" s="1"/>
      <c r="AC385" s="1"/>
      <c r="AD385" s="1"/>
      <c r="AE385" s="1"/>
    </row>
    <row r="386" spans="4:31" x14ac:dyDescent="0.5">
      <c r="D386" s="4"/>
      <c r="E38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AB386" s="1"/>
      <c r="AC386" s="1"/>
      <c r="AD386" s="1"/>
      <c r="AE386" s="1"/>
    </row>
    <row r="387" spans="4:31" x14ac:dyDescent="0.5">
      <c r="D387" s="4"/>
      <c r="E387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AB387" s="1"/>
      <c r="AC387" s="1"/>
      <c r="AD387" s="1"/>
      <c r="AE387" s="1"/>
    </row>
    <row r="388" spans="4:31" x14ac:dyDescent="0.5">
      <c r="D388" s="4"/>
      <c r="E38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AB388" s="1"/>
      <c r="AC388" s="1"/>
      <c r="AD388" s="1"/>
      <c r="AE388" s="1"/>
    </row>
    <row r="389" spans="4:31" x14ac:dyDescent="0.5">
      <c r="D389" s="4"/>
      <c r="E389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AB389" s="1"/>
      <c r="AC389" s="1"/>
      <c r="AD389" s="1"/>
      <c r="AE389" s="1"/>
    </row>
    <row r="390" spans="4:31" x14ac:dyDescent="0.5">
      <c r="D390" s="4"/>
      <c r="E39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AB390" s="1"/>
      <c r="AC390" s="1"/>
      <c r="AD390" s="1"/>
      <c r="AE390" s="1"/>
    </row>
    <row r="391" spans="4:31" x14ac:dyDescent="0.5">
      <c r="D391" s="4"/>
      <c r="E39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AB391" s="1"/>
      <c r="AC391" s="1"/>
      <c r="AD391" s="1"/>
      <c r="AE391" s="1"/>
    </row>
    <row r="392" spans="4:31" x14ac:dyDescent="0.5">
      <c r="D392" s="4"/>
      <c r="E39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AB392" s="1"/>
      <c r="AC392" s="1"/>
      <c r="AD392" s="1"/>
      <c r="AE392" s="1"/>
    </row>
    <row r="393" spans="4:31" x14ac:dyDescent="0.5">
      <c r="D393" s="4"/>
      <c r="E39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AB393" s="1"/>
      <c r="AC393" s="1"/>
      <c r="AD393" s="1"/>
      <c r="AE393" s="1"/>
    </row>
    <row r="394" spans="4:31" x14ac:dyDescent="0.5">
      <c r="D394" s="4"/>
      <c r="E39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AB394" s="1"/>
      <c r="AC394" s="1"/>
      <c r="AD394" s="1"/>
      <c r="AE394" s="1"/>
    </row>
    <row r="395" spans="4:31" x14ac:dyDescent="0.5">
      <c r="D395" s="4"/>
      <c r="E39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AB395" s="1"/>
      <c r="AC395" s="1"/>
      <c r="AD395" s="1"/>
      <c r="AE395" s="1"/>
    </row>
    <row r="396" spans="4:31" x14ac:dyDescent="0.5">
      <c r="D396" s="4"/>
      <c r="E39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AB396" s="1"/>
      <c r="AC396" s="1"/>
      <c r="AD396" s="1"/>
      <c r="AE396" s="1"/>
    </row>
    <row r="397" spans="4:31" x14ac:dyDescent="0.5">
      <c r="D397" s="4"/>
      <c r="E397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AB397" s="1"/>
      <c r="AC397" s="1"/>
      <c r="AD397" s="1"/>
      <c r="AE397" s="1"/>
    </row>
    <row r="398" spans="4:31" x14ac:dyDescent="0.5">
      <c r="D398" s="4"/>
      <c r="E39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AB398" s="1"/>
      <c r="AC398" s="1"/>
      <c r="AD398" s="1"/>
      <c r="AE398" s="1"/>
    </row>
    <row r="399" spans="4:31" x14ac:dyDescent="0.5">
      <c r="D399" s="4"/>
      <c r="E399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AB399" s="1"/>
      <c r="AC399" s="1"/>
      <c r="AD399" s="1"/>
      <c r="AE399" s="1"/>
    </row>
    <row r="400" spans="4:31" x14ac:dyDescent="0.5">
      <c r="D400" s="4"/>
      <c r="E40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AB400" s="1"/>
      <c r="AC400" s="1"/>
      <c r="AD400" s="1"/>
      <c r="AE400" s="1"/>
    </row>
    <row r="401" spans="4:31" x14ac:dyDescent="0.5">
      <c r="D401" s="4"/>
      <c r="E40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AB401" s="1"/>
      <c r="AC401" s="1"/>
      <c r="AD401" s="1"/>
      <c r="AE401" s="1"/>
    </row>
    <row r="402" spans="4:31" x14ac:dyDescent="0.5">
      <c r="D402" s="4"/>
      <c r="E40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AB402" s="1"/>
      <c r="AC402" s="1"/>
      <c r="AD402" s="1"/>
      <c r="AE402" s="1"/>
    </row>
    <row r="403" spans="4:31" x14ac:dyDescent="0.5">
      <c r="D403" s="4"/>
      <c r="E40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AB403" s="1"/>
      <c r="AC403" s="1"/>
      <c r="AD403" s="1"/>
      <c r="AE403" s="1"/>
    </row>
    <row r="404" spans="4:31" x14ac:dyDescent="0.5">
      <c r="D404" s="4"/>
      <c r="E40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AB404" s="1"/>
      <c r="AC404" s="1"/>
      <c r="AD404" s="1"/>
      <c r="AE404" s="1"/>
    </row>
    <row r="405" spans="4:31" x14ac:dyDescent="0.5">
      <c r="D405" s="4"/>
      <c r="E40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AB405" s="1"/>
      <c r="AC405" s="1"/>
      <c r="AD405" s="1"/>
      <c r="AE405" s="1"/>
    </row>
    <row r="406" spans="4:31" x14ac:dyDescent="0.5">
      <c r="D406" s="4"/>
      <c r="E40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AB406" s="1"/>
      <c r="AC406" s="1"/>
      <c r="AD406" s="1"/>
      <c r="AE406" s="1"/>
    </row>
    <row r="407" spans="4:31" x14ac:dyDescent="0.5">
      <c r="D407" s="4"/>
      <c r="E407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AB407" s="1"/>
      <c r="AC407" s="1"/>
      <c r="AD407" s="1"/>
      <c r="AE407" s="1"/>
    </row>
    <row r="408" spans="4:31" x14ac:dyDescent="0.5">
      <c r="D408" s="4"/>
      <c r="E40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AB408" s="1"/>
      <c r="AC408" s="1"/>
      <c r="AD408" s="1"/>
      <c r="AE408" s="1"/>
    </row>
    <row r="409" spans="4:31" x14ac:dyDescent="0.5">
      <c r="D409" s="4"/>
      <c r="E409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AB409" s="1"/>
      <c r="AC409" s="1"/>
      <c r="AD409" s="1"/>
      <c r="AE409" s="1"/>
    </row>
    <row r="410" spans="4:31" x14ac:dyDescent="0.5">
      <c r="D410" s="4"/>
      <c r="E41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AB410" s="1"/>
      <c r="AC410" s="1"/>
      <c r="AD410" s="1"/>
      <c r="AE410" s="1"/>
    </row>
    <row r="411" spans="4:31" x14ac:dyDescent="0.5">
      <c r="D411" s="4"/>
      <c r="E41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AB411" s="1"/>
      <c r="AC411" s="1"/>
      <c r="AD411" s="1"/>
      <c r="AE411" s="1"/>
    </row>
    <row r="412" spans="4:31" x14ac:dyDescent="0.5">
      <c r="D412" s="4"/>
      <c r="E41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AB412" s="1"/>
      <c r="AC412" s="1"/>
      <c r="AD412" s="1"/>
      <c r="AE412" s="1"/>
    </row>
    <row r="413" spans="4:31" x14ac:dyDescent="0.5">
      <c r="D413" s="4"/>
      <c r="E41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AB413" s="1"/>
      <c r="AC413" s="1"/>
      <c r="AD413" s="1"/>
      <c r="AE413" s="1"/>
    </row>
    <row r="414" spans="4:31" x14ac:dyDescent="0.5">
      <c r="D414" s="4"/>
      <c r="E41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AB414" s="1"/>
      <c r="AC414" s="1"/>
      <c r="AD414" s="1"/>
      <c r="AE414" s="1"/>
    </row>
    <row r="415" spans="4:31" x14ac:dyDescent="0.5">
      <c r="D415" s="4"/>
      <c r="E41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AB415" s="1"/>
      <c r="AC415" s="1"/>
      <c r="AD415" s="1"/>
      <c r="AE415" s="1"/>
    </row>
    <row r="416" spans="4:31" x14ac:dyDescent="0.5">
      <c r="D416" s="4"/>
      <c r="E41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AB416" s="1"/>
      <c r="AC416" s="1"/>
      <c r="AD416" s="1"/>
      <c r="AE416" s="1"/>
    </row>
    <row r="417" spans="4:31" x14ac:dyDescent="0.5">
      <c r="D417" s="4"/>
      <c r="E417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AB417" s="1"/>
      <c r="AC417" s="1"/>
      <c r="AD417" s="1"/>
      <c r="AE417" s="1"/>
    </row>
    <row r="418" spans="4:31" x14ac:dyDescent="0.5">
      <c r="D418" s="4"/>
      <c r="E41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AB418" s="1"/>
      <c r="AC418" s="1"/>
      <c r="AD418" s="1"/>
      <c r="AE418" s="1"/>
    </row>
    <row r="419" spans="4:31" x14ac:dyDescent="0.5">
      <c r="D419" s="4"/>
      <c r="E419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AB419" s="1"/>
      <c r="AC419" s="1"/>
      <c r="AD419" s="1"/>
      <c r="AE419" s="1"/>
    </row>
    <row r="420" spans="4:31" x14ac:dyDescent="0.5">
      <c r="D420" s="4"/>
      <c r="E4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AB420" s="1"/>
      <c r="AC420" s="1"/>
      <c r="AD420" s="1"/>
      <c r="AE420" s="1"/>
    </row>
    <row r="421" spans="4:31" x14ac:dyDescent="0.5">
      <c r="D421" s="4"/>
      <c r="E42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AB421" s="1"/>
      <c r="AC421" s="1"/>
      <c r="AD421" s="1"/>
      <c r="AE421" s="1"/>
    </row>
    <row r="422" spans="4:31" x14ac:dyDescent="0.5">
      <c r="D422" s="4"/>
      <c r="E42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AB422" s="1"/>
      <c r="AC422" s="1"/>
      <c r="AD422" s="1"/>
      <c r="AE422" s="1"/>
    </row>
    <row r="423" spans="4:31" x14ac:dyDescent="0.5">
      <c r="D423" s="4"/>
      <c r="E42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AB423" s="1"/>
      <c r="AC423" s="1"/>
      <c r="AD423" s="1"/>
      <c r="AE423" s="1"/>
    </row>
    <row r="424" spans="4:31" x14ac:dyDescent="0.5">
      <c r="D424" s="4"/>
      <c r="E42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AB424" s="1"/>
      <c r="AC424" s="1"/>
      <c r="AD424" s="1"/>
      <c r="AE424" s="1"/>
    </row>
    <row r="425" spans="4:31" x14ac:dyDescent="0.5">
      <c r="D425" s="4"/>
      <c r="E42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AB425" s="1"/>
      <c r="AC425" s="1"/>
      <c r="AD425" s="1"/>
      <c r="AE425" s="1"/>
    </row>
    <row r="426" spans="4:31" x14ac:dyDescent="0.5">
      <c r="D426" s="4"/>
      <c r="E42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AB426" s="1"/>
      <c r="AC426" s="1"/>
      <c r="AD426" s="1"/>
      <c r="AE426" s="1"/>
    </row>
    <row r="427" spans="4:31" x14ac:dyDescent="0.5">
      <c r="D427" s="4"/>
      <c r="E427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AB427" s="1"/>
      <c r="AC427" s="1"/>
      <c r="AD427" s="1"/>
      <c r="AE427" s="1"/>
    </row>
    <row r="428" spans="4:31" x14ac:dyDescent="0.5">
      <c r="D428" s="4"/>
      <c r="E42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AB428" s="1"/>
      <c r="AC428" s="1"/>
      <c r="AD428" s="1"/>
      <c r="AE428" s="1"/>
    </row>
    <row r="429" spans="4:31" x14ac:dyDescent="0.5">
      <c r="D429" s="4"/>
      <c r="E429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AB429" s="1"/>
      <c r="AC429" s="1"/>
      <c r="AD429" s="1"/>
      <c r="AE429" s="1"/>
    </row>
    <row r="430" spans="4:31" x14ac:dyDescent="0.5">
      <c r="D430" s="4"/>
      <c r="E43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AB430" s="1"/>
      <c r="AC430" s="1"/>
      <c r="AD430" s="1"/>
      <c r="AE430" s="1"/>
    </row>
    <row r="431" spans="4:31" x14ac:dyDescent="0.5">
      <c r="D431" s="4"/>
      <c r="E43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AB431" s="1"/>
      <c r="AC431" s="1"/>
      <c r="AD431" s="1"/>
      <c r="AE431" s="1"/>
    </row>
    <row r="432" spans="4:31" x14ac:dyDescent="0.5">
      <c r="D432" s="4"/>
      <c r="E43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AB432" s="1"/>
      <c r="AC432" s="1"/>
      <c r="AD432" s="1"/>
      <c r="AE432" s="1"/>
    </row>
    <row r="433" spans="4:31" x14ac:dyDescent="0.5">
      <c r="D433" s="4"/>
      <c r="E43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AB433" s="1"/>
      <c r="AC433" s="1"/>
      <c r="AD433" s="1"/>
      <c r="AE433" s="1"/>
    </row>
    <row r="434" spans="4:31" x14ac:dyDescent="0.5">
      <c r="D434" s="4"/>
      <c r="E43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AB434" s="1"/>
      <c r="AC434" s="1"/>
      <c r="AD434" s="1"/>
      <c r="AE434" s="1"/>
    </row>
    <row r="435" spans="4:31" x14ac:dyDescent="0.5">
      <c r="D435" s="4"/>
      <c r="E43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AB435" s="1"/>
      <c r="AC435" s="1"/>
      <c r="AD435" s="1"/>
      <c r="AE435" s="1"/>
    </row>
    <row r="436" spans="4:31" x14ac:dyDescent="0.5">
      <c r="D436" s="4"/>
      <c r="E43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AB436" s="1"/>
      <c r="AC436" s="1"/>
      <c r="AD436" s="1"/>
      <c r="AE436" s="1"/>
    </row>
    <row r="437" spans="4:31" x14ac:dyDescent="0.5">
      <c r="D437" s="4"/>
      <c r="E437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AB437" s="1"/>
      <c r="AC437" s="1"/>
      <c r="AD437" s="1"/>
      <c r="AE437" s="1"/>
    </row>
    <row r="438" spans="4:31" x14ac:dyDescent="0.5">
      <c r="D438" s="4"/>
      <c r="E43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AB438" s="1"/>
      <c r="AC438" s="1"/>
      <c r="AD438" s="1"/>
      <c r="AE438" s="1"/>
    </row>
    <row r="439" spans="4:31" x14ac:dyDescent="0.5">
      <c r="D439" s="4"/>
      <c r="E439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AB439" s="1"/>
      <c r="AC439" s="1"/>
      <c r="AD439" s="1"/>
      <c r="AE439" s="1"/>
    </row>
    <row r="440" spans="4:31" x14ac:dyDescent="0.5">
      <c r="D440" s="4"/>
      <c r="E44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AB440" s="1"/>
      <c r="AC440" s="1"/>
      <c r="AD440" s="1"/>
      <c r="AE440" s="1"/>
    </row>
    <row r="441" spans="4:31" x14ac:dyDescent="0.5">
      <c r="D441" s="4"/>
      <c r="E44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AB441" s="1"/>
      <c r="AC441" s="1"/>
      <c r="AD441" s="1"/>
      <c r="AE441" s="1"/>
    </row>
    <row r="442" spans="4:31" x14ac:dyDescent="0.5">
      <c r="D442" s="4"/>
      <c r="E44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AB442" s="1"/>
      <c r="AC442" s="1"/>
      <c r="AD442" s="1"/>
      <c r="AE442" s="1"/>
    </row>
    <row r="443" spans="4:31" x14ac:dyDescent="0.5">
      <c r="D443" s="4"/>
      <c r="E44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AB443" s="1"/>
      <c r="AC443" s="1"/>
      <c r="AD443" s="1"/>
      <c r="AE443" s="1"/>
    </row>
    <row r="444" spans="4:31" x14ac:dyDescent="0.5">
      <c r="D444" s="4"/>
      <c r="E44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AB444" s="1"/>
      <c r="AC444" s="1"/>
      <c r="AD444" s="1"/>
      <c r="AE444" s="1"/>
    </row>
    <row r="445" spans="4:31" x14ac:dyDescent="0.5">
      <c r="D445" s="4"/>
      <c r="E44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AB445" s="1"/>
      <c r="AC445" s="1"/>
      <c r="AD445" s="1"/>
      <c r="AE445" s="1"/>
    </row>
    <row r="446" spans="4:31" x14ac:dyDescent="0.5">
      <c r="D446" s="4"/>
      <c r="E44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AB446" s="1"/>
      <c r="AC446" s="1"/>
      <c r="AD446" s="1"/>
      <c r="AE446" s="1"/>
    </row>
    <row r="447" spans="4:31" x14ac:dyDescent="0.5">
      <c r="D447" s="4"/>
      <c r="E447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AB447" s="1"/>
      <c r="AC447" s="1"/>
      <c r="AD447" s="1"/>
      <c r="AE447" s="1"/>
    </row>
    <row r="448" spans="4:31" x14ac:dyDescent="0.5">
      <c r="D448" s="4"/>
      <c r="E44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AB448" s="1"/>
      <c r="AC448" s="1"/>
      <c r="AD448" s="1"/>
      <c r="AE448" s="1"/>
    </row>
    <row r="449" spans="4:31" x14ac:dyDescent="0.5">
      <c r="D449" s="4"/>
      <c r="E449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AB449" s="1"/>
      <c r="AC449" s="1"/>
      <c r="AD449" s="1"/>
      <c r="AE449" s="1"/>
    </row>
    <row r="450" spans="4:31" x14ac:dyDescent="0.5">
      <c r="D450" s="4"/>
      <c r="E45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AB450" s="1"/>
      <c r="AC450" s="1"/>
      <c r="AD450" s="1"/>
      <c r="AE450" s="1"/>
    </row>
    <row r="451" spans="4:31" x14ac:dyDescent="0.5">
      <c r="D451" s="4"/>
      <c r="E45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AB451" s="1"/>
      <c r="AC451" s="1"/>
      <c r="AD451" s="1"/>
      <c r="AE451" s="1"/>
    </row>
    <row r="452" spans="4:31" x14ac:dyDescent="0.5">
      <c r="D452" s="4"/>
      <c r="E45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AB452" s="1"/>
      <c r="AC452" s="1"/>
      <c r="AD452" s="1"/>
      <c r="AE452" s="1"/>
    </row>
    <row r="453" spans="4:31" x14ac:dyDescent="0.5">
      <c r="D453" s="4"/>
      <c r="E45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AB453" s="1"/>
      <c r="AC453" s="1"/>
      <c r="AD453" s="1"/>
      <c r="AE453" s="1"/>
    </row>
    <row r="454" spans="4:31" x14ac:dyDescent="0.5">
      <c r="D454" s="4"/>
      <c r="E45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AB454" s="1"/>
      <c r="AC454" s="1"/>
      <c r="AD454" s="1"/>
      <c r="AE454" s="1"/>
    </row>
    <row r="455" spans="4:31" x14ac:dyDescent="0.5">
      <c r="D455" s="4"/>
      <c r="E45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AB455" s="1"/>
      <c r="AC455" s="1"/>
      <c r="AD455" s="1"/>
      <c r="AE455" s="1"/>
    </row>
    <row r="456" spans="4:31" x14ac:dyDescent="0.5">
      <c r="D456" s="4"/>
      <c r="E45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AB456" s="1"/>
      <c r="AC456" s="1"/>
      <c r="AD456" s="1"/>
      <c r="AE456" s="1"/>
    </row>
    <row r="457" spans="4:31" x14ac:dyDescent="0.5">
      <c r="D457" s="4"/>
      <c r="E457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AB457" s="1"/>
      <c r="AC457" s="1"/>
      <c r="AD457" s="1"/>
      <c r="AE457" s="1"/>
    </row>
    <row r="458" spans="4:31" x14ac:dyDescent="0.5">
      <c r="D458" s="4"/>
      <c r="E45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AB458" s="1"/>
      <c r="AC458" s="1"/>
      <c r="AD458" s="1"/>
      <c r="AE458" s="1"/>
    </row>
    <row r="459" spans="4:31" x14ac:dyDescent="0.5">
      <c r="D459" s="4"/>
      <c r="E459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AB459" s="1"/>
      <c r="AC459" s="1"/>
      <c r="AD459" s="1"/>
      <c r="AE459" s="1"/>
    </row>
    <row r="460" spans="4:31" x14ac:dyDescent="0.5">
      <c r="D460" s="4"/>
      <c r="E46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AB460" s="1"/>
      <c r="AC460" s="1"/>
      <c r="AD460" s="1"/>
      <c r="AE460" s="1"/>
    </row>
    <row r="461" spans="4:31" x14ac:dyDescent="0.5">
      <c r="D461" s="4"/>
      <c r="E46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AB461" s="1"/>
      <c r="AC461" s="1"/>
      <c r="AD461" s="1"/>
      <c r="AE461" s="1"/>
    </row>
    <row r="462" spans="4:31" x14ac:dyDescent="0.5">
      <c r="D462" s="4"/>
      <c r="E46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AB462" s="1"/>
      <c r="AC462" s="1"/>
      <c r="AD462" s="1"/>
      <c r="AE462" s="1"/>
    </row>
    <row r="463" spans="4:31" x14ac:dyDescent="0.5">
      <c r="D463" s="4"/>
      <c r="E46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AB463" s="1"/>
      <c r="AC463" s="1"/>
      <c r="AD463" s="1"/>
      <c r="AE463" s="1"/>
    </row>
    <row r="464" spans="4:31" x14ac:dyDescent="0.5">
      <c r="D464" s="4"/>
      <c r="E46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AB464" s="1"/>
      <c r="AC464" s="1"/>
      <c r="AD464" s="1"/>
      <c r="AE464" s="1"/>
    </row>
    <row r="465" spans="4:31" x14ac:dyDescent="0.5">
      <c r="D465" s="4"/>
      <c r="E46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AB465" s="1"/>
      <c r="AC465" s="1"/>
      <c r="AD465" s="1"/>
      <c r="AE465" s="1"/>
    </row>
    <row r="466" spans="4:31" x14ac:dyDescent="0.5">
      <c r="D466" s="4"/>
      <c r="E46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AB466" s="1"/>
      <c r="AC466" s="1"/>
      <c r="AD466" s="1"/>
      <c r="AE466" s="1"/>
    </row>
    <row r="467" spans="4:31" x14ac:dyDescent="0.5">
      <c r="D467" s="4"/>
      <c r="E467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AB467" s="1"/>
      <c r="AC467" s="1"/>
      <c r="AD467" s="1"/>
      <c r="AE467" s="1"/>
    </row>
    <row r="468" spans="4:31" x14ac:dyDescent="0.5">
      <c r="D468" s="4"/>
      <c r="E46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AB468" s="1"/>
      <c r="AC468" s="1"/>
      <c r="AD468" s="1"/>
      <c r="AE468" s="1"/>
    </row>
    <row r="469" spans="4:31" x14ac:dyDescent="0.5">
      <c r="D469" s="4"/>
      <c r="E469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AB469" s="1"/>
      <c r="AC469" s="1"/>
      <c r="AD469" s="1"/>
      <c r="AE469" s="1"/>
    </row>
    <row r="470" spans="4:31" x14ac:dyDescent="0.5">
      <c r="D470" s="4"/>
      <c r="E47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AB470" s="1"/>
      <c r="AC470" s="1"/>
      <c r="AD470" s="1"/>
      <c r="AE470" s="1"/>
    </row>
    <row r="471" spans="4:31" x14ac:dyDescent="0.5">
      <c r="D471" s="4"/>
      <c r="E47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AB471" s="1"/>
      <c r="AC471" s="1"/>
      <c r="AD471" s="1"/>
      <c r="AE471" s="1"/>
    </row>
    <row r="472" spans="4:31" x14ac:dyDescent="0.5">
      <c r="D472" s="4"/>
      <c r="E47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AB472" s="1"/>
      <c r="AC472" s="1"/>
      <c r="AD472" s="1"/>
      <c r="AE472" s="1"/>
    </row>
    <row r="473" spans="4:31" x14ac:dyDescent="0.5">
      <c r="D473" s="4"/>
      <c r="E47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AB473" s="1"/>
      <c r="AC473" s="1"/>
      <c r="AD473" s="1"/>
      <c r="AE473" s="1"/>
    </row>
    <row r="474" spans="4:31" ht="20" x14ac:dyDescent="0.4">
      <c r="D474"/>
      <c r="E474"/>
      <c r="F474"/>
      <c r="AB474" s="1"/>
      <c r="AC474" s="1"/>
      <c r="AD474" s="1"/>
      <c r="AE474" s="1"/>
    </row>
    <row r="475" spans="4:31" ht="20" x14ac:dyDescent="0.4">
      <c r="D475"/>
      <c r="E475"/>
      <c r="F475"/>
      <c r="AB475" s="1"/>
      <c r="AC475" s="1"/>
      <c r="AD475" s="1"/>
      <c r="AE475" s="1"/>
    </row>
    <row r="476" spans="4:31" ht="20" x14ac:dyDescent="0.4">
      <c r="D476"/>
      <c r="E476"/>
      <c r="F476"/>
      <c r="AB476" s="1"/>
      <c r="AC476" s="1"/>
      <c r="AD476" s="1"/>
      <c r="AE476" s="1"/>
    </row>
    <row r="477" spans="4:31" ht="20" x14ac:dyDescent="0.4">
      <c r="D477"/>
      <c r="E477"/>
      <c r="F477"/>
      <c r="AB477" s="1"/>
      <c r="AC477" s="1"/>
      <c r="AD477" s="1"/>
      <c r="AE477" s="1"/>
    </row>
    <row r="478" spans="4:31" ht="20" x14ac:dyDescent="0.4">
      <c r="D478"/>
      <c r="E478"/>
      <c r="F478"/>
      <c r="AB478" s="1"/>
      <c r="AC478" s="1"/>
      <c r="AD478" s="1"/>
      <c r="AE478" s="1"/>
    </row>
    <row r="479" spans="4:31" ht="20" x14ac:dyDescent="0.4">
      <c r="D479"/>
      <c r="E479"/>
      <c r="F479"/>
      <c r="AB479" s="1"/>
      <c r="AC479" s="1"/>
      <c r="AD479" s="1"/>
      <c r="AE479" s="1"/>
    </row>
    <row r="480" spans="4:31" ht="20" x14ac:dyDescent="0.4">
      <c r="D480"/>
      <c r="E480"/>
      <c r="F480"/>
      <c r="AB480" s="1"/>
      <c r="AC480" s="1"/>
      <c r="AD480" s="1"/>
      <c r="AE480" s="1"/>
    </row>
    <row r="481" spans="4:31" ht="20" x14ac:dyDescent="0.4">
      <c r="D481"/>
      <c r="E481"/>
      <c r="F481"/>
      <c r="AB481" s="1"/>
      <c r="AC481" s="1"/>
      <c r="AD481" s="1"/>
      <c r="AE481" s="1"/>
    </row>
    <row r="482" spans="4:31" ht="20" x14ac:dyDescent="0.4">
      <c r="D482"/>
      <c r="E482"/>
      <c r="F482"/>
      <c r="AB482" s="1"/>
      <c r="AC482" s="1"/>
      <c r="AD482" s="1"/>
      <c r="AE482" s="1"/>
    </row>
    <row r="483" spans="4:31" ht="20" x14ac:dyDescent="0.4">
      <c r="D483"/>
      <c r="E483"/>
      <c r="F483"/>
      <c r="AB483" s="1"/>
      <c r="AC483" s="1"/>
      <c r="AD483" s="1"/>
      <c r="AE483" s="1"/>
    </row>
    <row r="484" spans="4:31" ht="20" x14ac:dyDescent="0.4">
      <c r="D484"/>
      <c r="E484"/>
      <c r="F484"/>
      <c r="AB484" s="1"/>
      <c r="AC484" s="1"/>
      <c r="AD484" s="1"/>
      <c r="AE484" s="1"/>
    </row>
    <row r="485" spans="4:31" ht="20" x14ac:dyDescent="0.4">
      <c r="D485"/>
      <c r="E485"/>
      <c r="F485"/>
      <c r="AB485" s="1"/>
      <c r="AC485" s="1"/>
      <c r="AD485" s="1"/>
      <c r="AE485" s="1"/>
    </row>
    <row r="486" spans="4:31" ht="20" x14ac:dyDescent="0.4">
      <c r="D486"/>
      <c r="E486"/>
      <c r="F486"/>
      <c r="AB486" s="1"/>
      <c r="AC486" s="1"/>
      <c r="AD486" s="1"/>
      <c r="AE486" s="1"/>
    </row>
    <row r="487" spans="4:31" ht="20" x14ac:dyDescent="0.4">
      <c r="D487"/>
      <c r="E487"/>
      <c r="F487"/>
      <c r="AB487" s="1"/>
      <c r="AC487" s="1"/>
      <c r="AD487" s="1"/>
      <c r="AE487" s="1"/>
    </row>
    <row r="488" spans="4:31" ht="20" x14ac:dyDescent="0.4">
      <c r="D488"/>
      <c r="E488"/>
      <c r="F488"/>
      <c r="AB488" s="1"/>
      <c r="AC488" s="1"/>
      <c r="AD488" s="1"/>
      <c r="AE488" s="1"/>
    </row>
    <row r="489" spans="4:31" ht="20" x14ac:dyDescent="0.4">
      <c r="D489"/>
      <c r="E489"/>
      <c r="F489"/>
      <c r="AB489" s="1"/>
      <c r="AC489" s="1"/>
      <c r="AD489" s="1"/>
      <c r="AE489" s="1"/>
    </row>
    <row r="490" spans="4:31" ht="20" x14ac:dyDescent="0.4">
      <c r="D490"/>
      <c r="E490"/>
      <c r="F490"/>
      <c r="AB490" s="1"/>
      <c r="AC490" s="1"/>
      <c r="AD490" s="1"/>
      <c r="AE490" s="1"/>
    </row>
    <row r="491" spans="4:31" ht="20" x14ac:dyDescent="0.4">
      <c r="D491"/>
      <c r="E491"/>
      <c r="F491"/>
      <c r="AB491" s="1"/>
      <c r="AC491" s="1"/>
      <c r="AD491" s="1"/>
      <c r="AE491" s="1"/>
    </row>
    <row r="492" spans="4:31" ht="20" x14ac:dyDescent="0.4">
      <c r="D492"/>
      <c r="E492"/>
      <c r="F492"/>
      <c r="AB492" s="1"/>
      <c r="AC492" s="1"/>
      <c r="AD492" s="1"/>
      <c r="AE492" s="1"/>
    </row>
    <row r="493" spans="4:31" ht="20" x14ac:dyDescent="0.4">
      <c r="D493"/>
      <c r="E493"/>
      <c r="F493"/>
      <c r="AB493" s="1"/>
      <c r="AC493" s="1"/>
      <c r="AD493" s="1"/>
      <c r="AE493" s="1"/>
    </row>
    <row r="494" spans="4:31" ht="20" x14ac:dyDescent="0.4">
      <c r="D494"/>
      <c r="E494"/>
      <c r="F494"/>
      <c r="AB494" s="1"/>
      <c r="AC494" s="1"/>
      <c r="AD494" s="1"/>
      <c r="AE494" s="1"/>
    </row>
    <row r="495" spans="4:31" ht="20" x14ac:dyDescent="0.4">
      <c r="D495"/>
      <c r="E495"/>
      <c r="F495"/>
      <c r="AB495" s="1"/>
      <c r="AC495" s="1"/>
      <c r="AD495" s="1"/>
      <c r="AE495" s="1"/>
    </row>
    <row r="496" spans="4:31" ht="20" x14ac:dyDescent="0.4">
      <c r="D496"/>
      <c r="E496"/>
      <c r="F496"/>
      <c r="AB496" s="1"/>
      <c r="AC496" s="1"/>
      <c r="AD496" s="1"/>
      <c r="AE496" s="1"/>
    </row>
    <row r="497" spans="4:31" ht="20" x14ac:dyDescent="0.4">
      <c r="D497"/>
      <c r="E497"/>
      <c r="F497"/>
      <c r="AB497" s="1"/>
      <c r="AC497" s="1"/>
      <c r="AD497" s="1"/>
      <c r="AE497" s="1"/>
    </row>
    <row r="498" spans="4:31" ht="20" x14ac:dyDescent="0.4">
      <c r="D498"/>
      <c r="E498"/>
      <c r="F498"/>
      <c r="AB498" s="1"/>
      <c r="AC498" s="1"/>
      <c r="AD498" s="1"/>
      <c r="AE498" s="1"/>
    </row>
    <row r="499" spans="4:31" ht="20" x14ac:dyDescent="0.4">
      <c r="D499"/>
      <c r="E499"/>
      <c r="F499"/>
      <c r="AB499" s="1"/>
      <c r="AC499" s="1"/>
      <c r="AD499" s="1"/>
      <c r="AE499" s="1"/>
    </row>
    <row r="500" spans="4:31" ht="20" x14ac:dyDescent="0.4">
      <c r="D500"/>
      <c r="E500"/>
      <c r="F500"/>
      <c r="AB500" s="1"/>
      <c r="AC500" s="1"/>
      <c r="AD500" s="1"/>
      <c r="AE500" s="1"/>
    </row>
    <row r="501" spans="4:31" ht="20" x14ac:dyDescent="0.4">
      <c r="D501"/>
      <c r="E501"/>
      <c r="F501"/>
      <c r="AB501" s="1"/>
      <c r="AC501" s="1"/>
      <c r="AD501" s="1"/>
      <c r="AE501" s="1"/>
    </row>
    <row r="502" spans="4:31" ht="20" x14ac:dyDescent="0.4">
      <c r="D502"/>
      <c r="E502"/>
      <c r="F502"/>
      <c r="AB502" s="1"/>
      <c r="AC502" s="1"/>
      <c r="AD502" s="1"/>
      <c r="AE502" s="1"/>
    </row>
    <row r="503" spans="4:31" ht="20" x14ac:dyDescent="0.4">
      <c r="D503"/>
      <c r="E503"/>
      <c r="F503"/>
      <c r="AB503" s="1"/>
      <c r="AC503" s="1"/>
      <c r="AD503" s="1"/>
      <c r="AE503" s="1"/>
    </row>
    <row r="504" spans="4:31" ht="20" x14ac:dyDescent="0.4">
      <c r="D504"/>
      <c r="E504"/>
      <c r="F504"/>
      <c r="AB504" s="1"/>
      <c r="AC504" s="1"/>
      <c r="AD504" s="1"/>
      <c r="AE504" s="1"/>
    </row>
    <row r="505" spans="4:31" ht="20" x14ac:dyDescent="0.4">
      <c r="D505"/>
      <c r="E505"/>
      <c r="F505"/>
      <c r="AB505" s="1"/>
      <c r="AC505" s="1"/>
      <c r="AD505" s="1"/>
      <c r="AE505" s="1"/>
    </row>
    <row r="506" spans="4:31" ht="20" x14ac:dyDescent="0.4">
      <c r="D506"/>
      <c r="E506"/>
      <c r="F506"/>
      <c r="AB506" s="1"/>
      <c r="AC506" s="1"/>
      <c r="AD506" s="1"/>
      <c r="AE506" s="1"/>
    </row>
    <row r="507" spans="4:31" ht="20" x14ac:dyDescent="0.4">
      <c r="D507"/>
      <c r="E507"/>
      <c r="F507"/>
      <c r="AB507" s="1"/>
      <c r="AC507" s="1"/>
      <c r="AD507" s="1"/>
      <c r="AE507" s="1"/>
    </row>
    <row r="508" spans="4:31" ht="20" x14ac:dyDescent="0.4">
      <c r="D508"/>
      <c r="E508"/>
      <c r="F508"/>
      <c r="AB508" s="1"/>
      <c r="AC508" s="1"/>
      <c r="AD508" s="1"/>
      <c r="AE508" s="1"/>
    </row>
    <row r="509" spans="4:31" ht="20" x14ac:dyDescent="0.4">
      <c r="D509"/>
      <c r="E509"/>
      <c r="F509"/>
      <c r="AB509" s="1"/>
      <c r="AC509" s="1"/>
      <c r="AD509" s="1"/>
      <c r="AE509" s="1"/>
    </row>
    <row r="510" spans="4:31" ht="20" x14ac:dyDescent="0.4">
      <c r="D510"/>
      <c r="E510"/>
      <c r="F510"/>
      <c r="AB510" s="1"/>
      <c r="AC510" s="1"/>
      <c r="AD510" s="1"/>
      <c r="AE510" s="1"/>
    </row>
    <row r="511" spans="4:31" ht="20" x14ac:dyDescent="0.4">
      <c r="D511"/>
      <c r="E511"/>
      <c r="F511"/>
      <c r="AB511" s="1"/>
      <c r="AC511" s="1"/>
      <c r="AD511" s="1"/>
      <c r="AE511" s="1"/>
    </row>
    <row r="512" spans="4:31" ht="20" x14ac:dyDescent="0.4">
      <c r="D512"/>
      <c r="E512"/>
      <c r="F512"/>
      <c r="AB512" s="1"/>
      <c r="AC512" s="1"/>
      <c r="AD512" s="1"/>
      <c r="AE512" s="1"/>
    </row>
    <row r="513" spans="4:31" ht="20" x14ac:dyDescent="0.4">
      <c r="D513"/>
      <c r="E513"/>
      <c r="F513"/>
      <c r="AB513" s="1"/>
      <c r="AC513" s="1"/>
      <c r="AD513" s="1"/>
      <c r="AE513" s="1"/>
    </row>
    <row r="514" spans="4:31" ht="20" x14ac:dyDescent="0.4">
      <c r="D514"/>
      <c r="E514"/>
      <c r="F514"/>
      <c r="AB514" s="1"/>
      <c r="AC514" s="1"/>
      <c r="AD514" s="1"/>
      <c r="AE514" s="1"/>
    </row>
    <row r="515" spans="4:31" ht="20" x14ac:dyDescent="0.4">
      <c r="D515"/>
      <c r="E515"/>
      <c r="F515"/>
      <c r="AB515" s="1"/>
      <c r="AC515" s="1"/>
      <c r="AD515" s="1"/>
      <c r="AE515" s="1"/>
    </row>
    <row r="516" spans="4:31" ht="20" x14ac:dyDescent="0.4">
      <c r="D516"/>
      <c r="E516"/>
      <c r="F516"/>
      <c r="AB516" s="1"/>
      <c r="AC516" s="1"/>
      <c r="AD516" s="1"/>
      <c r="AE516" s="1"/>
    </row>
    <row r="517" spans="4:31" ht="20" x14ac:dyDescent="0.4">
      <c r="D517"/>
      <c r="E517"/>
      <c r="F517"/>
      <c r="AB517" s="1"/>
      <c r="AC517" s="1"/>
      <c r="AD517" s="1"/>
      <c r="AE517" s="1"/>
    </row>
    <row r="518" spans="4:31" ht="20" x14ac:dyDescent="0.4">
      <c r="D518"/>
      <c r="E518"/>
      <c r="F518"/>
      <c r="AB518" s="1"/>
      <c r="AC518" s="1"/>
      <c r="AD518" s="1"/>
      <c r="AE518" s="1"/>
    </row>
    <row r="519" spans="4:31" ht="20" x14ac:dyDescent="0.4">
      <c r="D519"/>
      <c r="E519"/>
      <c r="F519"/>
      <c r="AB519" s="1"/>
      <c r="AC519" s="1"/>
      <c r="AD519" s="1"/>
      <c r="AE519" s="1"/>
    </row>
    <row r="520" spans="4:31" ht="20" x14ac:dyDescent="0.4">
      <c r="D520"/>
      <c r="E520"/>
      <c r="F520"/>
      <c r="AB520" s="1"/>
      <c r="AC520" s="1"/>
      <c r="AD520" s="1"/>
      <c r="AE520" s="1"/>
    </row>
    <row r="521" spans="4:31" ht="20" x14ac:dyDescent="0.4">
      <c r="D521"/>
      <c r="E521"/>
      <c r="F521"/>
      <c r="AB521" s="1"/>
      <c r="AC521" s="1"/>
      <c r="AD521" s="1"/>
      <c r="AE521" s="1"/>
    </row>
    <row r="522" spans="4:31" ht="20" x14ac:dyDescent="0.4">
      <c r="D522"/>
      <c r="E522"/>
      <c r="F522"/>
      <c r="AB522" s="1"/>
      <c r="AC522" s="1"/>
      <c r="AD522" s="1"/>
      <c r="AE522" s="1"/>
    </row>
    <row r="523" spans="4:31" ht="20" x14ac:dyDescent="0.4">
      <c r="D523"/>
      <c r="E523"/>
      <c r="F523"/>
      <c r="AB523" s="1"/>
      <c r="AC523" s="1"/>
      <c r="AD523" s="1"/>
      <c r="AE523" s="1"/>
    </row>
    <row r="524" spans="4:31" ht="20" x14ac:dyDescent="0.4">
      <c r="D524"/>
      <c r="E524"/>
      <c r="F524"/>
      <c r="AB524" s="1"/>
      <c r="AC524" s="1"/>
      <c r="AD524" s="1"/>
      <c r="AE524" s="1"/>
    </row>
    <row r="525" spans="4:31" ht="20" x14ac:dyDescent="0.4">
      <c r="D525"/>
      <c r="E525"/>
      <c r="F525"/>
      <c r="AB525" s="1"/>
      <c r="AC525" s="1"/>
      <c r="AD525" s="1"/>
      <c r="AE525" s="1"/>
    </row>
    <row r="526" spans="4:31" ht="20" x14ac:dyDescent="0.4">
      <c r="D526"/>
      <c r="E526"/>
      <c r="F526"/>
      <c r="AB526" s="1"/>
      <c r="AC526" s="1"/>
      <c r="AD526" s="1"/>
      <c r="AE526" s="1"/>
    </row>
    <row r="527" spans="4:31" ht="20" x14ac:dyDescent="0.4">
      <c r="D527"/>
      <c r="E527"/>
      <c r="F527"/>
      <c r="AB527" s="1"/>
      <c r="AC527" s="1"/>
      <c r="AD527" s="1"/>
      <c r="AE527" s="1"/>
    </row>
    <row r="528" spans="4:31" ht="20" x14ac:dyDescent="0.4">
      <c r="D528"/>
      <c r="E528"/>
      <c r="F528"/>
      <c r="AB528" s="1"/>
      <c r="AC528" s="1"/>
      <c r="AD528" s="1"/>
      <c r="AE528" s="1"/>
    </row>
    <row r="529" spans="4:31" ht="20" x14ac:dyDescent="0.4">
      <c r="D529"/>
      <c r="E529"/>
      <c r="F529"/>
      <c r="AB529" s="1"/>
      <c r="AC529" s="1"/>
      <c r="AD529" s="1"/>
      <c r="AE529" s="1"/>
    </row>
    <row r="530" spans="4:31" ht="20" x14ac:dyDescent="0.4">
      <c r="D530"/>
      <c r="E530"/>
      <c r="F530"/>
      <c r="AB530" s="1"/>
      <c r="AC530" s="1"/>
      <c r="AD530" s="1"/>
      <c r="AE530" s="1"/>
    </row>
    <row r="531" spans="4:31" ht="20" x14ac:dyDescent="0.4">
      <c r="D531"/>
      <c r="E531"/>
      <c r="F531"/>
      <c r="AB531" s="1"/>
      <c r="AC531" s="1"/>
      <c r="AD531" s="1"/>
      <c r="AE531" s="1"/>
    </row>
    <row r="532" spans="4:31" ht="20" x14ac:dyDescent="0.4">
      <c r="D532"/>
      <c r="E532"/>
      <c r="F532"/>
      <c r="AB532" s="1"/>
      <c r="AC532" s="1"/>
      <c r="AD532" s="1"/>
      <c r="AE532" s="1"/>
    </row>
    <row r="533" spans="4:31" ht="20" x14ac:dyDescent="0.4">
      <c r="D533"/>
      <c r="E533"/>
      <c r="F533"/>
      <c r="AB533" s="1"/>
      <c r="AC533" s="1"/>
      <c r="AD533" s="1"/>
      <c r="AE533" s="1"/>
    </row>
    <row r="534" spans="4:31" ht="20" x14ac:dyDescent="0.4">
      <c r="D534"/>
      <c r="E534"/>
      <c r="F534"/>
      <c r="AB534" s="1"/>
      <c r="AC534" s="1"/>
      <c r="AD534" s="1"/>
      <c r="AE534" s="1"/>
    </row>
    <row r="535" spans="4:31" ht="20" x14ac:dyDescent="0.4">
      <c r="D535"/>
      <c r="E535"/>
      <c r="F535"/>
      <c r="AB535" s="1"/>
      <c r="AC535" s="1"/>
      <c r="AD535" s="1"/>
      <c r="AE535" s="1"/>
    </row>
    <row r="536" spans="4:31" ht="20" x14ac:dyDescent="0.4">
      <c r="D536"/>
      <c r="E536"/>
      <c r="F536"/>
      <c r="AB536" s="1"/>
      <c r="AC536" s="1"/>
      <c r="AD536" s="1"/>
      <c r="AE536" s="1"/>
    </row>
    <row r="537" spans="4:31" ht="20" x14ac:dyDescent="0.4">
      <c r="D537"/>
      <c r="E537"/>
      <c r="F537"/>
      <c r="AB537" s="1"/>
      <c r="AC537" s="1"/>
      <c r="AD537" s="1"/>
      <c r="AE537" s="1"/>
    </row>
    <row r="538" spans="4:31" ht="20" x14ac:dyDescent="0.4">
      <c r="D538"/>
      <c r="E538"/>
      <c r="F538"/>
      <c r="AB538" s="1"/>
      <c r="AC538" s="1"/>
      <c r="AD538" s="1"/>
      <c r="AE538" s="1"/>
    </row>
    <row r="539" spans="4:31" ht="20" x14ac:dyDescent="0.4">
      <c r="D539"/>
      <c r="E539"/>
      <c r="F539"/>
      <c r="AB539" s="1"/>
      <c r="AC539" s="1"/>
      <c r="AD539" s="1"/>
      <c r="AE539" s="1"/>
    </row>
    <row r="540" spans="4:31" ht="20" x14ac:dyDescent="0.4">
      <c r="D540"/>
      <c r="E540"/>
      <c r="F540"/>
      <c r="AB540" s="1"/>
      <c r="AC540" s="1"/>
      <c r="AD540" s="1"/>
      <c r="AE540" s="1"/>
    </row>
    <row r="541" spans="4:31" ht="20" x14ac:dyDescent="0.4">
      <c r="D541"/>
      <c r="E541"/>
      <c r="F541"/>
      <c r="AB541" s="1"/>
      <c r="AC541" s="1"/>
      <c r="AD541" s="1"/>
      <c r="AE541" s="1"/>
    </row>
    <row r="542" spans="4:31" ht="20" x14ac:dyDescent="0.4">
      <c r="D542"/>
      <c r="E542"/>
      <c r="F542"/>
      <c r="AB542" s="1"/>
      <c r="AC542" s="1"/>
      <c r="AD542" s="1"/>
      <c r="AE542" s="1"/>
    </row>
    <row r="543" spans="4:31" ht="20" x14ac:dyDescent="0.4">
      <c r="D543"/>
      <c r="E543"/>
      <c r="F543"/>
      <c r="AB543" s="1"/>
      <c r="AC543" s="1"/>
      <c r="AD543" s="1"/>
      <c r="AE543" s="1"/>
    </row>
    <row r="544" spans="4:31" ht="20" x14ac:dyDescent="0.4">
      <c r="D544"/>
      <c r="E544"/>
      <c r="F544"/>
      <c r="AB544" s="1"/>
      <c r="AC544" s="1"/>
      <c r="AD544" s="1"/>
      <c r="AE544" s="1"/>
    </row>
    <row r="545" spans="4:31" ht="20" x14ac:dyDescent="0.4">
      <c r="D545"/>
      <c r="E545"/>
      <c r="F545"/>
      <c r="AB545" s="1"/>
      <c r="AC545" s="1"/>
      <c r="AD545" s="1"/>
      <c r="AE545" s="1"/>
    </row>
    <row r="546" spans="4:31" ht="20" x14ac:dyDescent="0.4">
      <c r="D546"/>
      <c r="E546"/>
      <c r="F546"/>
      <c r="AB546" s="1"/>
      <c r="AC546" s="1"/>
      <c r="AD546" s="1"/>
      <c r="AE546" s="1"/>
    </row>
    <row r="547" spans="4:31" ht="20" x14ac:dyDescent="0.4">
      <c r="D547"/>
      <c r="E547"/>
      <c r="F547"/>
      <c r="AB547" s="1"/>
      <c r="AC547" s="1"/>
      <c r="AD547" s="1"/>
      <c r="AE547" s="1"/>
    </row>
    <row r="548" spans="4:31" ht="20" x14ac:dyDescent="0.4">
      <c r="D548"/>
      <c r="E548"/>
      <c r="F548"/>
      <c r="AB548" s="1"/>
      <c r="AC548" s="1"/>
      <c r="AD548" s="1"/>
      <c r="AE548" s="1"/>
    </row>
    <row r="549" spans="4:31" ht="20" x14ac:dyDescent="0.4">
      <c r="D549"/>
      <c r="E549"/>
      <c r="F549"/>
      <c r="AB549" s="1"/>
      <c r="AC549" s="1"/>
      <c r="AD549" s="1"/>
      <c r="AE549" s="1"/>
    </row>
    <row r="550" spans="4:31" ht="20" x14ac:dyDescent="0.4">
      <c r="D550"/>
      <c r="E550"/>
      <c r="F550"/>
      <c r="AB550" s="1"/>
      <c r="AC550" s="1"/>
      <c r="AD550" s="1"/>
      <c r="AE550" s="1"/>
    </row>
    <row r="551" spans="4:31" ht="20" x14ac:dyDescent="0.4">
      <c r="D551"/>
      <c r="E551"/>
      <c r="F551"/>
      <c r="AB551" s="1"/>
      <c r="AC551" s="1"/>
      <c r="AD551" s="1"/>
      <c r="AE551" s="1"/>
    </row>
    <row r="552" spans="4:31" ht="20" x14ac:dyDescent="0.4">
      <c r="D552"/>
      <c r="E552"/>
      <c r="F552"/>
      <c r="AB552" s="1"/>
      <c r="AC552" s="1"/>
      <c r="AD552" s="1"/>
      <c r="AE552" s="1"/>
    </row>
    <row r="553" spans="4:31" ht="20" x14ac:dyDescent="0.4">
      <c r="D553"/>
      <c r="E553"/>
      <c r="F553"/>
      <c r="AB553" s="1"/>
      <c r="AC553" s="1"/>
      <c r="AD553" s="1"/>
      <c r="AE553" s="1"/>
    </row>
    <row r="554" spans="4:31" ht="20" x14ac:dyDescent="0.4">
      <c r="D554"/>
      <c r="E554"/>
      <c r="F554"/>
      <c r="AB554" s="1"/>
      <c r="AC554" s="1"/>
      <c r="AD554" s="1"/>
      <c r="AE554" s="1"/>
    </row>
    <row r="555" spans="4:31" ht="20" x14ac:dyDescent="0.4">
      <c r="D555"/>
      <c r="E555"/>
      <c r="F555"/>
      <c r="AB555" s="1"/>
      <c r="AC555" s="1"/>
      <c r="AD555" s="1"/>
      <c r="AE555" s="1"/>
    </row>
    <row r="556" spans="4:31" ht="20" x14ac:dyDescent="0.4">
      <c r="D556"/>
      <c r="E556"/>
      <c r="F556"/>
      <c r="AB556" s="1"/>
      <c r="AC556" s="1"/>
      <c r="AD556" s="1"/>
      <c r="AE556" s="1"/>
    </row>
    <row r="557" spans="4:31" ht="20" x14ac:dyDescent="0.4">
      <c r="D557"/>
      <c r="E557"/>
      <c r="F557"/>
      <c r="AB557" s="1"/>
      <c r="AC557" s="1"/>
      <c r="AD557" s="1"/>
      <c r="AE557" s="1"/>
    </row>
    <row r="558" spans="4:31" ht="20" x14ac:dyDescent="0.4">
      <c r="D558"/>
      <c r="E558"/>
      <c r="F558"/>
      <c r="AB558" s="1"/>
      <c r="AC558" s="1"/>
      <c r="AD558" s="1"/>
      <c r="AE558" s="1"/>
    </row>
    <row r="559" spans="4:31" ht="20" x14ac:dyDescent="0.4">
      <c r="D559"/>
      <c r="E559"/>
      <c r="F559"/>
      <c r="AB559" s="1"/>
      <c r="AC559" s="1"/>
      <c r="AD559" s="1"/>
      <c r="AE559" s="1"/>
    </row>
    <row r="560" spans="4:31" ht="20" x14ac:dyDescent="0.4">
      <c r="D560"/>
      <c r="E560"/>
      <c r="F560"/>
      <c r="AB560" s="1"/>
      <c r="AC560" s="1"/>
      <c r="AD560" s="1"/>
      <c r="AE560" s="1"/>
    </row>
    <row r="561" spans="4:31" ht="20" x14ac:dyDescent="0.4">
      <c r="D561"/>
      <c r="E561"/>
      <c r="F561"/>
      <c r="AB561" s="1"/>
      <c r="AC561" s="1"/>
      <c r="AD561" s="1"/>
      <c r="AE561" s="1"/>
    </row>
    <row r="562" spans="4:31" ht="20" x14ac:dyDescent="0.4">
      <c r="D562"/>
      <c r="E562"/>
      <c r="F562"/>
      <c r="AB562" s="1"/>
      <c r="AC562" s="1"/>
      <c r="AD562" s="1"/>
      <c r="AE562" s="1"/>
    </row>
    <row r="563" spans="4:31" ht="20" x14ac:dyDescent="0.4">
      <c r="D563"/>
      <c r="E563"/>
      <c r="F563"/>
      <c r="AB563" s="1"/>
      <c r="AC563" s="1"/>
      <c r="AD563" s="1"/>
      <c r="AE563" s="1"/>
    </row>
    <row r="564" spans="4:31" ht="20" x14ac:dyDescent="0.4">
      <c r="D564"/>
      <c r="E564"/>
      <c r="F564"/>
      <c r="AB564" s="1"/>
      <c r="AC564" s="1"/>
      <c r="AD564" s="1"/>
      <c r="AE564" s="1"/>
    </row>
    <row r="565" spans="4:31" ht="20" x14ac:dyDescent="0.4">
      <c r="D565"/>
      <c r="E565"/>
      <c r="F565"/>
      <c r="AB565" s="1"/>
      <c r="AC565" s="1"/>
      <c r="AD565" s="1"/>
      <c r="AE565" s="1"/>
    </row>
    <row r="566" spans="4:31" ht="20" x14ac:dyDescent="0.4">
      <c r="D566"/>
      <c r="E566"/>
      <c r="F566"/>
      <c r="AB566" s="1"/>
      <c r="AC566" s="1"/>
      <c r="AD566" s="1"/>
      <c r="AE566" s="1"/>
    </row>
    <row r="567" spans="4:31" ht="20" x14ac:dyDescent="0.4">
      <c r="D567"/>
      <c r="E567"/>
      <c r="F567"/>
      <c r="AB567" s="1"/>
      <c r="AC567" s="1"/>
      <c r="AD567" s="1"/>
      <c r="AE567" s="1"/>
    </row>
    <row r="568" spans="4:31" ht="20" x14ac:dyDescent="0.4">
      <c r="D568"/>
      <c r="E568"/>
      <c r="F568"/>
      <c r="AB568" s="1"/>
      <c r="AC568" s="1"/>
      <c r="AD568" s="1"/>
      <c r="AE568" s="1"/>
    </row>
    <row r="569" spans="4:31" ht="20" x14ac:dyDescent="0.4">
      <c r="D569"/>
      <c r="E569"/>
      <c r="F569"/>
      <c r="AB569" s="1"/>
      <c r="AC569" s="1"/>
      <c r="AD569" s="1"/>
      <c r="AE569" s="1"/>
    </row>
    <row r="570" spans="4:31" ht="20" x14ac:dyDescent="0.4">
      <c r="D570"/>
      <c r="E570"/>
      <c r="F570"/>
      <c r="AB570" s="1"/>
      <c r="AC570" s="1"/>
      <c r="AD570" s="1"/>
      <c r="AE570" s="1"/>
    </row>
    <row r="571" spans="4:31" ht="20" x14ac:dyDescent="0.4">
      <c r="D571"/>
      <c r="E571"/>
      <c r="F571"/>
      <c r="AB571" s="1"/>
      <c r="AC571" s="1"/>
      <c r="AD571" s="1"/>
      <c r="AE571" s="1"/>
    </row>
    <row r="572" spans="4:31" ht="20" x14ac:dyDescent="0.4">
      <c r="D572"/>
      <c r="E572"/>
      <c r="F572"/>
      <c r="AB572" s="1"/>
      <c r="AC572" s="1"/>
      <c r="AD572" s="1"/>
      <c r="AE572" s="1"/>
    </row>
    <row r="573" spans="4:31" ht="20" x14ac:dyDescent="0.4">
      <c r="D573"/>
      <c r="E573"/>
      <c r="F573"/>
      <c r="AB573" s="1"/>
      <c r="AC573" s="1"/>
      <c r="AD573" s="1"/>
      <c r="AE573" s="1"/>
    </row>
    <row r="574" spans="4:31" ht="20" x14ac:dyDescent="0.4">
      <c r="D574"/>
      <c r="E574"/>
      <c r="F574"/>
      <c r="AB574" s="1"/>
      <c r="AC574" s="1"/>
      <c r="AD574" s="1"/>
      <c r="AE574" s="1"/>
    </row>
    <row r="575" spans="4:31" ht="20" x14ac:dyDescent="0.4">
      <c r="D575"/>
      <c r="E575"/>
      <c r="F575"/>
      <c r="AB575" s="1"/>
      <c r="AC575" s="1"/>
      <c r="AD575" s="1"/>
      <c r="AE575" s="1"/>
    </row>
    <row r="576" spans="4:31" ht="20" x14ac:dyDescent="0.4">
      <c r="D576"/>
      <c r="E576"/>
      <c r="F576"/>
      <c r="AB576" s="1"/>
      <c r="AC576" s="1"/>
      <c r="AD576" s="1"/>
      <c r="AE576" s="1"/>
    </row>
    <row r="577" spans="4:31" ht="20" x14ac:dyDescent="0.4">
      <c r="D577"/>
      <c r="E577"/>
      <c r="F577"/>
      <c r="AB577" s="1"/>
      <c r="AC577" s="1"/>
      <c r="AD577" s="1"/>
      <c r="AE577" s="1"/>
    </row>
    <row r="578" spans="4:31" ht="20" x14ac:dyDescent="0.4">
      <c r="D578"/>
      <c r="E578"/>
      <c r="F578"/>
      <c r="AB578" s="1"/>
      <c r="AC578" s="1"/>
      <c r="AD578" s="1"/>
      <c r="AE578" s="1"/>
    </row>
    <row r="579" spans="4:31" ht="20" x14ac:dyDescent="0.4">
      <c r="D579"/>
      <c r="E579"/>
      <c r="F579"/>
      <c r="AB579" s="1"/>
      <c r="AC579" s="1"/>
      <c r="AD579" s="1"/>
      <c r="AE579" s="1"/>
    </row>
    <row r="580" spans="4:31" ht="20" x14ac:dyDescent="0.4">
      <c r="D580"/>
      <c r="E580"/>
      <c r="F580"/>
      <c r="AB580" s="1"/>
      <c r="AC580" s="1"/>
      <c r="AD580" s="1"/>
      <c r="AE580" s="1"/>
    </row>
    <row r="581" spans="4:31" ht="20" x14ac:dyDescent="0.4">
      <c r="D581"/>
      <c r="E581"/>
      <c r="F581"/>
      <c r="AB581" s="1"/>
      <c r="AC581" s="1"/>
      <c r="AD581" s="1"/>
      <c r="AE581" s="1"/>
    </row>
    <row r="582" spans="4:31" ht="20" x14ac:dyDescent="0.4">
      <c r="D582"/>
      <c r="E582"/>
      <c r="F582"/>
      <c r="AB582" s="1"/>
      <c r="AC582" s="1"/>
      <c r="AD582" s="1"/>
      <c r="AE582" s="1"/>
    </row>
    <row r="583" spans="4:31" ht="20" x14ac:dyDescent="0.4">
      <c r="D583"/>
      <c r="E583"/>
      <c r="F583"/>
      <c r="AB583" s="1"/>
      <c r="AC583" s="1"/>
      <c r="AD583" s="1"/>
      <c r="AE583" s="1"/>
    </row>
    <row r="584" spans="4:31" ht="20" x14ac:dyDescent="0.4">
      <c r="D584"/>
      <c r="E584"/>
      <c r="F584"/>
      <c r="AB584" s="1"/>
      <c r="AC584" s="1"/>
      <c r="AD584" s="1"/>
      <c r="AE584" s="1"/>
    </row>
    <row r="585" spans="4:31" ht="20" x14ac:dyDescent="0.4">
      <c r="D585"/>
      <c r="E585"/>
      <c r="F585"/>
      <c r="AB585" s="1"/>
      <c r="AC585" s="1"/>
      <c r="AD585" s="1"/>
      <c r="AE585" s="1"/>
    </row>
    <row r="586" spans="4:31" ht="20" x14ac:dyDescent="0.4">
      <c r="D586"/>
      <c r="E586"/>
      <c r="F586"/>
      <c r="AB586" s="1"/>
      <c r="AC586" s="1"/>
      <c r="AD586" s="1"/>
      <c r="AE586" s="1"/>
    </row>
    <row r="587" spans="4:31" ht="20" x14ac:dyDescent="0.4">
      <c r="D587"/>
      <c r="E587"/>
      <c r="F587"/>
      <c r="AB587" s="1"/>
      <c r="AC587" s="1"/>
      <c r="AD587" s="1"/>
      <c r="AE587" s="1"/>
    </row>
    <row r="588" spans="4:31" ht="20" x14ac:dyDescent="0.4">
      <c r="D588"/>
      <c r="E588"/>
      <c r="F588"/>
      <c r="AB588" s="1"/>
      <c r="AC588" s="1"/>
      <c r="AD588" s="1"/>
      <c r="AE588" s="1"/>
    </row>
    <row r="589" spans="4:31" ht="20" x14ac:dyDescent="0.4">
      <c r="D589"/>
      <c r="E589"/>
      <c r="F589"/>
      <c r="AB589" s="1"/>
      <c r="AC589" s="1"/>
      <c r="AD589" s="1"/>
      <c r="AE589" s="1"/>
    </row>
    <row r="590" spans="4:31" ht="20" x14ac:dyDescent="0.4">
      <c r="D590"/>
      <c r="E590"/>
      <c r="F590"/>
      <c r="AB590" s="1"/>
      <c r="AC590" s="1"/>
      <c r="AD590" s="1"/>
      <c r="AE590" s="1"/>
    </row>
    <row r="591" spans="4:31" ht="20" x14ac:dyDescent="0.4">
      <c r="D591"/>
      <c r="E591"/>
      <c r="F591"/>
      <c r="AB591" s="1"/>
      <c r="AC591" s="1"/>
      <c r="AD591" s="1"/>
      <c r="AE591" s="1"/>
    </row>
    <row r="592" spans="4:31" ht="20" x14ac:dyDescent="0.4">
      <c r="D592"/>
      <c r="E592"/>
      <c r="F592"/>
      <c r="AB592" s="1"/>
      <c r="AC592" s="1"/>
      <c r="AD592" s="1"/>
      <c r="AE592" s="1"/>
    </row>
    <row r="593" spans="4:31" ht="20" x14ac:dyDescent="0.4">
      <c r="D593"/>
      <c r="E593"/>
      <c r="F593"/>
      <c r="AB593" s="1"/>
      <c r="AC593" s="1"/>
      <c r="AD593" s="1"/>
      <c r="AE593" s="1"/>
    </row>
    <row r="594" spans="4:31" ht="20" x14ac:dyDescent="0.4">
      <c r="D594"/>
      <c r="E594"/>
      <c r="F594"/>
      <c r="AB594" s="1"/>
      <c r="AC594" s="1"/>
      <c r="AD594" s="1"/>
      <c r="AE594" s="1"/>
    </row>
    <row r="595" spans="4:31" ht="20" x14ac:dyDescent="0.4">
      <c r="D595"/>
      <c r="E595"/>
      <c r="F595"/>
      <c r="AB595" s="1"/>
      <c r="AC595" s="1"/>
      <c r="AD595" s="1"/>
      <c r="AE595" s="1"/>
    </row>
    <row r="596" spans="4:31" ht="20" x14ac:dyDescent="0.4">
      <c r="D596"/>
      <c r="E596"/>
      <c r="F596"/>
      <c r="AB596" s="1"/>
      <c r="AC596" s="1"/>
      <c r="AD596" s="1"/>
      <c r="AE596" s="1"/>
    </row>
    <row r="597" spans="4:31" ht="20" x14ac:dyDescent="0.4">
      <c r="D597"/>
      <c r="E597"/>
      <c r="F597"/>
      <c r="AB597" s="1"/>
      <c r="AC597" s="1"/>
      <c r="AD597" s="1"/>
      <c r="AE597" s="1"/>
    </row>
    <row r="598" spans="4:31" ht="20" x14ac:dyDescent="0.4">
      <c r="D598"/>
      <c r="E598"/>
      <c r="F598"/>
      <c r="AB598" s="1"/>
      <c r="AC598" s="1"/>
      <c r="AD598" s="1"/>
      <c r="AE598" s="1"/>
    </row>
    <row r="599" spans="4:31" ht="20" x14ac:dyDescent="0.4">
      <c r="D599"/>
      <c r="E599"/>
      <c r="F599"/>
      <c r="AB599" s="1"/>
      <c r="AC599" s="1"/>
      <c r="AD599" s="1"/>
      <c r="AE599" s="1"/>
    </row>
    <row r="600" spans="4:31" ht="20" x14ac:dyDescent="0.4">
      <c r="D600"/>
      <c r="E600"/>
      <c r="F600"/>
      <c r="AB600" s="1"/>
      <c r="AC600" s="1"/>
      <c r="AD600" s="1"/>
      <c r="AE600" s="1"/>
    </row>
    <row r="601" spans="4:31" ht="20" x14ac:dyDescent="0.4">
      <c r="D601"/>
      <c r="E601"/>
      <c r="F601"/>
      <c r="AB601" s="1"/>
      <c r="AC601" s="1"/>
      <c r="AD601" s="1"/>
      <c r="AE601" s="1"/>
    </row>
    <row r="602" spans="4:31" ht="20" x14ac:dyDescent="0.4">
      <c r="D602"/>
      <c r="E602"/>
      <c r="F602"/>
      <c r="AB602" s="1"/>
      <c r="AC602" s="1"/>
      <c r="AD602" s="1"/>
      <c r="AE602" s="1"/>
    </row>
    <row r="603" spans="4:31" ht="20" x14ac:dyDescent="0.4">
      <c r="D603"/>
      <c r="E603"/>
      <c r="F603"/>
      <c r="AB603" s="1"/>
      <c r="AC603" s="1"/>
      <c r="AD603" s="1"/>
      <c r="AE603" s="1"/>
    </row>
    <row r="604" spans="4:31" ht="20" x14ac:dyDescent="0.4">
      <c r="D604"/>
      <c r="E604"/>
      <c r="F604"/>
      <c r="AB604" s="1"/>
      <c r="AC604" s="1"/>
      <c r="AD604" s="1"/>
      <c r="AE604" s="1"/>
    </row>
    <row r="605" spans="4:31" ht="20" x14ac:dyDescent="0.4">
      <c r="D605"/>
      <c r="E605"/>
      <c r="F605"/>
      <c r="AB605" s="1"/>
      <c r="AC605" s="1"/>
      <c r="AD605" s="1"/>
      <c r="AE605" s="1"/>
    </row>
    <row r="606" spans="4:31" ht="20" x14ac:dyDescent="0.4">
      <c r="D606"/>
      <c r="E606"/>
      <c r="F606"/>
      <c r="AB606" s="1"/>
      <c r="AC606" s="1"/>
      <c r="AD606" s="1"/>
      <c r="AE606" s="1"/>
    </row>
    <row r="607" spans="4:31" ht="20" x14ac:dyDescent="0.4">
      <c r="D607"/>
      <c r="E607"/>
      <c r="F607"/>
      <c r="AB607" s="1"/>
      <c r="AC607" s="1"/>
      <c r="AD607" s="1"/>
      <c r="AE607" s="1"/>
    </row>
    <row r="608" spans="4:31" ht="20" x14ac:dyDescent="0.4">
      <c r="D608"/>
      <c r="E608"/>
      <c r="F608"/>
      <c r="AB608" s="1"/>
      <c r="AC608" s="1"/>
      <c r="AD608" s="1"/>
      <c r="AE608" s="1"/>
    </row>
    <row r="609" spans="4:31" ht="20" x14ac:dyDescent="0.4">
      <c r="D609"/>
      <c r="E609"/>
      <c r="F609"/>
      <c r="AB609" s="1"/>
      <c r="AC609" s="1"/>
      <c r="AD609" s="1"/>
      <c r="AE609" s="1"/>
    </row>
    <row r="610" spans="4:31" ht="20" x14ac:dyDescent="0.4">
      <c r="D610"/>
      <c r="E610"/>
      <c r="F610"/>
      <c r="AB610" s="1"/>
      <c r="AC610" s="1"/>
      <c r="AD610" s="1"/>
      <c r="AE610" s="1"/>
    </row>
    <row r="611" spans="4:31" ht="20" x14ac:dyDescent="0.4">
      <c r="D611"/>
      <c r="E611"/>
      <c r="F611"/>
      <c r="AB611" s="1"/>
      <c r="AC611" s="1"/>
      <c r="AD611" s="1"/>
      <c r="AE611" s="1"/>
    </row>
    <row r="612" spans="4:31" ht="20" x14ac:dyDescent="0.4">
      <c r="D612"/>
      <c r="E612"/>
      <c r="F612"/>
      <c r="AB612" s="1"/>
      <c r="AC612" s="1"/>
      <c r="AD612" s="1"/>
      <c r="AE612" s="1"/>
    </row>
    <row r="613" spans="4:31" ht="20" x14ac:dyDescent="0.4">
      <c r="D613"/>
      <c r="E613"/>
      <c r="F613"/>
      <c r="AB613" s="1"/>
      <c r="AC613" s="1"/>
      <c r="AD613" s="1"/>
      <c r="AE613" s="1"/>
    </row>
    <row r="614" spans="4:31" ht="20" x14ac:dyDescent="0.4">
      <c r="D614"/>
      <c r="E614"/>
      <c r="F614"/>
      <c r="AB614" s="1"/>
      <c r="AC614" s="1"/>
      <c r="AD614" s="1"/>
      <c r="AE614" s="1"/>
    </row>
    <row r="615" spans="4:31" ht="20" x14ac:dyDescent="0.4">
      <c r="D615"/>
      <c r="E615"/>
      <c r="F615"/>
      <c r="AB615" s="1"/>
      <c r="AC615" s="1"/>
      <c r="AD615" s="1"/>
      <c r="AE615" s="1"/>
    </row>
    <row r="616" spans="4:31" ht="20" x14ac:dyDescent="0.4">
      <c r="D616"/>
      <c r="E616"/>
      <c r="F616"/>
      <c r="AB616" s="1"/>
      <c r="AC616" s="1"/>
      <c r="AD616" s="1"/>
      <c r="AE616" s="1"/>
    </row>
    <row r="617" spans="4:31" ht="20" x14ac:dyDescent="0.4">
      <c r="D617"/>
      <c r="E617"/>
      <c r="F617"/>
      <c r="AB617" s="1"/>
      <c r="AC617" s="1"/>
      <c r="AD617" s="1"/>
      <c r="AE617" s="1"/>
    </row>
    <row r="618" spans="4:31" ht="20" x14ac:dyDescent="0.4">
      <c r="D618"/>
      <c r="E618"/>
      <c r="F618"/>
      <c r="AB618" s="1"/>
      <c r="AC618" s="1"/>
      <c r="AD618" s="1"/>
      <c r="AE618" s="1"/>
    </row>
    <row r="619" spans="4:31" ht="20" x14ac:dyDescent="0.4">
      <c r="D619"/>
      <c r="E619"/>
      <c r="F619"/>
      <c r="AB619" s="1"/>
      <c r="AC619" s="1"/>
      <c r="AD619" s="1"/>
      <c r="AE619" s="1"/>
    </row>
    <row r="620" spans="4:31" ht="20" x14ac:dyDescent="0.4">
      <c r="D620"/>
      <c r="E620"/>
      <c r="F620"/>
      <c r="AB620" s="1"/>
      <c r="AC620" s="1"/>
      <c r="AD620" s="1"/>
      <c r="AE620" s="1"/>
    </row>
    <row r="621" spans="4:31" ht="20" x14ac:dyDescent="0.4">
      <c r="D621"/>
      <c r="E621"/>
      <c r="F621"/>
      <c r="AB621" s="1"/>
      <c r="AC621" s="1"/>
      <c r="AD621" s="1"/>
      <c r="AE621" s="1"/>
    </row>
    <row r="622" spans="4:31" ht="20" x14ac:dyDescent="0.4">
      <c r="D622"/>
      <c r="E622"/>
      <c r="F622"/>
      <c r="AB622" s="1"/>
      <c r="AC622" s="1"/>
      <c r="AD622" s="1"/>
      <c r="AE622" s="1"/>
    </row>
    <row r="623" spans="4:31" ht="20" x14ac:dyDescent="0.4">
      <c r="D623"/>
      <c r="E623"/>
      <c r="F623"/>
      <c r="AB623" s="1"/>
      <c r="AC623" s="1"/>
      <c r="AD623" s="1"/>
      <c r="AE623" s="1"/>
    </row>
    <row r="624" spans="4:31" ht="20" x14ac:dyDescent="0.4">
      <c r="D624"/>
      <c r="E624"/>
      <c r="F624"/>
      <c r="AB624" s="1"/>
      <c r="AC624" s="1"/>
      <c r="AD624" s="1"/>
      <c r="AE624" s="1"/>
    </row>
    <row r="625" spans="4:31" ht="20" x14ac:dyDescent="0.4">
      <c r="D625"/>
      <c r="E625"/>
      <c r="F625"/>
      <c r="AB625" s="1"/>
      <c r="AC625" s="1"/>
      <c r="AD625" s="1"/>
      <c r="AE625" s="1"/>
    </row>
    <row r="626" spans="4:31" ht="20" x14ac:dyDescent="0.4">
      <c r="D626"/>
      <c r="E626"/>
      <c r="F626"/>
      <c r="AB626" s="1"/>
      <c r="AC626" s="1"/>
      <c r="AD626" s="1"/>
      <c r="AE626" s="1"/>
    </row>
    <row r="627" spans="4:31" ht="20" x14ac:dyDescent="0.4">
      <c r="D627"/>
      <c r="E627"/>
      <c r="F627"/>
      <c r="AB627" s="1"/>
      <c r="AC627" s="1"/>
      <c r="AD627" s="1"/>
      <c r="AE627" s="1"/>
    </row>
    <row r="628" spans="4:31" ht="20" x14ac:dyDescent="0.4">
      <c r="D628"/>
      <c r="E628"/>
      <c r="F628"/>
      <c r="AB628" s="1"/>
      <c r="AC628" s="1"/>
      <c r="AD628" s="1"/>
      <c r="AE628" s="1"/>
    </row>
    <row r="629" spans="4:31" ht="20" x14ac:dyDescent="0.4">
      <c r="D629"/>
      <c r="E629"/>
      <c r="F629"/>
      <c r="AB629" s="1"/>
      <c r="AC629" s="1"/>
      <c r="AD629" s="1"/>
      <c r="AE629" s="1"/>
    </row>
    <row r="630" spans="4:31" ht="20" x14ac:dyDescent="0.4">
      <c r="D630"/>
      <c r="E630"/>
      <c r="F630"/>
      <c r="AB630" s="1"/>
      <c r="AC630" s="1"/>
      <c r="AD630" s="1"/>
      <c r="AE630" s="1"/>
    </row>
    <row r="631" spans="4:31" ht="20" x14ac:dyDescent="0.4">
      <c r="D631"/>
      <c r="E631"/>
      <c r="F631"/>
      <c r="AB631" s="1"/>
      <c r="AC631" s="1"/>
      <c r="AD631" s="1"/>
      <c r="AE631" s="1"/>
    </row>
    <row r="632" spans="4:31" ht="20" x14ac:dyDescent="0.4">
      <c r="D632"/>
      <c r="E632"/>
      <c r="F632"/>
      <c r="AB632" s="1"/>
      <c r="AC632" s="1"/>
      <c r="AD632" s="1"/>
      <c r="AE632" s="1"/>
    </row>
    <row r="633" spans="4:31" ht="20" x14ac:dyDescent="0.4">
      <c r="D633"/>
      <c r="E633"/>
      <c r="F633"/>
      <c r="AB633" s="1"/>
      <c r="AC633" s="1"/>
      <c r="AD633" s="1"/>
      <c r="AE633" s="1"/>
    </row>
    <row r="634" spans="4:31" ht="20" x14ac:dyDescent="0.4">
      <c r="D634"/>
      <c r="E634"/>
      <c r="F634"/>
      <c r="AB634" s="1"/>
      <c r="AC634" s="1"/>
      <c r="AD634" s="1"/>
      <c r="AE634" s="1"/>
    </row>
    <row r="635" spans="4:31" ht="20" x14ac:dyDescent="0.4">
      <c r="D635"/>
      <c r="E635"/>
      <c r="F635"/>
      <c r="AB635" s="1"/>
      <c r="AC635" s="1"/>
      <c r="AD635" s="1"/>
      <c r="AE635" s="1"/>
    </row>
    <row r="636" spans="4:31" ht="20" x14ac:dyDescent="0.4">
      <c r="D636"/>
      <c r="E636"/>
      <c r="F636"/>
      <c r="AB636" s="1"/>
      <c r="AC636" s="1"/>
      <c r="AD636" s="1"/>
      <c r="AE636" s="1"/>
    </row>
    <row r="637" spans="4:31" ht="20" x14ac:dyDescent="0.4">
      <c r="D637"/>
      <c r="E637"/>
      <c r="F637"/>
      <c r="AB637" s="1"/>
      <c r="AC637" s="1"/>
      <c r="AD637" s="1"/>
      <c r="AE637" s="1"/>
    </row>
    <row r="638" spans="4:31" ht="20" x14ac:dyDescent="0.4">
      <c r="D638"/>
      <c r="E638"/>
      <c r="F638"/>
      <c r="AB638" s="1"/>
      <c r="AC638" s="1"/>
      <c r="AD638" s="1"/>
      <c r="AE638" s="1"/>
    </row>
    <row r="639" spans="4:31" ht="20" x14ac:dyDescent="0.4">
      <c r="D639"/>
      <c r="E639"/>
      <c r="F639"/>
      <c r="AB639" s="1"/>
      <c r="AC639" s="1"/>
      <c r="AD639" s="1"/>
      <c r="AE639" s="1"/>
    </row>
    <row r="640" spans="4:31" ht="20" x14ac:dyDescent="0.4">
      <c r="D640"/>
      <c r="E640"/>
      <c r="F640"/>
      <c r="AB640" s="1"/>
      <c r="AC640" s="1"/>
      <c r="AD640" s="1"/>
      <c r="AE640" s="1"/>
    </row>
    <row r="641" spans="4:31" ht="20" x14ac:dyDescent="0.4">
      <c r="D641"/>
      <c r="E641"/>
      <c r="F641"/>
      <c r="AB641" s="1"/>
      <c r="AC641" s="1"/>
      <c r="AD641" s="1"/>
      <c r="AE641" s="1"/>
    </row>
    <row r="642" spans="4:31" ht="20" x14ac:dyDescent="0.4">
      <c r="D642"/>
      <c r="E642"/>
      <c r="F642"/>
      <c r="AB642" s="1"/>
      <c r="AC642" s="1"/>
      <c r="AD642" s="1"/>
      <c r="AE642" s="1"/>
    </row>
    <row r="643" spans="4:31" ht="20" x14ac:dyDescent="0.4">
      <c r="D643"/>
      <c r="E643"/>
      <c r="F643"/>
      <c r="AB643" s="1"/>
      <c r="AC643" s="1"/>
      <c r="AD643" s="1"/>
      <c r="AE643" s="1"/>
    </row>
    <row r="644" spans="4:31" ht="20" x14ac:dyDescent="0.4">
      <c r="D644"/>
      <c r="E644"/>
      <c r="F644"/>
      <c r="AB644" s="1"/>
      <c r="AC644" s="1"/>
      <c r="AD644" s="1"/>
      <c r="AE644" s="1"/>
    </row>
    <row r="645" spans="4:31" ht="20" x14ac:dyDescent="0.4">
      <c r="D645"/>
      <c r="E645"/>
      <c r="F645"/>
      <c r="AB645" s="1"/>
      <c r="AC645" s="1"/>
      <c r="AD645" s="1"/>
      <c r="AE645" s="1"/>
    </row>
    <row r="646" spans="4:31" ht="20" x14ac:dyDescent="0.4">
      <c r="D646"/>
      <c r="E646"/>
      <c r="F646"/>
      <c r="AB646" s="1"/>
      <c r="AC646" s="1"/>
      <c r="AD646" s="1"/>
      <c r="AE646" s="1"/>
    </row>
    <row r="647" spans="4:31" ht="20" x14ac:dyDescent="0.4">
      <c r="D647"/>
      <c r="E647"/>
      <c r="F647"/>
      <c r="AB647" s="1"/>
      <c r="AC647" s="1"/>
      <c r="AD647" s="1"/>
      <c r="AE647" s="1"/>
    </row>
    <row r="648" spans="4:31" ht="20" x14ac:dyDescent="0.4">
      <c r="D648"/>
      <c r="E648"/>
      <c r="F648"/>
      <c r="AB648" s="1"/>
      <c r="AC648" s="1"/>
      <c r="AD648" s="1"/>
      <c r="AE648" s="1"/>
    </row>
    <row r="649" spans="4:31" ht="20" x14ac:dyDescent="0.4">
      <c r="D649"/>
      <c r="E649"/>
      <c r="F649"/>
      <c r="AB649" s="1"/>
      <c r="AC649" s="1"/>
      <c r="AD649" s="1"/>
      <c r="AE649" s="1"/>
    </row>
    <row r="650" spans="4:31" ht="20" x14ac:dyDescent="0.4">
      <c r="D650"/>
      <c r="E650"/>
      <c r="F650"/>
      <c r="AB650" s="1"/>
      <c r="AC650" s="1"/>
      <c r="AD650" s="1"/>
      <c r="AE650" s="1"/>
    </row>
    <row r="651" spans="4:31" ht="20" x14ac:dyDescent="0.4">
      <c r="D651"/>
      <c r="E651"/>
      <c r="F651"/>
      <c r="AB651" s="1"/>
      <c r="AC651" s="1"/>
      <c r="AD651" s="1"/>
      <c r="AE651" s="1"/>
    </row>
    <row r="652" spans="4:31" ht="20" x14ac:dyDescent="0.4">
      <c r="D652"/>
      <c r="E652"/>
      <c r="F652"/>
      <c r="AB652" s="1"/>
      <c r="AC652" s="1"/>
      <c r="AD652" s="1"/>
      <c r="AE652" s="1"/>
    </row>
    <row r="653" spans="4:31" ht="20" x14ac:dyDescent="0.4">
      <c r="D653"/>
      <c r="E653"/>
      <c r="F653"/>
      <c r="AB653" s="1"/>
      <c r="AC653" s="1"/>
      <c r="AD653" s="1"/>
      <c r="AE653" s="1"/>
    </row>
    <row r="654" spans="4:31" ht="20" x14ac:dyDescent="0.4">
      <c r="D654"/>
      <c r="E654"/>
      <c r="F654"/>
      <c r="AB654" s="1"/>
      <c r="AC654" s="1"/>
      <c r="AD654" s="1"/>
      <c r="AE654" s="1"/>
    </row>
    <row r="655" spans="4:31" ht="20" x14ac:dyDescent="0.4">
      <c r="D655"/>
      <c r="E655"/>
      <c r="F655"/>
      <c r="AB655" s="1"/>
      <c r="AC655" s="1"/>
      <c r="AD655" s="1"/>
      <c r="AE655" s="1"/>
    </row>
    <row r="656" spans="4:31" ht="20" x14ac:dyDescent="0.4">
      <c r="D656"/>
      <c r="E656"/>
      <c r="F656"/>
      <c r="AB656" s="1"/>
      <c r="AC656" s="1"/>
      <c r="AD656" s="1"/>
      <c r="AE656" s="1"/>
    </row>
    <row r="657" spans="4:31" ht="20" x14ac:dyDescent="0.4">
      <c r="D657"/>
      <c r="E657"/>
      <c r="F657"/>
      <c r="AB657" s="1"/>
      <c r="AC657" s="1"/>
      <c r="AD657" s="1"/>
      <c r="AE657" s="1"/>
    </row>
    <row r="658" spans="4:31" ht="20" x14ac:dyDescent="0.4">
      <c r="D658"/>
      <c r="E658"/>
      <c r="F658"/>
      <c r="AB658" s="1"/>
      <c r="AC658" s="1"/>
      <c r="AD658" s="1"/>
      <c r="AE658" s="1"/>
    </row>
    <row r="659" spans="4:31" ht="20" x14ac:dyDescent="0.4">
      <c r="D659"/>
      <c r="E659"/>
      <c r="F659"/>
      <c r="AB659" s="1"/>
      <c r="AC659" s="1"/>
      <c r="AD659" s="1"/>
      <c r="AE659" s="1"/>
    </row>
    <row r="660" spans="4:31" ht="20" x14ac:dyDescent="0.4">
      <c r="D660"/>
      <c r="E660"/>
      <c r="F660"/>
      <c r="AB660" s="1"/>
      <c r="AC660" s="1"/>
      <c r="AD660" s="1"/>
      <c r="AE660" s="1"/>
    </row>
    <row r="661" spans="4:31" ht="20" x14ac:dyDescent="0.4">
      <c r="D661"/>
      <c r="E661"/>
      <c r="F661"/>
      <c r="AB661" s="1"/>
      <c r="AC661" s="1"/>
      <c r="AD661" s="1"/>
      <c r="AE661" s="1"/>
    </row>
    <row r="662" spans="4:31" ht="20" x14ac:dyDescent="0.4">
      <c r="D662"/>
      <c r="E662"/>
      <c r="F662"/>
      <c r="AB662" s="1"/>
      <c r="AC662" s="1"/>
      <c r="AD662" s="1"/>
      <c r="AE662" s="1"/>
    </row>
    <row r="663" spans="4:31" ht="20" x14ac:dyDescent="0.4">
      <c r="D663"/>
      <c r="E663"/>
      <c r="F663"/>
      <c r="AB663" s="1"/>
      <c r="AC663" s="1"/>
      <c r="AD663" s="1"/>
      <c r="AE663" s="1"/>
    </row>
    <row r="664" spans="4:31" ht="20" x14ac:dyDescent="0.4">
      <c r="D664"/>
      <c r="E664"/>
      <c r="F664"/>
      <c r="AB664" s="1"/>
      <c r="AC664" s="1"/>
      <c r="AD664" s="1"/>
      <c r="AE664" s="1"/>
    </row>
    <row r="665" spans="4:31" ht="20" x14ac:dyDescent="0.4">
      <c r="D665"/>
      <c r="E665"/>
      <c r="F665"/>
      <c r="AB665" s="1"/>
      <c r="AC665" s="1"/>
      <c r="AD665" s="1"/>
      <c r="AE665" s="1"/>
    </row>
    <row r="666" spans="4:31" ht="20" x14ac:dyDescent="0.4">
      <c r="D666"/>
      <c r="E666"/>
      <c r="F666"/>
      <c r="AB666" s="1"/>
      <c r="AC666" s="1"/>
      <c r="AD666" s="1"/>
      <c r="AE666" s="1"/>
    </row>
    <row r="667" spans="4:31" ht="20" x14ac:dyDescent="0.4">
      <c r="D667"/>
      <c r="E667"/>
      <c r="F667"/>
      <c r="AB667" s="1"/>
      <c r="AC667" s="1"/>
      <c r="AD667" s="1"/>
      <c r="AE667" s="1"/>
    </row>
    <row r="668" spans="4:31" ht="20" x14ac:dyDescent="0.4">
      <c r="D668"/>
      <c r="E668"/>
      <c r="F668"/>
      <c r="AB668" s="1"/>
      <c r="AC668" s="1"/>
      <c r="AD668" s="1"/>
      <c r="AE668" s="1"/>
    </row>
    <row r="669" spans="4:31" ht="20" x14ac:dyDescent="0.4">
      <c r="D669"/>
      <c r="E669"/>
      <c r="F669"/>
      <c r="AB669" s="1"/>
      <c r="AC669" s="1"/>
      <c r="AD669" s="1"/>
      <c r="AE669" s="1"/>
    </row>
    <row r="670" spans="4:31" ht="20" x14ac:dyDescent="0.4">
      <c r="D670"/>
      <c r="E670"/>
      <c r="F670"/>
      <c r="AB670" s="1"/>
      <c r="AC670" s="1"/>
      <c r="AD670" s="1"/>
      <c r="AE670" s="1"/>
    </row>
    <row r="671" spans="4:31" ht="20" x14ac:dyDescent="0.4">
      <c r="D671"/>
      <c r="E671"/>
      <c r="F671"/>
      <c r="AB671" s="1"/>
      <c r="AC671" s="1"/>
      <c r="AD671" s="1"/>
      <c r="AE671" s="1"/>
    </row>
    <row r="672" spans="4:31" ht="20" x14ac:dyDescent="0.4">
      <c r="D672"/>
      <c r="E672"/>
      <c r="F672"/>
      <c r="AB672" s="1"/>
      <c r="AC672" s="1"/>
      <c r="AD672" s="1"/>
      <c r="AE672" s="1"/>
    </row>
    <row r="673" spans="4:31" ht="20" x14ac:dyDescent="0.4">
      <c r="D673"/>
      <c r="E673"/>
      <c r="F673"/>
      <c r="AB673" s="1"/>
      <c r="AC673" s="1"/>
      <c r="AD673" s="1"/>
      <c r="AE673" s="1"/>
    </row>
    <row r="674" spans="4:31" ht="20" x14ac:dyDescent="0.4">
      <c r="D674"/>
      <c r="E674"/>
      <c r="F674"/>
      <c r="AB674" s="1"/>
      <c r="AC674" s="1"/>
      <c r="AD674" s="1"/>
      <c r="AE674" s="1"/>
    </row>
    <row r="675" spans="4:31" ht="20" x14ac:dyDescent="0.4">
      <c r="D675"/>
      <c r="E675"/>
      <c r="F675"/>
      <c r="AB675" s="1"/>
      <c r="AC675" s="1"/>
      <c r="AD675" s="1"/>
      <c r="AE675" s="1"/>
    </row>
    <row r="676" spans="4:31" ht="20" x14ac:dyDescent="0.4">
      <c r="D676"/>
      <c r="E676"/>
      <c r="F676"/>
      <c r="AB676" s="1"/>
      <c r="AC676" s="1"/>
      <c r="AD676" s="1"/>
      <c r="AE676" s="1"/>
    </row>
    <row r="677" spans="4:31" ht="20" x14ac:dyDescent="0.4">
      <c r="D677"/>
      <c r="E677"/>
      <c r="F677"/>
      <c r="AB677" s="1"/>
      <c r="AC677" s="1"/>
      <c r="AD677" s="1"/>
      <c r="AE677" s="1"/>
    </row>
    <row r="678" spans="4:31" ht="20" x14ac:dyDescent="0.4">
      <c r="D678"/>
      <c r="E678"/>
      <c r="F678"/>
      <c r="AB678" s="1"/>
      <c r="AC678" s="1"/>
      <c r="AD678" s="1"/>
      <c r="AE678" s="1"/>
    </row>
    <row r="679" spans="4:31" ht="20" x14ac:dyDescent="0.4">
      <c r="D679"/>
      <c r="E679"/>
      <c r="F679"/>
      <c r="AB679" s="1"/>
      <c r="AC679" s="1"/>
      <c r="AD679" s="1"/>
      <c r="AE679" s="1"/>
    </row>
    <row r="680" spans="4:31" ht="20" x14ac:dyDescent="0.4">
      <c r="D680"/>
      <c r="E680"/>
      <c r="F680"/>
      <c r="AB680" s="1"/>
      <c r="AC680" s="1"/>
      <c r="AD680" s="1"/>
      <c r="AE680" s="1"/>
    </row>
    <row r="681" spans="4:31" ht="20" x14ac:dyDescent="0.4">
      <c r="D681"/>
      <c r="E681"/>
      <c r="F681"/>
      <c r="AB681" s="1"/>
      <c r="AC681" s="1"/>
      <c r="AD681" s="1"/>
      <c r="AE681" s="1"/>
    </row>
    <row r="682" spans="4:31" ht="20" x14ac:dyDescent="0.4">
      <c r="D682"/>
      <c r="E682"/>
      <c r="F682"/>
      <c r="AB682" s="1"/>
      <c r="AC682" s="1"/>
      <c r="AD682" s="1"/>
      <c r="AE682" s="1"/>
    </row>
    <row r="683" spans="4:31" ht="20" x14ac:dyDescent="0.4">
      <c r="D683"/>
      <c r="E683"/>
      <c r="F683"/>
      <c r="AB683" s="1"/>
      <c r="AC683" s="1"/>
      <c r="AD683" s="1"/>
      <c r="AE683" s="1"/>
    </row>
    <row r="684" spans="4:31" ht="20" x14ac:dyDescent="0.4">
      <c r="D684"/>
      <c r="E684"/>
      <c r="F684"/>
      <c r="AB684" s="1"/>
      <c r="AC684" s="1"/>
      <c r="AD684" s="1"/>
      <c r="AE684" s="1"/>
    </row>
    <row r="685" spans="4:31" ht="20" x14ac:dyDescent="0.4">
      <c r="D685"/>
      <c r="E685"/>
      <c r="F685"/>
      <c r="AB685" s="1"/>
      <c r="AC685" s="1"/>
      <c r="AD685" s="1"/>
      <c r="AE685" s="1"/>
    </row>
    <row r="686" spans="4:31" ht="20" x14ac:dyDescent="0.4">
      <c r="D686"/>
      <c r="E686"/>
      <c r="F686"/>
      <c r="AB686" s="1"/>
      <c r="AC686" s="1"/>
      <c r="AD686" s="1"/>
      <c r="AE686" s="1"/>
    </row>
    <row r="687" spans="4:31" ht="20" x14ac:dyDescent="0.4">
      <c r="D687"/>
      <c r="E687"/>
      <c r="F687"/>
      <c r="AB687" s="1"/>
      <c r="AC687" s="1"/>
      <c r="AD687" s="1"/>
      <c r="AE687" s="1"/>
    </row>
    <row r="688" spans="4:31" ht="20" x14ac:dyDescent="0.4">
      <c r="D688"/>
      <c r="E688"/>
      <c r="F688"/>
      <c r="AB688" s="1"/>
      <c r="AC688" s="1"/>
      <c r="AD688" s="1"/>
      <c r="AE688" s="1"/>
    </row>
    <row r="689" spans="4:31" ht="20" x14ac:dyDescent="0.4">
      <c r="D689"/>
      <c r="E689"/>
      <c r="F689"/>
      <c r="AB689" s="1"/>
      <c r="AC689" s="1"/>
      <c r="AD689" s="1"/>
      <c r="AE689" s="1"/>
    </row>
    <row r="690" spans="4:31" ht="20" x14ac:dyDescent="0.4">
      <c r="D690"/>
      <c r="E690"/>
      <c r="F690"/>
      <c r="AB690" s="1"/>
      <c r="AC690" s="1"/>
      <c r="AD690" s="1"/>
      <c r="AE690" s="1"/>
    </row>
    <row r="691" spans="4:31" ht="20" x14ac:dyDescent="0.4">
      <c r="D691"/>
      <c r="E691"/>
      <c r="F691"/>
      <c r="AB691" s="1"/>
      <c r="AC691" s="1"/>
      <c r="AD691" s="1"/>
      <c r="AE691" s="1"/>
    </row>
    <row r="692" spans="4:31" ht="20" x14ac:dyDescent="0.4">
      <c r="D692"/>
      <c r="E692"/>
      <c r="F692"/>
      <c r="AB692" s="1"/>
      <c r="AC692" s="1"/>
      <c r="AD692" s="1"/>
      <c r="AE692" s="1"/>
    </row>
    <row r="693" spans="4:31" ht="20" x14ac:dyDescent="0.4">
      <c r="D693"/>
      <c r="E693"/>
      <c r="F693"/>
      <c r="AB693" s="1"/>
      <c r="AC693" s="1"/>
      <c r="AD693" s="1"/>
      <c r="AE693" s="1"/>
    </row>
    <row r="694" spans="4:31" ht="20" x14ac:dyDescent="0.4">
      <c r="D694"/>
      <c r="E694"/>
      <c r="F694"/>
      <c r="AB694" s="1"/>
      <c r="AC694" s="1"/>
      <c r="AD694" s="1"/>
      <c r="AE694" s="1"/>
    </row>
    <row r="695" spans="4:31" ht="20" x14ac:dyDescent="0.4">
      <c r="D695"/>
      <c r="E695"/>
      <c r="F695"/>
      <c r="AB695" s="1"/>
      <c r="AC695" s="1"/>
      <c r="AD695" s="1"/>
      <c r="AE695" s="1"/>
    </row>
    <row r="696" spans="4:31" ht="20" x14ac:dyDescent="0.4">
      <c r="D696"/>
      <c r="E696"/>
      <c r="F696"/>
      <c r="AB696" s="1"/>
      <c r="AC696" s="1"/>
      <c r="AD696" s="1"/>
      <c r="AE696" s="1"/>
    </row>
    <row r="697" spans="4:31" ht="20" x14ac:dyDescent="0.4">
      <c r="D697"/>
      <c r="E697"/>
      <c r="F697"/>
      <c r="AB697" s="1"/>
      <c r="AC697" s="1"/>
      <c r="AD697" s="1"/>
      <c r="AE697" s="1"/>
    </row>
    <row r="698" spans="4:31" ht="20" x14ac:dyDescent="0.4">
      <c r="D698"/>
      <c r="E698"/>
      <c r="F698"/>
      <c r="AB698" s="1"/>
      <c r="AC698" s="1"/>
      <c r="AD698" s="1"/>
      <c r="AE698" s="1"/>
    </row>
    <row r="699" spans="4:31" ht="20" x14ac:dyDescent="0.4">
      <c r="D699"/>
      <c r="E699"/>
      <c r="F699"/>
      <c r="AB699" s="1"/>
      <c r="AC699" s="1"/>
      <c r="AD699" s="1"/>
      <c r="AE699" s="1"/>
    </row>
    <row r="700" spans="4:31" ht="20" x14ac:dyDescent="0.4">
      <c r="D700"/>
      <c r="E700"/>
      <c r="F700"/>
      <c r="AB700" s="1"/>
      <c r="AC700" s="1"/>
      <c r="AD700" s="1"/>
      <c r="AE700" s="1"/>
    </row>
    <row r="701" spans="4:31" ht="20" x14ac:dyDescent="0.4">
      <c r="D701"/>
      <c r="E701"/>
      <c r="F701"/>
      <c r="AB701" s="1"/>
      <c r="AC701" s="1"/>
      <c r="AD701" s="1"/>
      <c r="AE701" s="1"/>
    </row>
    <row r="702" spans="4:31" ht="20" x14ac:dyDescent="0.4">
      <c r="D702"/>
      <c r="E702"/>
      <c r="F702"/>
      <c r="AB702" s="1"/>
      <c r="AC702" s="1"/>
      <c r="AD702" s="1"/>
      <c r="AE702" s="1"/>
    </row>
    <row r="703" spans="4:31" ht="20" x14ac:dyDescent="0.4">
      <c r="D703"/>
      <c r="E703"/>
      <c r="F703"/>
      <c r="AB703" s="1"/>
      <c r="AC703" s="1"/>
      <c r="AD703" s="1"/>
      <c r="AE703" s="1"/>
    </row>
    <row r="704" spans="4:31" ht="20" x14ac:dyDescent="0.4">
      <c r="D704"/>
      <c r="E704"/>
      <c r="F704"/>
      <c r="AB704" s="1"/>
      <c r="AC704" s="1"/>
      <c r="AD704" s="1"/>
      <c r="AE704" s="1"/>
    </row>
    <row r="705" spans="4:31" ht="20" x14ac:dyDescent="0.4">
      <c r="D705"/>
      <c r="E705"/>
      <c r="F705"/>
      <c r="AB705" s="1"/>
      <c r="AC705" s="1"/>
      <c r="AD705" s="1"/>
      <c r="AE705" s="1"/>
    </row>
    <row r="706" spans="4:31" ht="20" x14ac:dyDescent="0.4">
      <c r="D706"/>
      <c r="E706"/>
      <c r="F706"/>
      <c r="AB706" s="1"/>
      <c r="AC706" s="1"/>
      <c r="AD706" s="1"/>
      <c r="AE706" s="1"/>
    </row>
    <row r="707" spans="4:31" ht="20" x14ac:dyDescent="0.4">
      <c r="D707"/>
      <c r="E707"/>
      <c r="F707"/>
      <c r="AB707" s="1"/>
      <c r="AC707" s="1"/>
      <c r="AD707" s="1"/>
      <c r="AE707" s="1"/>
    </row>
    <row r="708" spans="4:31" ht="20" x14ac:dyDescent="0.4">
      <c r="D708"/>
      <c r="E708"/>
      <c r="F708"/>
      <c r="AB708" s="1"/>
      <c r="AC708" s="1"/>
      <c r="AD708" s="1"/>
      <c r="AE708" s="1"/>
    </row>
    <row r="709" spans="4:31" ht="20" x14ac:dyDescent="0.4">
      <c r="D709"/>
      <c r="E709"/>
      <c r="F709"/>
      <c r="AB709" s="1"/>
      <c r="AC709" s="1"/>
      <c r="AD709" s="1"/>
      <c r="AE709" s="1"/>
    </row>
    <row r="710" spans="4:31" ht="20" x14ac:dyDescent="0.4">
      <c r="D710"/>
      <c r="E710"/>
      <c r="F710"/>
      <c r="AB710" s="1"/>
      <c r="AC710" s="1"/>
      <c r="AD710" s="1"/>
      <c r="AE710" s="1"/>
    </row>
    <row r="711" spans="4:31" ht="20" x14ac:dyDescent="0.4">
      <c r="D711"/>
      <c r="E711"/>
      <c r="F711"/>
      <c r="AB711" s="1"/>
      <c r="AC711" s="1"/>
      <c r="AD711" s="1"/>
      <c r="AE711" s="1"/>
    </row>
    <row r="712" spans="4:31" ht="20" x14ac:dyDescent="0.4">
      <c r="D712"/>
      <c r="E712"/>
      <c r="F712"/>
      <c r="AB712" s="1"/>
      <c r="AC712" s="1"/>
      <c r="AD712" s="1"/>
      <c r="AE712" s="1"/>
    </row>
    <row r="713" spans="4:31" ht="20" x14ac:dyDescent="0.4">
      <c r="D713"/>
      <c r="E713"/>
      <c r="F713"/>
      <c r="AB713" s="1"/>
      <c r="AC713" s="1"/>
      <c r="AD713" s="1"/>
      <c r="AE713" s="1"/>
    </row>
    <row r="714" spans="4:31" ht="20" x14ac:dyDescent="0.4">
      <c r="D714"/>
      <c r="E714"/>
      <c r="F714"/>
      <c r="AB714" s="1"/>
      <c r="AC714" s="1"/>
      <c r="AD714" s="1"/>
      <c r="AE714" s="1"/>
    </row>
    <row r="715" spans="4:31" ht="20" x14ac:dyDescent="0.4">
      <c r="D715"/>
      <c r="E715"/>
      <c r="F715"/>
      <c r="AB715" s="1"/>
      <c r="AC715" s="1"/>
      <c r="AD715" s="1"/>
      <c r="AE715" s="1"/>
    </row>
    <row r="716" spans="4:31" ht="20" x14ac:dyDescent="0.4">
      <c r="D716"/>
      <c r="E716"/>
      <c r="F716"/>
      <c r="AB716" s="1"/>
      <c r="AC716" s="1"/>
      <c r="AD716" s="1"/>
      <c r="AE716" s="1"/>
    </row>
    <row r="717" spans="4:31" ht="20" x14ac:dyDescent="0.4">
      <c r="D717"/>
      <c r="E717"/>
      <c r="F717"/>
      <c r="AB717" s="1"/>
      <c r="AC717" s="1"/>
      <c r="AD717" s="1"/>
      <c r="AE717" s="1"/>
    </row>
    <row r="718" spans="4:31" ht="20" x14ac:dyDescent="0.4">
      <c r="D718"/>
      <c r="E718"/>
      <c r="F718"/>
      <c r="AB718" s="1"/>
      <c r="AC718" s="1"/>
      <c r="AD718" s="1"/>
      <c r="AE718" s="1"/>
    </row>
    <row r="719" spans="4:31" ht="20" x14ac:dyDescent="0.4">
      <c r="D719"/>
      <c r="E719"/>
      <c r="F719"/>
      <c r="AB719" s="1"/>
      <c r="AC719" s="1"/>
      <c r="AD719" s="1"/>
      <c r="AE719" s="1"/>
    </row>
    <row r="720" spans="4:31" ht="20" x14ac:dyDescent="0.4">
      <c r="D720"/>
      <c r="E720"/>
      <c r="F720"/>
      <c r="AB720" s="1"/>
      <c r="AC720" s="1"/>
      <c r="AD720" s="1"/>
      <c r="AE720" s="1"/>
    </row>
    <row r="721" spans="4:31" ht="20" x14ac:dyDescent="0.4">
      <c r="D721"/>
      <c r="E721"/>
      <c r="F721"/>
      <c r="AB721" s="1"/>
      <c r="AC721" s="1"/>
      <c r="AD721" s="1"/>
      <c r="AE721" s="1"/>
    </row>
    <row r="722" spans="4:31" ht="20" x14ac:dyDescent="0.4">
      <c r="D722"/>
      <c r="E722"/>
      <c r="F722"/>
      <c r="AB722" s="1"/>
      <c r="AC722" s="1"/>
      <c r="AD722" s="1"/>
      <c r="AE722" s="1"/>
    </row>
    <row r="723" spans="4:31" ht="20" x14ac:dyDescent="0.4">
      <c r="D723"/>
      <c r="E723"/>
      <c r="F723"/>
      <c r="AB723" s="1"/>
      <c r="AC723" s="1"/>
      <c r="AD723" s="1"/>
      <c r="AE723" s="1"/>
    </row>
    <row r="724" spans="4:31" ht="20" x14ac:dyDescent="0.4">
      <c r="D724"/>
      <c r="E724"/>
      <c r="F724"/>
      <c r="AB724" s="1"/>
      <c r="AC724" s="1"/>
      <c r="AD724" s="1"/>
      <c r="AE724" s="1"/>
    </row>
    <row r="725" spans="4:31" ht="20" x14ac:dyDescent="0.4">
      <c r="D725"/>
      <c r="E725"/>
      <c r="F725"/>
      <c r="AB725" s="1"/>
      <c r="AC725" s="1"/>
      <c r="AD725" s="1"/>
      <c r="AE725" s="1"/>
    </row>
    <row r="726" spans="4:31" ht="20" x14ac:dyDescent="0.4">
      <c r="D726"/>
      <c r="E726"/>
      <c r="F726"/>
      <c r="AB726" s="1"/>
      <c r="AC726" s="1"/>
      <c r="AD726" s="1"/>
      <c r="AE726" s="1"/>
    </row>
    <row r="727" spans="4:31" ht="20" x14ac:dyDescent="0.4">
      <c r="D727"/>
      <c r="E727"/>
      <c r="F727"/>
      <c r="AB727" s="1"/>
      <c r="AC727" s="1"/>
      <c r="AD727" s="1"/>
      <c r="AE727" s="1"/>
    </row>
    <row r="728" spans="4:31" ht="20" x14ac:dyDescent="0.4">
      <c r="D728"/>
      <c r="E728"/>
      <c r="F728"/>
      <c r="AB728" s="1"/>
      <c r="AC728" s="1"/>
      <c r="AD728" s="1"/>
      <c r="AE728" s="1"/>
    </row>
    <row r="729" spans="4:31" ht="20" x14ac:dyDescent="0.4">
      <c r="D729"/>
      <c r="E729"/>
      <c r="F729"/>
      <c r="AB729" s="1"/>
      <c r="AC729" s="1"/>
      <c r="AD729" s="1"/>
      <c r="AE729" s="1"/>
    </row>
    <row r="730" spans="4:31" ht="20" x14ac:dyDescent="0.4">
      <c r="D730"/>
      <c r="E730"/>
      <c r="F730"/>
      <c r="AB730" s="1"/>
      <c r="AC730" s="1"/>
      <c r="AD730" s="1"/>
      <c r="AE730" s="1"/>
    </row>
    <row r="731" spans="4:31" ht="20" x14ac:dyDescent="0.4">
      <c r="D731"/>
      <c r="E731"/>
      <c r="F731"/>
      <c r="AB731" s="1"/>
      <c r="AC731" s="1"/>
      <c r="AD731" s="1"/>
      <c r="AE731" s="1"/>
    </row>
    <row r="732" spans="4:31" ht="20" x14ac:dyDescent="0.4">
      <c r="D732"/>
      <c r="E732"/>
      <c r="F732"/>
      <c r="AB732" s="1"/>
      <c r="AC732" s="1"/>
      <c r="AD732" s="1"/>
      <c r="AE732" s="1"/>
    </row>
    <row r="733" spans="4:31" ht="20" x14ac:dyDescent="0.4">
      <c r="D733"/>
      <c r="E733"/>
      <c r="F733"/>
      <c r="AB733" s="1"/>
      <c r="AC733" s="1"/>
      <c r="AD733" s="1"/>
      <c r="AE733" s="1"/>
    </row>
    <row r="734" spans="4:31" ht="20" x14ac:dyDescent="0.4">
      <c r="D734"/>
      <c r="E734"/>
      <c r="F734"/>
      <c r="AB734" s="1"/>
      <c r="AC734" s="1"/>
      <c r="AD734" s="1"/>
      <c r="AE734" s="1"/>
    </row>
    <row r="735" spans="4:31" ht="20" x14ac:dyDescent="0.4">
      <c r="D735"/>
      <c r="E735"/>
      <c r="F735"/>
      <c r="AB735" s="1"/>
      <c r="AC735" s="1"/>
      <c r="AD735" s="1"/>
      <c r="AE735" s="1"/>
    </row>
    <row r="736" spans="4:31" ht="20" x14ac:dyDescent="0.4">
      <c r="D736"/>
      <c r="E736"/>
      <c r="F736"/>
      <c r="AB736" s="1"/>
      <c r="AC736" s="1"/>
      <c r="AD736" s="1"/>
      <c r="AE736" s="1"/>
    </row>
    <row r="737" spans="4:31" ht="20" x14ac:dyDescent="0.4">
      <c r="D737"/>
      <c r="E737"/>
      <c r="F737"/>
      <c r="AB737" s="1"/>
      <c r="AC737" s="1"/>
      <c r="AD737" s="1"/>
      <c r="AE737" s="1"/>
    </row>
    <row r="738" spans="4:31" ht="20" x14ac:dyDescent="0.4">
      <c r="D738"/>
      <c r="E738"/>
      <c r="F738"/>
      <c r="AB738" s="1"/>
      <c r="AC738" s="1"/>
      <c r="AD738" s="1"/>
      <c r="AE738" s="1"/>
    </row>
    <row r="739" spans="4:31" ht="20" x14ac:dyDescent="0.4">
      <c r="D739"/>
      <c r="E739"/>
      <c r="F739"/>
      <c r="AB739" s="1"/>
      <c r="AC739" s="1"/>
      <c r="AD739" s="1"/>
      <c r="AE739" s="1"/>
    </row>
    <row r="740" spans="4:31" ht="20" x14ac:dyDescent="0.4">
      <c r="D740"/>
      <c r="E740"/>
      <c r="F740"/>
      <c r="AB740" s="1"/>
      <c r="AC740" s="1"/>
      <c r="AD740" s="1"/>
      <c r="AE740" s="1"/>
    </row>
    <row r="741" spans="4:31" ht="20" x14ac:dyDescent="0.4">
      <c r="D741"/>
      <c r="E741"/>
      <c r="F741"/>
      <c r="AB741" s="1"/>
      <c r="AC741" s="1"/>
      <c r="AD741" s="1"/>
      <c r="AE741" s="1"/>
    </row>
    <row r="742" spans="4:31" ht="20" x14ac:dyDescent="0.4">
      <c r="D742"/>
      <c r="E742"/>
      <c r="F742"/>
      <c r="AB742" s="1"/>
      <c r="AC742" s="1"/>
      <c r="AD742" s="1"/>
      <c r="AE742" s="1"/>
    </row>
    <row r="743" spans="4:31" ht="20" x14ac:dyDescent="0.4">
      <c r="D743"/>
      <c r="E743"/>
      <c r="F743"/>
      <c r="AB743" s="1"/>
      <c r="AC743" s="1"/>
      <c r="AD743" s="1"/>
      <c r="AE743" s="1"/>
    </row>
    <row r="744" spans="4:31" ht="20" x14ac:dyDescent="0.4">
      <c r="D744"/>
      <c r="E744"/>
      <c r="F744"/>
      <c r="AB744" s="1"/>
      <c r="AC744" s="1"/>
      <c r="AD744" s="1"/>
      <c r="AE744" s="1"/>
    </row>
    <row r="745" spans="4:31" ht="20" x14ac:dyDescent="0.4">
      <c r="D745"/>
      <c r="E745"/>
      <c r="F745"/>
      <c r="AB745" s="1"/>
      <c r="AC745" s="1"/>
      <c r="AD745" s="1"/>
      <c r="AE745" s="1"/>
    </row>
    <row r="746" spans="4:31" ht="20" x14ac:dyDescent="0.4">
      <c r="D746"/>
      <c r="E746"/>
      <c r="F746"/>
      <c r="AB746" s="1"/>
      <c r="AC746" s="1"/>
      <c r="AD746" s="1"/>
      <c r="AE746" s="1"/>
    </row>
    <row r="747" spans="4:31" ht="20" x14ac:dyDescent="0.4">
      <c r="D747"/>
      <c r="E747"/>
      <c r="F747"/>
      <c r="AB747" s="1"/>
      <c r="AC747" s="1"/>
      <c r="AD747" s="1"/>
      <c r="AE747" s="1"/>
    </row>
    <row r="748" spans="4:31" ht="20" x14ac:dyDescent="0.4">
      <c r="D748"/>
      <c r="E748"/>
      <c r="F748"/>
      <c r="AB748" s="1"/>
      <c r="AC748" s="1"/>
      <c r="AD748" s="1"/>
      <c r="AE748" s="1"/>
    </row>
    <row r="749" spans="4:31" ht="20" x14ac:dyDescent="0.4">
      <c r="D749"/>
      <c r="E749"/>
      <c r="F749"/>
      <c r="AB749" s="1"/>
      <c r="AC749" s="1"/>
      <c r="AD749" s="1"/>
      <c r="AE749" s="1"/>
    </row>
    <row r="750" spans="4:31" ht="20" x14ac:dyDescent="0.4">
      <c r="D750"/>
      <c r="E750"/>
      <c r="F750"/>
      <c r="AB750" s="1"/>
      <c r="AC750" s="1"/>
      <c r="AD750" s="1"/>
      <c r="AE750" s="1"/>
    </row>
    <row r="751" spans="4:31" ht="20" x14ac:dyDescent="0.4">
      <c r="D751"/>
      <c r="E751"/>
      <c r="F751"/>
      <c r="AB751" s="1"/>
      <c r="AC751" s="1"/>
      <c r="AD751" s="1"/>
      <c r="AE751" s="1"/>
    </row>
    <row r="752" spans="4:31" ht="20" x14ac:dyDescent="0.4">
      <c r="D752"/>
      <c r="E752"/>
      <c r="F752"/>
      <c r="AB752" s="1"/>
      <c r="AC752" s="1"/>
      <c r="AD752" s="1"/>
      <c r="AE752" s="1"/>
    </row>
    <row r="753" spans="4:31" ht="20" x14ac:dyDescent="0.4">
      <c r="D753"/>
      <c r="E753"/>
      <c r="F753"/>
      <c r="AB753" s="1"/>
      <c r="AC753" s="1"/>
      <c r="AD753" s="1"/>
      <c r="AE753" s="1"/>
    </row>
    <row r="754" spans="4:31" ht="20" x14ac:dyDescent="0.4">
      <c r="D754"/>
      <c r="E754"/>
      <c r="F754"/>
      <c r="AB754" s="1"/>
      <c r="AC754" s="1"/>
      <c r="AD754" s="1"/>
      <c r="AE754" s="1"/>
    </row>
    <row r="755" spans="4:31" ht="20" x14ac:dyDescent="0.4">
      <c r="D755"/>
      <c r="E755"/>
      <c r="F755"/>
      <c r="AB755" s="1"/>
      <c r="AC755" s="1"/>
      <c r="AD755" s="1"/>
      <c r="AE755" s="1"/>
    </row>
    <row r="756" spans="4:31" ht="20" x14ac:dyDescent="0.4">
      <c r="D756"/>
      <c r="E756"/>
      <c r="F756"/>
      <c r="AB756" s="1"/>
      <c r="AC756" s="1"/>
      <c r="AD756" s="1"/>
      <c r="AE756" s="1"/>
    </row>
    <row r="757" spans="4:31" ht="20" x14ac:dyDescent="0.4">
      <c r="D757"/>
      <c r="E757"/>
      <c r="F757"/>
      <c r="AB757" s="1"/>
      <c r="AC757" s="1"/>
      <c r="AD757" s="1"/>
      <c r="AE757" s="1"/>
    </row>
    <row r="758" spans="4:31" ht="20" x14ac:dyDescent="0.4">
      <c r="D758"/>
      <c r="E758"/>
      <c r="F758"/>
      <c r="AB758" s="1"/>
      <c r="AC758" s="1"/>
      <c r="AD758" s="1"/>
      <c r="AE758" s="1"/>
    </row>
    <row r="759" spans="4:31" ht="20" x14ac:dyDescent="0.4">
      <c r="D759"/>
      <c r="E759"/>
      <c r="F759"/>
      <c r="AB759" s="1"/>
      <c r="AC759" s="1"/>
      <c r="AD759" s="1"/>
      <c r="AE759" s="1"/>
    </row>
    <row r="760" spans="4:31" ht="20" x14ac:dyDescent="0.4">
      <c r="D760"/>
      <c r="E760"/>
      <c r="F760"/>
      <c r="AB760" s="1"/>
      <c r="AC760" s="1"/>
      <c r="AD760" s="1"/>
      <c r="AE760" s="1"/>
    </row>
    <row r="761" spans="4:31" ht="20" x14ac:dyDescent="0.4">
      <c r="D761"/>
      <c r="E761"/>
      <c r="F761"/>
      <c r="AB761" s="1"/>
      <c r="AC761" s="1"/>
      <c r="AD761" s="1"/>
      <c r="AE761" s="1"/>
    </row>
    <row r="762" spans="4:31" ht="20" x14ac:dyDescent="0.4">
      <c r="D762"/>
      <c r="E762"/>
      <c r="F762"/>
      <c r="AB762" s="1"/>
      <c r="AC762" s="1"/>
      <c r="AD762" s="1"/>
      <c r="AE762" s="1"/>
    </row>
    <row r="763" spans="4:31" ht="20" x14ac:dyDescent="0.4">
      <c r="D763"/>
      <c r="E763"/>
      <c r="F763"/>
      <c r="AB763" s="1"/>
      <c r="AC763" s="1"/>
      <c r="AD763" s="1"/>
      <c r="AE763" s="1"/>
    </row>
    <row r="764" spans="4:31" ht="20" x14ac:dyDescent="0.4">
      <c r="D764"/>
      <c r="E764"/>
      <c r="F764"/>
      <c r="AB764" s="1"/>
      <c r="AC764" s="1"/>
      <c r="AD764" s="1"/>
      <c r="AE764" s="1"/>
    </row>
    <row r="765" spans="4:31" ht="20" x14ac:dyDescent="0.4">
      <c r="D765"/>
      <c r="E765"/>
      <c r="F765"/>
      <c r="AB765" s="1"/>
      <c r="AC765" s="1"/>
      <c r="AD765" s="1"/>
      <c r="AE765" s="1"/>
    </row>
    <row r="766" spans="4:31" ht="20" x14ac:dyDescent="0.4">
      <c r="D766"/>
      <c r="E766"/>
      <c r="F766"/>
      <c r="AB766" s="1"/>
      <c r="AC766" s="1"/>
      <c r="AD766" s="1"/>
      <c r="AE766" s="1"/>
    </row>
    <row r="767" spans="4:31" ht="20" x14ac:dyDescent="0.4">
      <c r="D767"/>
      <c r="E767"/>
      <c r="F767"/>
      <c r="AB767" s="1"/>
      <c r="AC767" s="1"/>
      <c r="AD767" s="1"/>
      <c r="AE767" s="1"/>
    </row>
    <row r="768" spans="4:31" ht="20" x14ac:dyDescent="0.4">
      <c r="D768"/>
      <c r="E768"/>
      <c r="F768"/>
      <c r="AB768" s="1"/>
      <c r="AC768" s="1"/>
      <c r="AD768" s="1"/>
      <c r="AE768" s="1"/>
    </row>
    <row r="769" spans="4:31" ht="20" x14ac:dyDescent="0.4">
      <c r="D769"/>
      <c r="E769"/>
      <c r="F769"/>
      <c r="AB769" s="1"/>
      <c r="AC769" s="1"/>
      <c r="AD769" s="1"/>
      <c r="AE769" s="1"/>
    </row>
    <row r="770" spans="4:31" ht="20" x14ac:dyDescent="0.4">
      <c r="D770"/>
      <c r="E770"/>
      <c r="F770"/>
      <c r="AB770" s="1"/>
      <c r="AC770" s="1"/>
      <c r="AD770" s="1"/>
      <c r="AE770" s="1"/>
    </row>
    <row r="771" spans="4:31" ht="20" x14ac:dyDescent="0.4">
      <c r="D771"/>
      <c r="E771"/>
      <c r="F771"/>
      <c r="AB771" s="1"/>
      <c r="AC771" s="1"/>
      <c r="AD771" s="1"/>
      <c r="AE771" s="1"/>
    </row>
    <row r="772" spans="4:31" ht="20" x14ac:dyDescent="0.4">
      <c r="D772"/>
      <c r="E772"/>
      <c r="F772"/>
      <c r="AB772" s="1"/>
      <c r="AC772" s="1"/>
      <c r="AD772" s="1"/>
      <c r="AE772" s="1"/>
    </row>
    <row r="773" spans="4:31" ht="20" x14ac:dyDescent="0.4">
      <c r="D773"/>
      <c r="E773"/>
      <c r="F773"/>
      <c r="AB773" s="1"/>
      <c r="AC773" s="1"/>
      <c r="AD773" s="1"/>
      <c r="AE773" s="1"/>
    </row>
    <row r="774" spans="4:31" ht="20" x14ac:dyDescent="0.4">
      <c r="D774"/>
      <c r="E774"/>
      <c r="F774"/>
      <c r="AB774" s="1"/>
      <c r="AC774" s="1"/>
      <c r="AD774" s="1"/>
      <c r="AE774" s="1"/>
    </row>
    <row r="775" spans="4:31" ht="20" x14ac:dyDescent="0.4">
      <c r="D775"/>
      <c r="E775"/>
      <c r="F775"/>
      <c r="AB775" s="1"/>
      <c r="AC775" s="1"/>
      <c r="AD775" s="1"/>
      <c r="AE775" s="1"/>
    </row>
    <row r="776" spans="4:31" ht="20" x14ac:dyDescent="0.4">
      <c r="D776"/>
      <c r="E776"/>
      <c r="F776"/>
      <c r="AB776" s="1"/>
      <c r="AC776" s="1"/>
      <c r="AD776" s="1"/>
      <c r="AE776" s="1"/>
    </row>
    <row r="777" spans="4:31" ht="20" x14ac:dyDescent="0.4">
      <c r="D777"/>
      <c r="E777"/>
      <c r="F777"/>
      <c r="AB777" s="1"/>
      <c r="AC777" s="1"/>
      <c r="AD777" s="1"/>
      <c r="AE777" s="1"/>
    </row>
    <row r="778" spans="4:31" ht="20" x14ac:dyDescent="0.4">
      <c r="D778"/>
      <c r="E778"/>
      <c r="F778"/>
      <c r="AB778" s="1"/>
      <c r="AC778" s="1"/>
      <c r="AD778" s="1"/>
      <c r="AE778" s="1"/>
    </row>
    <row r="779" spans="4:31" ht="20" x14ac:dyDescent="0.4">
      <c r="D779"/>
      <c r="E779"/>
      <c r="F779"/>
      <c r="AB779" s="1"/>
      <c r="AC779" s="1"/>
      <c r="AD779" s="1"/>
      <c r="AE779" s="1"/>
    </row>
    <row r="780" spans="4:31" ht="20" x14ac:dyDescent="0.4">
      <c r="D780"/>
      <c r="E780"/>
      <c r="F780"/>
      <c r="AB780" s="1"/>
      <c r="AC780" s="1"/>
      <c r="AD780" s="1"/>
      <c r="AE780" s="1"/>
    </row>
    <row r="781" spans="4:31" ht="20" x14ac:dyDescent="0.4">
      <c r="D781"/>
      <c r="E781"/>
      <c r="F781"/>
      <c r="AB781" s="1"/>
      <c r="AC781" s="1"/>
      <c r="AD781" s="1"/>
      <c r="AE781" s="1"/>
    </row>
    <row r="782" spans="4:31" ht="20" x14ac:dyDescent="0.4">
      <c r="D782"/>
      <c r="E782"/>
      <c r="F782"/>
      <c r="AB782" s="1"/>
      <c r="AC782" s="1"/>
      <c r="AD782" s="1"/>
      <c r="AE782" s="1"/>
    </row>
    <row r="783" spans="4:31" ht="20" x14ac:dyDescent="0.4">
      <c r="D783"/>
      <c r="E783"/>
      <c r="F783"/>
      <c r="AB783" s="1"/>
      <c r="AC783" s="1"/>
      <c r="AD783" s="1"/>
      <c r="AE783" s="1"/>
    </row>
    <row r="784" spans="4:31" ht="20" x14ac:dyDescent="0.4">
      <c r="D784"/>
      <c r="E784"/>
      <c r="F784"/>
      <c r="AB784" s="1"/>
      <c r="AC784" s="1"/>
      <c r="AD784" s="1"/>
      <c r="AE784" s="1"/>
    </row>
    <row r="785" spans="4:31" ht="20" x14ac:dyDescent="0.4">
      <c r="D785"/>
      <c r="E785"/>
      <c r="F785"/>
      <c r="AB785" s="1"/>
      <c r="AC785" s="1"/>
      <c r="AD785" s="1"/>
      <c r="AE785" s="1"/>
    </row>
    <row r="786" spans="4:31" ht="20" x14ac:dyDescent="0.4">
      <c r="D786"/>
      <c r="E786"/>
      <c r="F786"/>
      <c r="AB786" s="1"/>
      <c r="AC786" s="1"/>
      <c r="AD786" s="1"/>
      <c r="AE786" s="1"/>
    </row>
    <row r="787" spans="4:31" ht="20" x14ac:dyDescent="0.4">
      <c r="D787"/>
      <c r="E787"/>
      <c r="F787"/>
      <c r="AB787" s="1"/>
      <c r="AC787" s="1"/>
      <c r="AD787" s="1"/>
      <c r="AE787" s="1"/>
    </row>
    <row r="788" spans="4:31" ht="20" x14ac:dyDescent="0.4">
      <c r="D788"/>
      <c r="E788"/>
      <c r="F788"/>
      <c r="AB788" s="1"/>
      <c r="AC788" s="1"/>
      <c r="AD788" s="1"/>
      <c r="AE788" s="1"/>
    </row>
    <row r="789" spans="4:31" ht="20" x14ac:dyDescent="0.4">
      <c r="D789"/>
      <c r="E789"/>
      <c r="F789"/>
      <c r="AB789" s="1"/>
      <c r="AC789" s="1"/>
      <c r="AD789" s="1"/>
      <c r="AE789" s="1"/>
    </row>
    <row r="790" spans="4:31" ht="20" x14ac:dyDescent="0.4">
      <c r="D790"/>
      <c r="E790"/>
      <c r="F790"/>
      <c r="AB790" s="1"/>
      <c r="AC790" s="1"/>
      <c r="AD790" s="1"/>
      <c r="AE790" s="1"/>
    </row>
    <row r="791" spans="4:31" ht="20" x14ac:dyDescent="0.4">
      <c r="D791"/>
      <c r="E791"/>
      <c r="F791"/>
      <c r="AB791" s="1"/>
      <c r="AC791" s="1"/>
      <c r="AD791" s="1"/>
      <c r="AE791" s="1"/>
    </row>
    <row r="792" spans="4:31" ht="20" x14ac:dyDescent="0.4">
      <c r="D792"/>
      <c r="E792"/>
      <c r="F792"/>
      <c r="AB792" s="1"/>
      <c r="AC792" s="1"/>
      <c r="AD792" s="1"/>
      <c r="AE792" s="1"/>
    </row>
    <row r="793" spans="4:31" ht="20" x14ac:dyDescent="0.4">
      <c r="D793"/>
      <c r="E793"/>
      <c r="F793"/>
      <c r="AB793" s="1"/>
      <c r="AC793" s="1"/>
      <c r="AD793" s="1"/>
      <c r="AE793" s="1"/>
    </row>
    <row r="794" spans="4:31" ht="20" x14ac:dyDescent="0.4">
      <c r="D794"/>
      <c r="E794"/>
      <c r="F794"/>
      <c r="AB794" s="1"/>
      <c r="AC794" s="1"/>
      <c r="AD794" s="1"/>
      <c r="AE794" s="1"/>
    </row>
    <row r="795" spans="4:31" ht="20" x14ac:dyDescent="0.4">
      <c r="D795"/>
      <c r="E795"/>
      <c r="F795"/>
      <c r="AB795" s="1"/>
      <c r="AC795" s="1"/>
      <c r="AD795" s="1"/>
      <c r="AE795" s="1"/>
    </row>
    <row r="796" spans="4:31" ht="20" x14ac:dyDescent="0.4">
      <c r="D796"/>
      <c r="E796"/>
      <c r="F796"/>
      <c r="AB796" s="1"/>
      <c r="AC796" s="1"/>
      <c r="AD796" s="1"/>
      <c r="AE796" s="1"/>
    </row>
    <row r="797" spans="4:31" ht="20" x14ac:dyDescent="0.4">
      <c r="D797"/>
      <c r="E797"/>
      <c r="F797"/>
      <c r="AB797" s="1"/>
      <c r="AC797" s="1"/>
      <c r="AD797" s="1"/>
      <c r="AE797" s="1"/>
    </row>
    <row r="798" spans="4:31" ht="20" x14ac:dyDescent="0.4">
      <c r="D798"/>
      <c r="E798"/>
      <c r="F798"/>
      <c r="AB798" s="1"/>
      <c r="AC798" s="1"/>
      <c r="AD798" s="1"/>
      <c r="AE798" s="1"/>
    </row>
    <row r="799" spans="4:31" ht="20" x14ac:dyDescent="0.4">
      <c r="D799"/>
      <c r="E799"/>
      <c r="F799"/>
      <c r="AB799" s="1"/>
      <c r="AC799" s="1"/>
      <c r="AD799" s="1"/>
      <c r="AE799" s="1"/>
    </row>
    <row r="800" spans="4:31" ht="20" x14ac:dyDescent="0.4">
      <c r="D800"/>
      <c r="E800"/>
      <c r="F800"/>
      <c r="AB800" s="1"/>
      <c r="AC800" s="1"/>
      <c r="AD800" s="1"/>
      <c r="AE800" s="1"/>
    </row>
    <row r="801" spans="4:31" ht="20" x14ac:dyDescent="0.4">
      <c r="D801"/>
      <c r="E801"/>
      <c r="F801"/>
      <c r="AB801" s="1"/>
      <c r="AC801" s="1"/>
      <c r="AD801" s="1"/>
      <c r="AE801" s="1"/>
    </row>
    <row r="802" spans="4:31" ht="20" x14ac:dyDescent="0.4">
      <c r="D802"/>
      <c r="E802"/>
      <c r="F802"/>
      <c r="AB802" s="1"/>
      <c r="AC802" s="1"/>
      <c r="AD802" s="1"/>
      <c r="AE802" s="1"/>
    </row>
    <row r="803" spans="4:31" ht="20" x14ac:dyDescent="0.4">
      <c r="D803"/>
      <c r="E803"/>
      <c r="F803"/>
      <c r="AB803" s="1"/>
      <c r="AC803" s="1"/>
      <c r="AD803" s="1"/>
      <c r="AE803" s="1"/>
    </row>
    <row r="804" spans="4:31" ht="20" x14ac:dyDescent="0.4">
      <c r="D804"/>
      <c r="E804"/>
      <c r="F804"/>
      <c r="AE804" s="1"/>
    </row>
    <row r="805" spans="4:31" ht="20" x14ac:dyDescent="0.4">
      <c r="D805"/>
      <c r="E805"/>
      <c r="F805"/>
      <c r="AE805" s="1"/>
    </row>
    <row r="806" spans="4:31" ht="20" x14ac:dyDescent="0.4">
      <c r="D806"/>
      <c r="E806"/>
      <c r="F806"/>
      <c r="AE806" s="1"/>
    </row>
    <row r="807" spans="4:31" ht="20" x14ac:dyDescent="0.4">
      <c r="D807"/>
      <c r="E807"/>
      <c r="F807"/>
    </row>
    <row r="808" spans="4:31" ht="20" x14ac:dyDescent="0.4">
      <c r="D808"/>
      <c r="E808"/>
      <c r="F808"/>
    </row>
    <row r="809" spans="4:31" ht="20" x14ac:dyDescent="0.4">
      <c r="D809"/>
      <c r="E809"/>
      <c r="F809"/>
    </row>
    <row r="810" spans="4:31" ht="20" x14ac:dyDescent="0.4">
      <c r="D810"/>
      <c r="E810"/>
      <c r="F810"/>
    </row>
    <row r="811" spans="4:31" ht="20" x14ac:dyDescent="0.4">
      <c r="D811"/>
      <c r="E811"/>
      <c r="F811"/>
    </row>
    <row r="812" spans="4:31" ht="20" x14ac:dyDescent="0.4">
      <c r="D812"/>
      <c r="E812"/>
      <c r="F812"/>
    </row>
    <row r="813" spans="4:31" ht="20" x14ac:dyDescent="0.4">
      <c r="D813"/>
      <c r="E813"/>
      <c r="F813"/>
    </row>
    <row r="814" spans="4:31" ht="20" x14ac:dyDescent="0.4">
      <c r="D814"/>
      <c r="E814"/>
      <c r="F814"/>
    </row>
    <row r="815" spans="4:31" ht="20" x14ac:dyDescent="0.4">
      <c r="D815"/>
      <c r="E815"/>
      <c r="F815"/>
    </row>
    <row r="816" spans="4:31" ht="20" x14ac:dyDescent="0.4">
      <c r="D816"/>
      <c r="E816"/>
      <c r="F816"/>
    </row>
    <row r="817" spans="4:31" ht="20" x14ac:dyDescent="0.4">
      <c r="D817"/>
      <c r="E817"/>
      <c r="F817"/>
      <c r="H817"/>
      <c r="M817"/>
      <c r="R817"/>
      <c r="AE817"/>
    </row>
    <row r="818" spans="4:31" ht="20" x14ac:dyDescent="0.4">
      <c r="D818"/>
      <c r="E818"/>
      <c r="F818"/>
      <c r="H818"/>
      <c r="M818"/>
      <c r="R818"/>
      <c r="AE818"/>
    </row>
    <row r="819" spans="4:31" ht="20" x14ac:dyDescent="0.4">
      <c r="D819"/>
      <c r="E819"/>
      <c r="F819"/>
      <c r="H819"/>
      <c r="M819"/>
      <c r="R819"/>
      <c r="AE819"/>
    </row>
    <row r="820" spans="4:31" ht="20" x14ac:dyDescent="0.4">
      <c r="D820"/>
      <c r="E820"/>
      <c r="F820"/>
      <c r="H820"/>
      <c r="M820"/>
      <c r="R820"/>
      <c r="AE820"/>
    </row>
    <row r="821" spans="4:31" ht="20" x14ac:dyDescent="0.4">
      <c r="D821"/>
      <c r="E821"/>
      <c r="F821"/>
      <c r="H821"/>
      <c r="M821"/>
      <c r="R821"/>
      <c r="AE821"/>
    </row>
    <row r="822" spans="4:31" ht="20" x14ac:dyDescent="0.4">
      <c r="D822"/>
      <c r="E822"/>
      <c r="F822"/>
      <c r="H822"/>
      <c r="M822"/>
      <c r="R822"/>
      <c r="AE822"/>
    </row>
    <row r="823" spans="4:31" ht="20" x14ac:dyDescent="0.4">
      <c r="D823"/>
      <c r="E823"/>
      <c r="F823"/>
      <c r="H823"/>
      <c r="M823"/>
      <c r="R823"/>
      <c r="AE823"/>
    </row>
    <row r="824" spans="4:31" ht="20" x14ac:dyDescent="0.4">
      <c r="D824"/>
      <c r="E824"/>
      <c r="F824"/>
      <c r="H824"/>
      <c r="M824"/>
      <c r="R824"/>
      <c r="AE824"/>
    </row>
    <row r="825" spans="4:31" ht="20" x14ac:dyDescent="0.4">
      <c r="D825"/>
      <c r="E825"/>
      <c r="F825"/>
      <c r="H825"/>
      <c r="M825"/>
      <c r="R825"/>
      <c r="AE825"/>
    </row>
    <row r="826" spans="4:31" ht="20" x14ac:dyDescent="0.4">
      <c r="D826"/>
      <c r="E826"/>
      <c r="F826"/>
      <c r="H826"/>
      <c r="M826"/>
      <c r="R826"/>
      <c r="AE826"/>
    </row>
    <row r="827" spans="4:31" ht="20" x14ac:dyDescent="0.4">
      <c r="D827"/>
      <c r="E827"/>
      <c r="F827"/>
      <c r="H827"/>
      <c r="M827"/>
      <c r="R827"/>
      <c r="AE827"/>
    </row>
    <row r="828" spans="4:31" ht="20" x14ac:dyDescent="0.4">
      <c r="D828"/>
      <c r="E828"/>
      <c r="F828"/>
      <c r="H828"/>
      <c r="M828"/>
      <c r="R828"/>
      <c r="AE828"/>
    </row>
    <row r="829" spans="4:31" ht="20" x14ac:dyDescent="0.4">
      <c r="D829"/>
      <c r="E829"/>
      <c r="F829"/>
      <c r="H829"/>
      <c r="M829"/>
      <c r="R829"/>
      <c r="AE829"/>
    </row>
    <row r="830" spans="4:31" ht="20" x14ac:dyDescent="0.4">
      <c r="D830"/>
      <c r="E830"/>
      <c r="F830"/>
      <c r="H830"/>
      <c r="M830"/>
      <c r="R830"/>
      <c r="AE830"/>
    </row>
    <row r="831" spans="4:31" ht="20" x14ac:dyDescent="0.4">
      <c r="D831"/>
      <c r="E831"/>
      <c r="F831"/>
      <c r="H831"/>
      <c r="M831"/>
      <c r="R831"/>
      <c r="AE831"/>
    </row>
    <row r="832" spans="4:31" ht="20" x14ac:dyDescent="0.4">
      <c r="D832"/>
      <c r="E832"/>
      <c r="F832"/>
      <c r="H832"/>
      <c r="M832"/>
      <c r="R832"/>
      <c r="AE832"/>
    </row>
    <row r="833" spans="4:31" ht="20" x14ac:dyDescent="0.4">
      <c r="D833"/>
      <c r="E833"/>
      <c r="F833"/>
      <c r="H833"/>
      <c r="M833"/>
      <c r="R833"/>
      <c r="AE833"/>
    </row>
    <row r="834" spans="4:31" ht="20" x14ac:dyDescent="0.4">
      <c r="D834"/>
      <c r="E834"/>
      <c r="F834"/>
      <c r="H834"/>
      <c r="M834"/>
      <c r="R834"/>
      <c r="AE834"/>
    </row>
    <row r="835" spans="4:31" ht="20" x14ac:dyDescent="0.4">
      <c r="D835"/>
      <c r="E835"/>
      <c r="F835"/>
      <c r="H835"/>
      <c r="M835"/>
      <c r="R835"/>
      <c r="AE835"/>
    </row>
    <row r="836" spans="4:31" ht="20" x14ac:dyDescent="0.4">
      <c r="D836"/>
      <c r="E836"/>
      <c r="F836"/>
      <c r="H836"/>
      <c r="M836"/>
      <c r="R836"/>
      <c r="AE836"/>
    </row>
    <row r="837" spans="4:31" ht="20" x14ac:dyDescent="0.4">
      <c r="D837"/>
      <c r="E837"/>
      <c r="F837"/>
      <c r="H837"/>
      <c r="M837"/>
      <c r="R837"/>
      <c r="AE837"/>
    </row>
    <row r="838" spans="4:31" ht="20" x14ac:dyDescent="0.4">
      <c r="D838"/>
      <c r="E838"/>
      <c r="F838"/>
      <c r="H838"/>
      <c r="M838"/>
      <c r="R838"/>
      <c r="AE838"/>
    </row>
    <row r="839" spans="4:31" ht="20" x14ac:dyDescent="0.4">
      <c r="D839"/>
      <c r="E839"/>
      <c r="F839"/>
      <c r="H839"/>
      <c r="M839"/>
      <c r="R839"/>
      <c r="AE839"/>
    </row>
    <row r="840" spans="4:31" ht="20" x14ac:dyDescent="0.4">
      <c r="D840"/>
      <c r="E840"/>
      <c r="F840"/>
      <c r="H840"/>
      <c r="M840"/>
      <c r="R840"/>
      <c r="AE840"/>
    </row>
    <row r="841" spans="4:31" ht="20" x14ac:dyDescent="0.4">
      <c r="D841"/>
      <c r="E841"/>
      <c r="F841"/>
      <c r="H841"/>
      <c r="M841"/>
      <c r="R841"/>
      <c r="AE841"/>
    </row>
    <row r="842" spans="4:31" ht="20" x14ac:dyDescent="0.4">
      <c r="D842"/>
      <c r="E842"/>
      <c r="F842"/>
      <c r="H842"/>
      <c r="M842"/>
      <c r="R842"/>
      <c r="AE842"/>
    </row>
    <row r="843" spans="4:31" ht="20" x14ac:dyDescent="0.4">
      <c r="D843"/>
      <c r="E843"/>
      <c r="F843"/>
      <c r="H843"/>
      <c r="M843"/>
      <c r="R843"/>
      <c r="AE843"/>
    </row>
    <row r="844" spans="4:31" ht="20" x14ac:dyDescent="0.4">
      <c r="D844"/>
      <c r="E844"/>
      <c r="F844"/>
      <c r="H844"/>
      <c r="M844"/>
      <c r="R844"/>
      <c r="AE844"/>
    </row>
    <row r="845" spans="4:31" ht="20" x14ac:dyDescent="0.4">
      <c r="D845"/>
      <c r="E845"/>
      <c r="F845"/>
      <c r="H845"/>
      <c r="M845"/>
      <c r="R845"/>
      <c r="AE845"/>
    </row>
    <row r="846" spans="4:31" ht="20" x14ac:dyDescent="0.4">
      <c r="D846"/>
      <c r="E846"/>
      <c r="F846"/>
      <c r="H846"/>
      <c r="M846"/>
      <c r="R846"/>
      <c r="AE846"/>
    </row>
    <row r="847" spans="4:31" ht="20" x14ac:dyDescent="0.4">
      <c r="D847"/>
      <c r="E847"/>
      <c r="F847"/>
      <c r="H847"/>
      <c r="M847"/>
      <c r="R847"/>
      <c r="AE847"/>
    </row>
    <row r="848" spans="4:31" ht="20" x14ac:dyDescent="0.4">
      <c r="D848"/>
      <c r="E848"/>
      <c r="F848"/>
      <c r="H848"/>
      <c r="M848"/>
      <c r="R848"/>
      <c r="AE848"/>
    </row>
    <row r="849" spans="4:31" ht="20" x14ac:dyDescent="0.4">
      <c r="D849"/>
      <c r="E849"/>
      <c r="F849"/>
      <c r="H849"/>
      <c r="M849"/>
      <c r="R849"/>
      <c r="AE849"/>
    </row>
    <row r="850" spans="4:31" ht="20" x14ac:dyDescent="0.4">
      <c r="D850"/>
      <c r="E850"/>
      <c r="F850"/>
      <c r="H850"/>
      <c r="M850"/>
      <c r="R850"/>
      <c r="AE850"/>
    </row>
    <row r="851" spans="4:31" ht="20" x14ac:dyDescent="0.4">
      <c r="D851"/>
      <c r="E851"/>
      <c r="F851"/>
      <c r="H851"/>
      <c r="M851"/>
      <c r="R851"/>
      <c r="AE851"/>
    </row>
    <row r="852" spans="4:31" ht="20" x14ac:dyDescent="0.4">
      <c r="D852"/>
      <c r="E852"/>
      <c r="F852"/>
      <c r="H852"/>
      <c r="M852"/>
      <c r="R852"/>
      <c r="AE852"/>
    </row>
    <row r="853" spans="4:31" ht="20" x14ac:dyDescent="0.4">
      <c r="D853"/>
      <c r="E853"/>
      <c r="F853"/>
      <c r="H853"/>
      <c r="M853"/>
      <c r="R853"/>
      <c r="AE853"/>
    </row>
    <row r="854" spans="4:31" ht="20" x14ac:dyDescent="0.4">
      <c r="D854"/>
      <c r="E854"/>
      <c r="F854"/>
      <c r="H854"/>
      <c r="M854"/>
      <c r="R854"/>
      <c r="AE854"/>
    </row>
    <row r="855" spans="4:31" ht="20" x14ac:dyDescent="0.4">
      <c r="D855"/>
      <c r="E855"/>
      <c r="F855"/>
      <c r="H855"/>
      <c r="M855"/>
      <c r="R855"/>
      <c r="AE855"/>
    </row>
    <row r="856" spans="4:31" ht="20" x14ac:dyDescent="0.4">
      <c r="D856"/>
      <c r="E856"/>
      <c r="F856"/>
      <c r="H856"/>
      <c r="M856"/>
      <c r="R856"/>
      <c r="AE856"/>
    </row>
    <row r="857" spans="4:31" ht="20" x14ac:dyDescent="0.4">
      <c r="D857"/>
      <c r="E857"/>
      <c r="F857"/>
      <c r="H857"/>
      <c r="M857"/>
      <c r="R857"/>
      <c r="AE857"/>
    </row>
    <row r="858" spans="4:31" ht="20" x14ac:dyDescent="0.4">
      <c r="D858"/>
      <c r="E858"/>
      <c r="F858"/>
      <c r="H858"/>
      <c r="M858"/>
      <c r="R858"/>
      <c r="AE858"/>
    </row>
    <row r="859" spans="4:31" ht="20" x14ac:dyDescent="0.4">
      <c r="D859"/>
      <c r="E859"/>
      <c r="F859"/>
      <c r="H859"/>
      <c r="M859"/>
      <c r="R859"/>
      <c r="AE859"/>
    </row>
    <row r="860" spans="4:31" ht="20" x14ac:dyDescent="0.4">
      <c r="D860"/>
      <c r="E860"/>
      <c r="F860"/>
      <c r="H860"/>
      <c r="M860"/>
      <c r="R860"/>
      <c r="AE860"/>
    </row>
    <row r="861" spans="4:31" ht="20" x14ac:dyDescent="0.4">
      <c r="D861"/>
      <c r="E861"/>
      <c r="F861"/>
      <c r="H861"/>
      <c r="M861"/>
      <c r="R861"/>
      <c r="AE861"/>
    </row>
    <row r="862" spans="4:31" ht="20" x14ac:dyDescent="0.4">
      <c r="D862"/>
      <c r="E862"/>
      <c r="F862"/>
      <c r="H862"/>
      <c r="M862"/>
      <c r="R862"/>
      <c r="AE862"/>
    </row>
    <row r="863" spans="4:31" ht="20" x14ac:dyDescent="0.4">
      <c r="D863"/>
      <c r="E863"/>
      <c r="F863"/>
      <c r="H863"/>
      <c r="M863"/>
      <c r="R863"/>
      <c r="AE863"/>
    </row>
    <row r="864" spans="4:31" ht="20" x14ac:dyDescent="0.4">
      <c r="D864"/>
      <c r="E864"/>
      <c r="F864"/>
      <c r="H864"/>
      <c r="M864"/>
      <c r="R864"/>
      <c r="AE864"/>
    </row>
    <row r="865" spans="4:31" ht="20" x14ac:dyDescent="0.4">
      <c r="D865"/>
      <c r="E865"/>
      <c r="F865"/>
      <c r="H865"/>
      <c r="M865"/>
      <c r="R865"/>
      <c r="AE865"/>
    </row>
    <row r="866" spans="4:31" ht="20" x14ac:dyDescent="0.4">
      <c r="D866"/>
      <c r="E866"/>
      <c r="F866"/>
      <c r="H866"/>
      <c r="M866"/>
      <c r="R866"/>
      <c r="AE866"/>
    </row>
    <row r="867" spans="4:31" ht="20" x14ac:dyDescent="0.4">
      <c r="D867"/>
      <c r="E867"/>
      <c r="F867"/>
      <c r="H867"/>
      <c r="M867"/>
      <c r="R867"/>
      <c r="AE867"/>
    </row>
    <row r="868" spans="4:31" ht="20" x14ac:dyDescent="0.4">
      <c r="D868"/>
      <c r="E868"/>
      <c r="F868"/>
      <c r="H868"/>
      <c r="M868"/>
      <c r="R868"/>
      <c r="AE868"/>
    </row>
    <row r="869" spans="4:31" ht="20" x14ac:dyDescent="0.4">
      <c r="D869"/>
      <c r="E869"/>
      <c r="F869"/>
      <c r="H869"/>
      <c r="M869"/>
      <c r="R869"/>
      <c r="AE869"/>
    </row>
    <row r="870" spans="4:31" ht="20" x14ac:dyDescent="0.4">
      <c r="D870"/>
      <c r="E870"/>
      <c r="F870"/>
      <c r="H870"/>
      <c r="M870"/>
      <c r="R870"/>
      <c r="AE870"/>
    </row>
    <row r="871" spans="4:31" ht="20" x14ac:dyDescent="0.4">
      <c r="D871"/>
      <c r="E871"/>
      <c r="F871"/>
      <c r="H871"/>
      <c r="M871"/>
      <c r="R871"/>
      <c r="AE871"/>
    </row>
    <row r="872" spans="4:31" ht="20" x14ac:dyDescent="0.4">
      <c r="D872"/>
      <c r="E872"/>
      <c r="F872"/>
      <c r="H872"/>
      <c r="M872"/>
      <c r="R872"/>
      <c r="AE872"/>
    </row>
    <row r="873" spans="4:31" ht="20" x14ac:dyDescent="0.4">
      <c r="D873"/>
      <c r="E873"/>
      <c r="F873"/>
      <c r="H873"/>
      <c r="M873"/>
      <c r="R873"/>
      <c r="AE873"/>
    </row>
    <row r="874" spans="4:31" ht="20" x14ac:dyDescent="0.4">
      <c r="D874"/>
      <c r="E874"/>
      <c r="F874"/>
      <c r="H874"/>
      <c r="M874"/>
      <c r="R874"/>
      <c r="AE874"/>
    </row>
    <row r="875" spans="4:31" ht="20" x14ac:dyDescent="0.4">
      <c r="D875"/>
      <c r="E875"/>
      <c r="F875"/>
      <c r="H875"/>
      <c r="M875"/>
      <c r="R875"/>
      <c r="AE875"/>
    </row>
    <row r="876" spans="4:31" ht="20" x14ac:dyDescent="0.4">
      <c r="D876"/>
      <c r="E876"/>
      <c r="F876"/>
      <c r="H876"/>
      <c r="M876"/>
      <c r="R876"/>
      <c r="AE876"/>
    </row>
    <row r="877" spans="4:31" ht="20" x14ac:dyDescent="0.4">
      <c r="D877"/>
      <c r="E877"/>
      <c r="F877"/>
      <c r="H877"/>
      <c r="M877"/>
      <c r="R877"/>
      <c r="AE877"/>
    </row>
    <row r="878" spans="4:31" ht="20" x14ac:dyDescent="0.4">
      <c r="D878"/>
      <c r="E878"/>
      <c r="F878"/>
      <c r="H878"/>
      <c r="M878"/>
      <c r="R878"/>
      <c r="AE878"/>
    </row>
    <row r="879" spans="4:31" ht="20" x14ac:dyDescent="0.4">
      <c r="D879"/>
      <c r="E879"/>
      <c r="F879"/>
      <c r="H879"/>
      <c r="M879"/>
      <c r="R879"/>
      <c r="AE879"/>
    </row>
    <row r="880" spans="4:31" ht="20" x14ac:dyDescent="0.4">
      <c r="D880"/>
      <c r="E880"/>
      <c r="F880"/>
      <c r="H880"/>
      <c r="M880"/>
      <c r="R880"/>
      <c r="AE880"/>
    </row>
    <row r="881" spans="4:31" ht="20" x14ac:dyDescent="0.4">
      <c r="D881"/>
      <c r="E881"/>
      <c r="F881"/>
      <c r="H881"/>
      <c r="M881"/>
      <c r="R881"/>
      <c r="AE881"/>
    </row>
    <row r="882" spans="4:31" ht="20" x14ac:dyDescent="0.4">
      <c r="D882"/>
      <c r="E882"/>
      <c r="F882"/>
      <c r="H882"/>
      <c r="M882"/>
      <c r="R882"/>
      <c r="AE882"/>
    </row>
    <row r="883" spans="4:31" ht="20" x14ac:dyDescent="0.4">
      <c r="D883"/>
      <c r="E883"/>
      <c r="F883"/>
      <c r="H883"/>
      <c r="M883"/>
      <c r="R883"/>
      <c r="AE883"/>
    </row>
    <row r="884" spans="4:31" ht="20" x14ac:dyDescent="0.4">
      <c r="D884"/>
      <c r="E884"/>
      <c r="F884"/>
      <c r="H884"/>
      <c r="M884"/>
      <c r="R884"/>
      <c r="AE884"/>
    </row>
    <row r="885" spans="4:31" ht="20" x14ac:dyDescent="0.4">
      <c r="D885"/>
      <c r="E885"/>
      <c r="F885"/>
      <c r="H885"/>
      <c r="M885"/>
      <c r="R885"/>
      <c r="AE885"/>
    </row>
    <row r="886" spans="4:31" ht="20" x14ac:dyDescent="0.4">
      <c r="D886"/>
      <c r="E886"/>
      <c r="F886"/>
      <c r="H886"/>
      <c r="M886"/>
      <c r="R886"/>
      <c r="AE886"/>
    </row>
    <row r="887" spans="4:31" ht="20" x14ac:dyDescent="0.4">
      <c r="D887"/>
      <c r="E887"/>
      <c r="F887"/>
      <c r="H887"/>
      <c r="M887"/>
      <c r="R887"/>
      <c r="AE887"/>
    </row>
    <row r="888" spans="4:31" ht="20" x14ac:dyDescent="0.4">
      <c r="D888"/>
      <c r="E888"/>
      <c r="F888"/>
      <c r="H888"/>
      <c r="M888"/>
      <c r="R888"/>
      <c r="AE888"/>
    </row>
    <row r="889" spans="4:31" ht="20" x14ac:dyDescent="0.4">
      <c r="D889"/>
      <c r="E889"/>
      <c r="F889"/>
      <c r="H889"/>
      <c r="M889"/>
      <c r="R889"/>
      <c r="AE889"/>
    </row>
    <row r="890" spans="4:31" ht="20" x14ac:dyDescent="0.4">
      <c r="D890"/>
      <c r="E890"/>
      <c r="F890"/>
      <c r="H890"/>
      <c r="M890"/>
      <c r="R890"/>
      <c r="AE890"/>
    </row>
    <row r="891" spans="4:31" ht="20" x14ac:dyDescent="0.4">
      <c r="D891"/>
      <c r="E891"/>
      <c r="F891"/>
      <c r="H891"/>
      <c r="M891"/>
      <c r="R891"/>
      <c r="AE891"/>
    </row>
    <row r="892" spans="4:31" ht="20" x14ac:dyDescent="0.4">
      <c r="D892"/>
      <c r="E892"/>
      <c r="F892"/>
      <c r="H892"/>
      <c r="M892"/>
      <c r="R892"/>
      <c r="AE892"/>
    </row>
    <row r="893" spans="4:31" ht="20" x14ac:dyDescent="0.4">
      <c r="D893"/>
      <c r="E893"/>
      <c r="F893"/>
      <c r="H893"/>
      <c r="M893"/>
      <c r="R893"/>
      <c r="AE893"/>
    </row>
    <row r="894" spans="4:31" ht="20" x14ac:dyDescent="0.4">
      <c r="D894"/>
      <c r="E894"/>
      <c r="F894"/>
      <c r="H894"/>
      <c r="M894"/>
      <c r="R894"/>
      <c r="AE894"/>
    </row>
    <row r="895" spans="4:31" ht="20" x14ac:dyDescent="0.4">
      <c r="D895"/>
      <c r="E895"/>
      <c r="F895"/>
      <c r="H895"/>
      <c r="M895"/>
      <c r="R895"/>
      <c r="AE895"/>
    </row>
    <row r="896" spans="4:31" ht="20" x14ac:dyDescent="0.4">
      <c r="D896"/>
      <c r="E896"/>
      <c r="F896"/>
      <c r="H896"/>
      <c r="M896"/>
      <c r="R896"/>
      <c r="AE896"/>
    </row>
    <row r="897" spans="4:31" ht="20" x14ac:dyDescent="0.4">
      <c r="D897"/>
      <c r="E897"/>
      <c r="F897"/>
      <c r="H897"/>
      <c r="M897"/>
      <c r="R897"/>
      <c r="AE897"/>
    </row>
    <row r="898" spans="4:31" ht="20" x14ac:dyDescent="0.4">
      <c r="D898"/>
      <c r="E898"/>
      <c r="F898"/>
      <c r="H898"/>
      <c r="M898"/>
      <c r="R898"/>
      <c r="AE898"/>
    </row>
    <row r="899" spans="4:31" ht="20" x14ac:dyDescent="0.4">
      <c r="D899"/>
      <c r="E899"/>
      <c r="F899"/>
      <c r="H899"/>
      <c r="M899"/>
      <c r="R899"/>
      <c r="AE899"/>
    </row>
    <row r="900" spans="4:31" ht="20" x14ac:dyDescent="0.4">
      <c r="D900"/>
      <c r="E900"/>
      <c r="F900"/>
      <c r="H900"/>
      <c r="M900"/>
      <c r="R900"/>
      <c r="AE900"/>
    </row>
    <row r="901" spans="4:31" ht="20" x14ac:dyDescent="0.4">
      <c r="D901"/>
      <c r="E901"/>
      <c r="F901"/>
      <c r="H901"/>
      <c r="M901"/>
      <c r="R901"/>
      <c r="AE901"/>
    </row>
    <row r="902" spans="4:31" ht="20" x14ac:dyDescent="0.4">
      <c r="D902"/>
      <c r="E902"/>
      <c r="F902"/>
      <c r="H902"/>
      <c r="M902"/>
      <c r="R902"/>
      <c r="AE902"/>
    </row>
    <row r="903" spans="4:31" ht="20" x14ac:dyDescent="0.4">
      <c r="D903"/>
      <c r="E903"/>
      <c r="F903"/>
      <c r="H903"/>
      <c r="M903"/>
      <c r="R903"/>
      <c r="AE903"/>
    </row>
    <row r="904" spans="4:31" ht="20" x14ac:dyDescent="0.4">
      <c r="D904"/>
      <c r="E904"/>
      <c r="F904"/>
      <c r="H904"/>
      <c r="M904"/>
      <c r="R904"/>
      <c r="AE904"/>
    </row>
    <row r="905" spans="4:31" ht="20" x14ac:dyDescent="0.4">
      <c r="D905"/>
      <c r="E905"/>
      <c r="F905"/>
      <c r="H905"/>
      <c r="M905"/>
      <c r="R905"/>
      <c r="AE905"/>
    </row>
    <row r="906" spans="4:31" ht="20" x14ac:dyDescent="0.4">
      <c r="D906"/>
      <c r="E906"/>
      <c r="F906"/>
      <c r="H906"/>
      <c r="M906"/>
      <c r="R906"/>
      <c r="AE906"/>
    </row>
    <row r="907" spans="4:31" ht="20" x14ac:dyDescent="0.4">
      <c r="D907"/>
      <c r="E907"/>
      <c r="F907"/>
      <c r="H907"/>
      <c r="M907"/>
      <c r="R907"/>
      <c r="AE907"/>
    </row>
    <row r="908" spans="4:31" ht="20" x14ac:dyDescent="0.4">
      <c r="D908"/>
      <c r="E908"/>
      <c r="F908"/>
      <c r="H908"/>
      <c r="M908"/>
      <c r="R908"/>
      <c r="AE908"/>
    </row>
    <row r="909" spans="4:31" ht="20" x14ac:dyDescent="0.4">
      <c r="D909"/>
      <c r="E909"/>
      <c r="F909"/>
      <c r="H909"/>
      <c r="M909"/>
      <c r="R909"/>
      <c r="AE909"/>
    </row>
    <row r="910" spans="4:31" ht="20" x14ac:dyDescent="0.4">
      <c r="D910"/>
      <c r="E910"/>
      <c r="F910"/>
      <c r="H910"/>
      <c r="M910"/>
      <c r="R910"/>
      <c r="AE910"/>
    </row>
    <row r="911" spans="4:31" ht="20" x14ac:dyDescent="0.4">
      <c r="D911"/>
      <c r="E911"/>
      <c r="F911"/>
      <c r="H911"/>
      <c r="M911"/>
      <c r="R911"/>
      <c r="AE911"/>
    </row>
    <row r="912" spans="4:31" ht="20" x14ac:dyDescent="0.4">
      <c r="D912"/>
      <c r="E912"/>
      <c r="F912"/>
      <c r="H912"/>
      <c r="M912"/>
      <c r="R912"/>
      <c r="AE912"/>
    </row>
    <row r="913" spans="4:31" ht="20" x14ac:dyDescent="0.4">
      <c r="D913"/>
      <c r="E913"/>
      <c r="F913"/>
      <c r="H913"/>
      <c r="M913"/>
      <c r="R913"/>
      <c r="AE913"/>
    </row>
    <row r="914" spans="4:31" ht="20" x14ac:dyDescent="0.4">
      <c r="D914"/>
      <c r="E914"/>
      <c r="F914"/>
      <c r="H914"/>
      <c r="M914"/>
      <c r="R914"/>
      <c r="AE914"/>
    </row>
    <row r="915" spans="4:31" ht="20" x14ac:dyDescent="0.4">
      <c r="D915"/>
      <c r="E915"/>
      <c r="F915"/>
      <c r="H915"/>
      <c r="M915"/>
      <c r="R915"/>
      <c r="AE915"/>
    </row>
    <row r="916" spans="4:31" ht="20" x14ac:dyDescent="0.4">
      <c r="D916"/>
      <c r="E916"/>
      <c r="F916"/>
      <c r="H916"/>
      <c r="M916"/>
      <c r="R916"/>
      <c r="AE916"/>
    </row>
    <row r="917" spans="4:31" ht="20" x14ac:dyDescent="0.4">
      <c r="D917"/>
      <c r="E917"/>
      <c r="F917"/>
      <c r="H917"/>
      <c r="M917"/>
      <c r="R917"/>
      <c r="AE917"/>
    </row>
    <row r="918" spans="4:31" ht="20" x14ac:dyDescent="0.4">
      <c r="D918"/>
      <c r="E918"/>
      <c r="F918"/>
      <c r="H918"/>
      <c r="M918"/>
      <c r="R918"/>
      <c r="AE918"/>
    </row>
    <row r="919" spans="4:31" ht="20" x14ac:dyDescent="0.4">
      <c r="D919"/>
      <c r="E919"/>
      <c r="F919"/>
      <c r="H919"/>
      <c r="M919"/>
      <c r="R919"/>
      <c r="AE919"/>
    </row>
    <row r="920" spans="4:31" ht="20" x14ac:dyDescent="0.4">
      <c r="D920"/>
      <c r="E920"/>
      <c r="F920"/>
      <c r="H920"/>
      <c r="M920"/>
      <c r="R920"/>
      <c r="AE920"/>
    </row>
    <row r="921" spans="4:31" ht="20" x14ac:dyDescent="0.4">
      <c r="D921"/>
      <c r="E921"/>
      <c r="F921"/>
      <c r="H921"/>
      <c r="M921"/>
      <c r="R921"/>
      <c r="AE921"/>
    </row>
    <row r="922" spans="4:31" ht="20" x14ac:dyDescent="0.4">
      <c r="D922"/>
      <c r="E922"/>
      <c r="F922"/>
      <c r="H922"/>
      <c r="M922"/>
      <c r="R922"/>
      <c r="AE922"/>
    </row>
    <row r="923" spans="4:31" ht="20" x14ac:dyDescent="0.4">
      <c r="D923"/>
      <c r="E923"/>
      <c r="F923"/>
      <c r="H923"/>
      <c r="M923"/>
      <c r="R923"/>
      <c r="AE923"/>
    </row>
    <row r="924" spans="4:31" ht="20" x14ac:dyDescent="0.4">
      <c r="D924"/>
      <c r="E924"/>
      <c r="F924"/>
      <c r="H924"/>
      <c r="M924"/>
      <c r="R924"/>
      <c r="AE924"/>
    </row>
    <row r="925" spans="4:31" ht="20" x14ac:dyDescent="0.4">
      <c r="D925"/>
      <c r="E925"/>
      <c r="F925"/>
      <c r="H925"/>
      <c r="M925"/>
      <c r="R925"/>
      <c r="AE925"/>
    </row>
    <row r="926" spans="4:31" ht="20" x14ac:dyDescent="0.4">
      <c r="D926"/>
      <c r="E926"/>
      <c r="F926"/>
      <c r="H926"/>
      <c r="M926"/>
      <c r="R926"/>
      <c r="AE926"/>
    </row>
    <row r="927" spans="4:31" ht="20" x14ac:dyDescent="0.4">
      <c r="D927"/>
      <c r="E927"/>
      <c r="F927"/>
      <c r="H927"/>
      <c r="M927"/>
      <c r="R927"/>
      <c r="AE927"/>
    </row>
    <row r="928" spans="4:31" ht="20" x14ac:dyDescent="0.4">
      <c r="D928"/>
      <c r="E928"/>
      <c r="F928"/>
      <c r="H928"/>
      <c r="M928"/>
      <c r="R928"/>
      <c r="AE928"/>
    </row>
    <row r="929" spans="4:31" ht="20" x14ac:dyDescent="0.4">
      <c r="D929"/>
      <c r="E929"/>
      <c r="F929"/>
      <c r="H929"/>
      <c r="M929"/>
      <c r="R929"/>
      <c r="AE929"/>
    </row>
    <row r="930" spans="4:31" ht="20" x14ac:dyDescent="0.4">
      <c r="D930"/>
      <c r="E930"/>
      <c r="F930"/>
      <c r="H930"/>
      <c r="M930"/>
      <c r="R930"/>
      <c r="AE930"/>
    </row>
    <row r="931" spans="4:31" ht="20" x14ac:dyDescent="0.4">
      <c r="D931"/>
      <c r="E931"/>
      <c r="F931"/>
      <c r="H931"/>
      <c r="M931"/>
      <c r="R931"/>
      <c r="AE931"/>
    </row>
    <row r="932" spans="4:31" ht="20" x14ac:dyDescent="0.4">
      <c r="D932"/>
      <c r="E932"/>
      <c r="F932"/>
      <c r="H932"/>
      <c r="M932"/>
      <c r="R932"/>
      <c r="AE932"/>
    </row>
    <row r="933" spans="4:31" ht="20" x14ac:dyDescent="0.4">
      <c r="D933"/>
      <c r="E933"/>
      <c r="F933"/>
      <c r="H933"/>
      <c r="M933"/>
      <c r="R933"/>
      <c r="AE933"/>
    </row>
    <row r="934" spans="4:31" ht="20" x14ac:dyDescent="0.4">
      <c r="D934"/>
      <c r="E934"/>
      <c r="F934"/>
      <c r="H934"/>
      <c r="M934"/>
      <c r="R934"/>
      <c r="AE934"/>
    </row>
    <row r="935" spans="4:31" ht="20" x14ac:dyDescent="0.4">
      <c r="D935"/>
      <c r="E935"/>
      <c r="F935"/>
      <c r="H935"/>
      <c r="M935"/>
      <c r="R935"/>
      <c r="AE935"/>
    </row>
    <row r="936" spans="4:31" ht="20" x14ac:dyDescent="0.4">
      <c r="D936"/>
      <c r="E936"/>
      <c r="F936"/>
      <c r="H936"/>
      <c r="M936"/>
      <c r="R936"/>
      <c r="AE936"/>
    </row>
    <row r="937" spans="4:31" ht="20" x14ac:dyDescent="0.4">
      <c r="D937"/>
      <c r="E937"/>
      <c r="F937"/>
      <c r="H937"/>
      <c r="M937"/>
      <c r="R937"/>
      <c r="AE937"/>
    </row>
    <row r="938" spans="4:31" ht="20" x14ac:dyDescent="0.4">
      <c r="D938"/>
      <c r="E938"/>
      <c r="F938"/>
      <c r="H938"/>
      <c r="M938"/>
      <c r="R938"/>
      <c r="AE938"/>
    </row>
    <row r="939" spans="4:31" ht="20" x14ac:dyDescent="0.4">
      <c r="D939"/>
      <c r="E939"/>
      <c r="F939"/>
      <c r="H939"/>
      <c r="M939"/>
      <c r="R939"/>
      <c r="AE939"/>
    </row>
    <row r="940" spans="4:31" ht="20" x14ac:dyDescent="0.4">
      <c r="D940"/>
      <c r="E940"/>
      <c r="F940"/>
      <c r="H940"/>
      <c r="M940"/>
      <c r="R940"/>
      <c r="AE940"/>
    </row>
    <row r="941" spans="4:31" ht="20" x14ac:dyDescent="0.4">
      <c r="D941"/>
      <c r="E941"/>
      <c r="F941"/>
      <c r="H941"/>
      <c r="M941"/>
      <c r="R941"/>
      <c r="AE941"/>
    </row>
    <row r="942" spans="4:31" ht="20" x14ac:dyDescent="0.4">
      <c r="D942"/>
      <c r="E942"/>
      <c r="F942"/>
      <c r="H942"/>
      <c r="M942"/>
      <c r="R942"/>
      <c r="AE942"/>
    </row>
    <row r="943" spans="4:31" ht="20" x14ac:dyDescent="0.4">
      <c r="D943"/>
      <c r="E943"/>
      <c r="F943"/>
      <c r="H943"/>
      <c r="M943"/>
      <c r="R943"/>
      <c r="AE943"/>
    </row>
    <row r="944" spans="4:31" ht="20" x14ac:dyDescent="0.4">
      <c r="D944"/>
      <c r="E944"/>
      <c r="F944"/>
      <c r="H944"/>
      <c r="M944"/>
      <c r="R944"/>
      <c r="AE944"/>
    </row>
    <row r="945" spans="4:31" ht="20" x14ac:dyDescent="0.4">
      <c r="D945"/>
      <c r="E945"/>
      <c r="F945"/>
      <c r="H945"/>
      <c r="M945"/>
      <c r="R945"/>
      <c r="AE945"/>
    </row>
    <row r="946" spans="4:31" ht="20" x14ac:dyDescent="0.4">
      <c r="D946"/>
      <c r="E946"/>
      <c r="F946"/>
      <c r="H946"/>
      <c r="M946"/>
      <c r="R946"/>
      <c r="AE946"/>
    </row>
    <row r="947" spans="4:31" ht="20" x14ac:dyDescent="0.4">
      <c r="D947"/>
      <c r="E947"/>
      <c r="F947"/>
      <c r="H947"/>
      <c r="M947"/>
      <c r="R947"/>
      <c r="AE947"/>
    </row>
    <row r="948" spans="4:31" ht="20" x14ac:dyDescent="0.4">
      <c r="D948"/>
      <c r="E948"/>
      <c r="F948"/>
      <c r="H948"/>
      <c r="M948"/>
      <c r="R948"/>
      <c r="AE948"/>
    </row>
    <row r="949" spans="4:31" ht="20" x14ac:dyDescent="0.4">
      <c r="D949"/>
      <c r="E949"/>
      <c r="F949"/>
      <c r="H949"/>
      <c r="M949"/>
      <c r="R949"/>
      <c r="AE949"/>
    </row>
    <row r="950" spans="4:31" ht="20" x14ac:dyDescent="0.4">
      <c r="D950"/>
      <c r="E950"/>
      <c r="F950"/>
      <c r="H950"/>
      <c r="M950"/>
      <c r="R950"/>
      <c r="AE950"/>
    </row>
    <row r="951" spans="4:31" ht="20" x14ac:dyDescent="0.4">
      <c r="D951"/>
      <c r="E951"/>
      <c r="F951"/>
      <c r="H951"/>
      <c r="M951"/>
      <c r="R951"/>
      <c r="AE951"/>
    </row>
    <row r="952" spans="4:31" ht="20" x14ac:dyDescent="0.4">
      <c r="D952"/>
      <c r="E952"/>
      <c r="F952"/>
      <c r="H952"/>
      <c r="M952"/>
      <c r="R952"/>
      <c r="AE952"/>
    </row>
    <row r="953" spans="4:31" ht="20" x14ac:dyDescent="0.4">
      <c r="D953"/>
      <c r="E953"/>
      <c r="F953"/>
      <c r="H953"/>
      <c r="M953"/>
      <c r="R953"/>
      <c r="AE953"/>
    </row>
    <row r="954" spans="4:31" ht="20" x14ac:dyDescent="0.4">
      <c r="D954"/>
      <c r="E954"/>
      <c r="F954"/>
      <c r="H954"/>
      <c r="M954"/>
      <c r="R954"/>
      <c r="AE954"/>
    </row>
    <row r="955" spans="4:31" ht="20" x14ac:dyDescent="0.4">
      <c r="D955"/>
      <c r="E955"/>
      <c r="F955"/>
      <c r="H955"/>
      <c r="M955"/>
      <c r="R955"/>
      <c r="AE955"/>
    </row>
    <row r="956" spans="4:31" ht="20" x14ac:dyDescent="0.4">
      <c r="D956"/>
      <c r="E956"/>
      <c r="F956"/>
      <c r="H956"/>
      <c r="M956"/>
      <c r="R956"/>
      <c r="AE956"/>
    </row>
    <row r="957" spans="4:31" ht="20" x14ac:dyDescent="0.4">
      <c r="D957"/>
      <c r="E957"/>
      <c r="F957"/>
      <c r="H957"/>
      <c r="M957"/>
      <c r="R957"/>
      <c r="AE957"/>
    </row>
    <row r="958" spans="4:31" ht="20" x14ac:dyDescent="0.4">
      <c r="D958"/>
      <c r="E958"/>
      <c r="F958"/>
      <c r="H958"/>
      <c r="M958"/>
      <c r="R958"/>
      <c r="AE958"/>
    </row>
    <row r="959" spans="4:31" ht="20" x14ac:dyDescent="0.4">
      <c r="D959"/>
      <c r="E959"/>
      <c r="F959"/>
      <c r="H959"/>
      <c r="M959"/>
      <c r="R959"/>
      <c r="AE959"/>
    </row>
    <row r="960" spans="4:31" ht="20" x14ac:dyDescent="0.4">
      <c r="D960"/>
      <c r="E960"/>
      <c r="F960"/>
      <c r="H960"/>
      <c r="M960"/>
      <c r="R960"/>
      <c r="AE960"/>
    </row>
    <row r="961" spans="4:31" ht="20" x14ac:dyDescent="0.4">
      <c r="D961"/>
      <c r="E961"/>
      <c r="F961"/>
      <c r="H961"/>
      <c r="M961"/>
      <c r="R961"/>
      <c r="AE961"/>
    </row>
    <row r="962" spans="4:31" ht="20" x14ac:dyDescent="0.4">
      <c r="D962"/>
      <c r="E962"/>
      <c r="F962"/>
      <c r="H962"/>
      <c r="M962"/>
      <c r="R962"/>
      <c r="AE962"/>
    </row>
    <row r="963" spans="4:31" ht="20" x14ac:dyDescent="0.4">
      <c r="D963"/>
      <c r="E963"/>
      <c r="F963"/>
      <c r="H963"/>
      <c r="M963"/>
      <c r="R963"/>
      <c r="AE963"/>
    </row>
    <row r="964" spans="4:31" ht="20" x14ac:dyDescent="0.4">
      <c r="D964"/>
      <c r="E964"/>
      <c r="F964"/>
      <c r="H964"/>
      <c r="M964"/>
      <c r="R964"/>
      <c r="AE964"/>
    </row>
    <row r="965" spans="4:31" ht="20" x14ac:dyDescent="0.4">
      <c r="D965"/>
      <c r="E965"/>
      <c r="F965"/>
      <c r="H965"/>
      <c r="M965"/>
      <c r="R965"/>
      <c r="AE965"/>
    </row>
    <row r="966" spans="4:31" ht="20" x14ac:dyDescent="0.4">
      <c r="D966"/>
      <c r="E966"/>
      <c r="F966"/>
      <c r="H966"/>
      <c r="M966"/>
      <c r="R966"/>
      <c r="AE966"/>
    </row>
    <row r="967" spans="4:31" ht="20" x14ac:dyDescent="0.4">
      <c r="D967"/>
      <c r="E967"/>
      <c r="F967"/>
      <c r="H967"/>
      <c r="M967"/>
      <c r="R967"/>
      <c r="AE967"/>
    </row>
    <row r="968" spans="4:31" ht="20" x14ac:dyDescent="0.4">
      <c r="D968"/>
      <c r="E968"/>
      <c r="F968"/>
      <c r="H968"/>
      <c r="M968"/>
      <c r="R968"/>
      <c r="AE968"/>
    </row>
    <row r="969" spans="4:31" ht="20" x14ac:dyDescent="0.4">
      <c r="D969"/>
      <c r="E969"/>
      <c r="F969"/>
      <c r="H969"/>
      <c r="M969"/>
      <c r="R969"/>
      <c r="AE969"/>
    </row>
    <row r="970" spans="4:31" ht="20" x14ac:dyDescent="0.4">
      <c r="D970"/>
      <c r="E970"/>
      <c r="F970"/>
      <c r="H970"/>
      <c r="M970"/>
      <c r="R970"/>
      <c r="AE970"/>
    </row>
    <row r="971" spans="4:31" ht="20" x14ac:dyDescent="0.4">
      <c r="D971"/>
      <c r="E971"/>
      <c r="F971"/>
      <c r="H971"/>
      <c r="M971"/>
      <c r="R971"/>
      <c r="AE971"/>
    </row>
    <row r="972" spans="4:31" ht="20" x14ac:dyDescent="0.4">
      <c r="D972"/>
      <c r="E972"/>
      <c r="F972"/>
      <c r="H972"/>
      <c r="M972"/>
      <c r="R972"/>
      <c r="AE972"/>
    </row>
    <row r="973" spans="4:31" ht="20" x14ac:dyDescent="0.4">
      <c r="D973"/>
      <c r="E973"/>
      <c r="F973"/>
      <c r="H973"/>
      <c r="M973"/>
      <c r="R973"/>
      <c r="AE973"/>
    </row>
    <row r="974" spans="4:31" ht="20" x14ac:dyDescent="0.4">
      <c r="D974"/>
      <c r="E974"/>
      <c r="F974"/>
      <c r="H974"/>
      <c r="M974"/>
      <c r="R974"/>
      <c r="AE974"/>
    </row>
    <row r="975" spans="4:31" ht="20" x14ac:dyDescent="0.4">
      <c r="D975"/>
      <c r="E975"/>
      <c r="F975"/>
      <c r="H975"/>
      <c r="M975"/>
      <c r="R975"/>
      <c r="AE975"/>
    </row>
    <row r="976" spans="4:31" ht="20" x14ac:dyDescent="0.4">
      <c r="D976"/>
      <c r="E976"/>
      <c r="F976"/>
      <c r="H976"/>
      <c r="M976"/>
      <c r="R976"/>
      <c r="AE976"/>
    </row>
    <row r="977" spans="4:31" ht="20" x14ac:dyDescent="0.4">
      <c r="D977"/>
      <c r="E977"/>
      <c r="F977"/>
      <c r="H977"/>
      <c r="M977"/>
      <c r="R977"/>
      <c r="AE977"/>
    </row>
    <row r="978" spans="4:31" ht="20" x14ac:dyDescent="0.4">
      <c r="D978"/>
      <c r="E978"/>
      <c r="F978"/>
      <c r="H978"/>
      <c r="M978"/>
      <c r="R978"/>
      <c r="AE978"/>
    </row>
    <row r="979" spans="4:31" ht="20" x14ac:dyDescent="0.4">
      <c r="D979"/>
      <c r="E979"/>
      <c r="F979"/>
      <c r="H979"/>
      <c r="M979"/>
      <c r="R979"/>
      <c r="AE979"/>
    </row>
    <row r="980" spans="4:31" ht="20" x14ac:dyDescent="0.4">
      <c r="D980"/>
      <c r="E980"/>
      <c r="F980"/>
      <c r="H980"/>
      <c r="M980"/>
      <c r="R980"/>
      <c r="AE980"/>
    </row>
    <row r="981" spans="4:31" ht="20" x14ac:dyDescent="0.4">
      <c r="D981"/>
      <c r="E981"/>
      <c r="F981"/>
      <c r="H981"/>
      <c r="M981"/>
      <c r="R981"/>
      <c r="AE981"/>
    </row>
    <row r="982" spans="4:31" ht="20" x14ac:dyDescent="0.4">
      <c r="D982"/>
      <c r="E982"/>
      <c r="F982"/>
      <c r="H982"/>
      <c r="M982"/>
      <c r="R982"/>
      <c r="AE982"/>
    </row>
    <row r="983" spans="4:31" ht="20" x14ac:dyDescent="0.4">
      <c r="D983"/>
      <c r="E983"/>
      <c r="F983"/>
      <c r="H983"/>
      <c r="M983"/>
      <c r="R983"/>
      <c r="AE983"/>
    </row>
    <row r="984" spans="4:31" ht="20" x14ac:dyDescent="0.4">
      <c r="D984"/>
      <c r="E984"/>
      <c r="F984"/>
      <c r="H984"/>
      <c r="M984"/>
      <c r="R984"/>
      <c r="AE984"/>
    </row>
    <row r="985" spans="4:31" ht="20" x14ac:dyDescent="0.4">
      <c r="D985"/>
      <c r="E985"/>
      <c r="F985"/>
      <c r="H985"/>
      <c r="M985"/>
      <c r="R985"/>
      <c r="AE985"/>
    </row>
    <row r="986" spans="4:31" ht="20" x14ac:dyDescent="0.4">
      <c r="D986"/>
      <c r="E986"/>
      <c r="F986"/>
      <c r="H986"/>
      <c r="M986"/>
      <c r="R986"/>
      <c r="AE986"/>
    </row>
    <row r="987" spans="4:31" ht="20" x14ac:dyDescent="0.4">
      <c r="D987"/>
      <c r="E987"/>
      <c r="F987"/>
      <c r="H987"/>
      <c r="M987"/>
      <c r="R987"/>
      <c r="AE987"/>
    </row>
    <row r="988" spans="4:31" ht="20" x14ac:dyDescent="0.4">
      <c r="D988"/>
      <c r="E988"/>
      <c r="F988"/>
      <c r="H988"/>
      <c r="M988"/>
      <c r="R988"/>
      <c r="AE988"/>
    </row>
    <row r="989" spans="4:31" ht="20" x14ac:dyDescent="0.4">
      <c r="D989"/>
      <c r="E989"/>
      <c r="F989"/>
      <c r="H989"/>
      <c r="M989"/>
      <c r="R989"/>
      <c r="AE989"/>
    </row>
    <row r="990" spans="4:31" ht="20" x14ac:dyDescent="0.4">
      <c r="D990"/>
      <c r="E990"/>
      <c r="F990"/>
      <c r="H990"/>
      <c r="M990"/>
      <c r="R990"/>
      <c r="AE990"/>
    </row>
    <row r="991" spans="4:31" ht="20" x14ac:dyDescent="0.4">
      <c r="D991"/>
      <c r="E991"/>
      <c r="F991"/>
      <c r="H991"/>
      <c r="M991"/>
      <c r="R991"/>
      <c r="AE991"/>
    </row>
    <row r="992" spans="4:31" ht="20" x14ac:dyDescent="0.4">
      <c r="D992"/>
      <c r="E992"/>
      <c r="F992"/>
      <c r="H992"/>
      <c r="M992"/>
      <c r="R992"/>
      <c r="AE992"/>
    </row>
    <row r="993" spans="4:31" ht="20" x14ac:dyDescent="0.4">
      <c r="D993"/>
      <c r="E993"/>
      <c r="F993"/>
      <c r="H993"/>
      <c r="M993"/>
      <c r="R993"/>
      <c r="AE993"/>
    </row>
    <row r="994" spans="4:31" ht="20" x14ac:dyDescent="0.4">
      <c r="D994"/>
      <c r="E994"/>
      <c r="F994"/>
      <c r="H994"/>
      <c r="M994"/>
      <c r="R994"/>
      <c r="AE994"/>
    </row>
    <row r="995" spans="4:31" ht="20" x14ac:dyDescent="0.4">
      <c r="D995"/>
      <c r="E995"/>
      <c r="F995"/>
      <c r="H995"/>
      <c r="M995"/>
      <c r="R995"/>
      <c r="AE995"/>
    </row>
    <row r="996" spans="4:31" ht="20" x14ac:dyDescent="0.4">
      <c r="D996"/>
      <c r="E996"/>
      <c r="F996"/>
      <c r="H996"/>
      <c r="M996"/>
      <c r="R996"/>
      <c r="AE996"/>
    </row>
    <row r="997" spans="4:31" ht="20" x14ac:dyDescent="0.4">
      <c r="D997"/>
      <c r="E997"/>
      <c r="F997"/>
      <c r="H997"/>
      <c r="M997"/>
      <c r="R997"/>
      <c r="AE997"/>
    </row>
    <row r="998" spans="4:31" ht="20" x14ac:dyDescent="0.4">
      <c r="D998"/>
      <c r="E998"/>
      <c r="F998"/>
      <c r="H998"/>
      <c r="M998"/>
      <c r="R998"/>
      <c r="AE998"/>
    </row>
    <row r="999" spans="4:31" ht="20" x14ac:dyDescent="0.4">
      <c r="D999"/>
      <c r="E999"/>
      <c r="F999"/>
      <c r="H999"/>
      <c r="M999"/>
      <c r="R999"/>
      <c r="AE999"/>
    </row>
    <row r="1000" spans="4:31" ht="20" x14ac:dyDescent="0.4">
      <c r="D1000"/>
      <c r="E1000"/>
      <c r="F1000"/>
      <c r="H1000"/>
      <c r="M1000"/>
      <c r="R1000"/>
      <c r="AE1000"/>
    </row>
    <row r="1001" spans="4:31" ht="20" x14ac:dyDescent="0.4">
      <c r="D1001"/>
      <c r="E1001"/>
      <c r="F1001"/>
      <c r="H1001"/>
      <c r="M1001"/>
      <c r="R1001"/>
      <c r="AE1001"/>
    </row>
    <row r="1002" spans="4:31" ht="20" x14ac:dyDescent="0.4">
      <c r="D1002"/>
      <c r="E1002"/>
      <c r="F1002"/>
      <c r="H1002"/>
      <c r="M1002"/>
      <c r="R1002"/>
      <c r="AE1002"/>
    </row>
    <row r="1003" spans="4:31" ht="20" x14ac:dyDescent="0.4">
      <c r="D1003"/>
      <c r="E1003"/>
      <c r="F1003"/>
      <c r="H1003"/>
      <c r="M1003"/>
      <c r="R1003"/>
      <c r="AE1003"/>
    </row>
    <row r="1004" spans="4:31" ht="20" x14ac:dyDescent="0.4">
      <c r="D1004"/>
      <c r="E1004"/>
      <c r="F1004"/>
      <c r="H1004"/>
      <c r="M1004"/>
      <c r="R1004"/>
      <c r="AE1004"/>
    </row>
    <row r="1005" spans="4:31" ht="20" x14ac:dyDescent="0.4">
      <c r="D1005"/>
      <c r="E1005"/>
      <c r="F1005"/>
      <c r="H1005"/>
      <c r="M1005"/>
      <c r="R1005"/>
      <c r="AE1005"/>
    </row>
    <row r="1006" spans="4:31" ht="20" x14ac:dyDescent="0.4">
      <c r="D1006"/>
      <c r="E1006"/>
      <c r="F1006"/>
      <c r="H1006"/>
      <c r="M1006"/>
      <c r="R1006"/>
      <c r="AE1006"/>
    </row>
    <row r="1007" spans="4:31" ht="20" x14ac:dyDescent="0.4">
      <c r="D1007"/>
      <c r="E1007"/>
      <c r="F1007"/>
      <c r="H1007"/>
      <c r="M1007"/>
      <c r="R1007"/>
      <c r="AE1007"/>
    </row>
    <row r="1008" spans="4:31" ht="20" x14ac:dyDescent="0.4">
      <c r="D1008"/>
      <c r="E1008"/>
      <c r="F1008"/>
      <c r="H1008"/>
      <c r="M1008"/>
      <c r="R1008"/>
      <c r="AE1008"/>
    </row>
    <row r="1009" spans="4:31" ht="20" x14ac:dyDescent="0.4">
      <c r="D1009"/>
      <c r="E1009"/>
      <c r="F1009"/>
      <c r="H1009"/>
      <c r="M1009"/>
      <c r="R1009"/>
      <c r="AE1009"/>
    </row>
    <row r="1010" spans="4:31" ht="20" x14ac:dyDescent="0.4">
      <c r="D1010"/>
      <c r="E1010"/>
      <c r="F1010"/>
      <c r="H1010"/>
      <c r="M1010"/>
      <c r="R1010"/>
      <c r="AE1010"/>
    </row>
    <row r="1011" spans="4:31" ht="20" x14ac:dyDescent="0.4">
      <c r="D1011"/>
      <c r="E1011"/>
      <c r="F1011"/>
      <c r="H1011"/>
      <c r="M1011"/>
      <c r="R1011"/>
      <c r="AE1011"/>
    </row>
    <row r="1012" spans="4:31" ht="20" x14ac:dyDescent="0.4">
      <c r="D1012"/>
      <c r="E1012"/>
      <c r="F1012"/>
      <c r="H1012"/>
      <c r="M1012"/>
      <c r="R1012"/>
      <c r="AE1012"/>
    </row>
    <row r="1013" spans="4:31" ht="20" x14ac:dyDescent="0.4">
      <c r="D1013"/>
      <c r="E1013"/>
      <c r="F1013"/>
      <c r="H1013"/>
      <c r="M1013"/>
      <c r="R1013"/>
      <c r="AE1013"/>
    </row>
    <row r="1014" spans="4:31" ht="20" x14ac:dyDescent="0.4">
      <c r="D1014"/>
      <c r="E1014"/>
      <c r="F1014"/>
      <c r="H1014"/>
      <c r="M1014"/>
      <c r="R1014"/>
      <c r="AE1014"/>
    </row>
    <row r="1015" spans="4:31" ht="20" x14ac:dyDescent="0.4">
      <c r="D1015"/>
      <c r="E1015"/>
      <c r="F1015"/>
      <c r="H1015"/>
      <c r="M1015"/>
      <c r="R1015"/>
      <c r="AE1015"/>
    </row>
    <row r="1016" spans="4:31" ht="20" x14ac:dyDescent="0.4">
      <c r="D1016"/>
      <c r="E1016"/>
      <c r="F1016"/>
      <c r="H1016"/>
      <c r="M1016"/>
      <c r="R1016"/>
      <c r="AE1016"/>
    </row>
    <row r="1017" spans="4:31" ht="20" x14ac:dyDescent="0.4">
      <c r="D1017"/>
      <c r="E1017"/>
      <c r="F1017"/>
      <c r="H1017"/>
      <c r="M1017"/>
      <c r="R1017"/>
      <c r="AE1017"/>
    </row>
    <row r="1018" spans="4:31" ht="20" x14ac:dyDescent="0.4">
      <c r="D1018"/>
      <c r="E1018"/>
      <c r="F1018"/>
      <c r="H1018"/>
      <c r="M1018"/>
      <c r="R1018"/>
      <c r="AE1018"/>
    </row>
    <row r="1019" spans="4:31" ht="20" x14ac:dyDescent="0.4">
      <c r="D1019"/>
      <c r="E1019"/>
      <c r="F1019"/>
      <c r="H1019"/>
      <c r="M1019"/>
      <c r="R1019"/>
      <c r="AE1019"/>
    </row>
    <row r="1020" spans="4:31" ht="20" x14ac:dyDescent="0.4">
      <c r="D1020"/>
      <c r="E1020"/>
      <c r="F1020"/>
      <c r="H1020"/>
      <c r="M1020"/>
      <c r="R1020"/>
      <c r="AE1020"/>
    </row>
    <row r="1021" spans="4:31" ht="20" x14ac:dyDescent="0.4">
      <c r="D1021"/>
      <c r="E1021"/>
      <c r="F1021"/>
      <c r="H1021"/>
      <c r="M1021"/>
      <c r="R1021"/>
      <c r="AE1021"/>
    </row>
    <row r="1022" spans="4:31" ht="20" x14ac:dyDescent="0.4">
      <c r="D1022"/>
      <c r="E1022"/>
      <c r="F1022"/>
      <c r="H1022"/>
      <c r="M1022"/>
      <c r="R1022"/>
      <c r="AE1022"/>
    </row>
    <row r="1023" spans="4:31" ht="20" x14ac:dyDescent="0.4">
      <c r="D1023"/>
      <c r="E1023"/>
      <c r="F1023"/>
      <c r="H1023"/>
      <c r="M1023"/>
      <c r="R1023"/>
      <c r="AE1023"/>
    </row>
    <row r="1024" spans="4:31" ht="20" x14ac:dyDescent="0.4">
      <c r="D1024"/>
      <c r="E1024"/>
      <c r="F1024"/>
      <c r="H1024"/>
      <c r="M1024"/>
      <c r="R1024"/>
      <c r="AE1024"/>
    </row>
    <row r="1025" spans="4:31" ht="20" x14ac:dyDescent="0.4">
      <c r="D1025"/>
      <c r="E1025"/>
      <c r="F1025"/>
      <c r="H1025"/>
      <c r="M1025"/>
      <c r="R1025"/>
      <c r="AE1025"/>
    </row>
    <row r="1026" spans="4:31" ht="20" x14ac:dyDescent="0.4">
      <c r="D1026"/>
      <c r="E1026"/>
      <c r="F1026"/>
      <c r="H1026"/>
      <c r="M1026"/>
      <c r="R1026"/>
      <c r="AE1026"/>
    </row>
    <row r="1027" spans="4:31" ht="20" x14ac:dyDescent="0.4">
      <c r="D1027"/>
      <c r="E1027"/>
      <c r="F1027"/>
      <c r="H1027"/>
      <c r="M1027"/>
      <c r="R1027"/>
      <c r="AE1027"/>
    </row>
    <row r="1028" spans="4:31" ht="20" x14ac:dyDescent="0.4">
      <c r="D1028"/>
      <c r="E1028"/>
      <c r="F1028"/>
      <c r="H1028"/>
      <c r="M1028"/>
      <c r="R1028"/>
      <c r="AE1028"/>
    </row>
    <row r="1029" spans="4:31" ht="20" x14ac:dyDescent="0.4">
      <c r="D1029"/>
      <c r="E1029"/>
      <c r="F1029"/>
      <c r="H1029"/>
      <c r="M1029"/>
      <c r="R1029"/>
      <c r="AE1029"/>
    </row>
    <row r="1030" spans="4:31" ht="20" x14ac:dyDescent="0.4">
      <c r="D1030"/>
      <c r="E1030"/>
      <c r="F1030"/>
      <c r="H1030"/>
      <c r="M1030"/>
      <c r="R1030"/>
      <c r="AE1030"/>
    </row>
    <row r="1031" spans="4:31" ht="20" x14ac:dyDescent="0.4">
      <c r="D1031"/>
      <c r="E1031"/>
      <c r="F1031"/>
      <c r="H1031"/>
      <c r="M1031"/>
      <c r="R1031"/>
      <c r="AE1031"/>
    </row>
    <row r="1032" spans="4:31" ht="20" x14ac:dyDescent="0.4">
      <c r="D1032"/>
      <c r="E1032"/>
      <c r="F1032"/>
      <c r="H1032"/>
      <c r="M1032"/>
      <c r="R1032"/>
      <c r="AE1032"/>
    </row>
    <row r="1033" spans="4:31" ht="20" x14ac:dyDescent="0.4">
      <c r="D1033"/>
      <c r="E1033"/>
      <c r="F1033"/>
      <c r="H1033"/>
      <c r="M1033"/>
      <c r="R1033"/>
      <c r="AE1033"/>
    </row>
    <row r="1034" spans="4:31" ht="20" x14ac:dyDescent="0.4">
      <c r="D1034"/>
      <c r="E1034"/>
      <c r="F1034"/>
      <c r="H1034"/>
      <c r="M1034"/>
      <c r="R1034"/>
      <c r="AE1034"/>
    </row>
    <row r="1035" spans="4:31" ht="20" x14ac:dyDescent="0.4">
      <c r="D1035"/>
      <c r="E1035"/>
      <c r="F1035"/>
      <c r="H1035"/>
      <c r="M1035"/>
      <c r="R1035"/>
      <c r="AE1035"/>
    </row>
    <row r="1036" spans="4:31" ht="20" x14ac:dyDescent="0.4">
      <c r="D1036"/>
      <c r="E1036"/>
      <c r="F1036"/>
      <c r="H1036"/>
      <c r="M1036"/>
      <c r="R1036"/>
      <c r="AE1036"/>
    </row>
    <row r="1037" spans="4:31" ht="20" x14ac:dyDescent="0.4">
      <c r="D1037"/>
      <c r="E1037"/>
      <c r="F1037"/>
      <c r="H1037"/>
      <c r="M1037"/>
      <c r="R1037"/>
      <c r="AE1037"/>
    </row>
    <row r="1038" spans="4:31" ht="20" x14ac:dyDescent="0.4">
      <c r="D1038"/>
      <c r="E1038"/>
      <c r="F1038"/>
      <c r="H1038"/>
      <c r="M1038"/>
      <c r="R1038"/>
      <c r="AE1038"/>
    </row>
    <row r="1039" spans="4:31" ht="20" x14ac:dyDescent="0.4">
      <c r="D1039"/>
      <c r="E1039"/>
      <c r="F1039"/>
      <c r="H1039"/>
      <c r="M1039"/>
      <c r="R1039"/>
      <c r="AE1039"/>
    </row>
    <row r="1040" spans="4:31" ht="20" x14ac:dyDescent="0.4">
      <c r="D1040"/>
      <c r="E1040"/>
      <c r="F1040"/>
      <c r="H1040"/>
      <c r="M1040"/>
      <c r="R1040"/>
      <c r="AE1040"/>
    </row>
    <row r="1041" spans="4:31" ht="20" x14ac:dyDescent="0.4">
      <c r="D1041"/>
      <c r="E1041"/>
      <c r="F1041"/>
      <c r="H1041"/>
      <c r="M1041"/>
      <c r="R1041"/>
      <c r="AE1041"/>
    </row>
    <row r="1042" spans="4:31" ht="20" x14ac:dyDescent="0.4">
      <c r="D1042"/>
      <c r="E1042"/>
      <c r="F1042"/>
      <c r="H1042"/>
      <c r="M1042"/>
      <c r="R1042"/>
      <c r="AE1042"/>
    </row>
    <row r="1043" spans="4:31" ht="20" x14ac:dyDescent="0.4">
      <c r="D1043"/>
      <c r="E1043"/>
      <c r="F1043"/>
      <c r="H1043"/>
      <c r="M1043"/>
      <c r="R1043"/>
      <c r="AE1043"/>
    </row>
    <row r="1044" spans="4:31" ht="20" x14ac:dyDescent="0.4">
      <c r="D1044"/>
      <c r="E1044"/>
      <c r="F1044"/>
      <c r="H1044"/>
      <c r="M1044"/>
      <c r="R1044"/>
      <c r="AE1044"/>
    </row>
    <row r="1045" spans="4:31" ht="20" x14ac:dyDescent="0.4">
      <c r="D1045"/>
      <c r="E1045"/>
      <c r="F1045"/>
      <c r="H1045"/>
      <c r="M1045"/>
      <c r="R1045"/>
      <c r="AE1045"/>
    </row>
    <row r="1046" spans="4:31" ht="20" x14ac:dyDescent="0.4">
      <c r="D1046"/>
      <c r="E1046"/>
      <c r="F1046"/>
      <c r="H1046"/>
      <c r="M1046"/>
      <c r="R1046"/>
      <c r="AE1046"/>
    </row>
    <row r="1047" spans="4:31" ht="20" x14ac:dyDescent="0.4">
      <c r="D1047"/>
      <c r="E1047"/>
      <c r="F1047"/>
      <c r="H1047"/>
      <c r="M1047"/>
      <c r="R1047"/>
      <c r="AE1047"/>
    </row>
    <row r="1048" spans="4:31" ht="20" x14ac:dyDescent="0.4">
      <c r="D1048"/>
      <c r="E1048"/>
      <c r="F1048"/>
      <c r="H1048"/>
      <c r="M1048"/>
      <c r="R1048"/>
      <c r="AE1048"/>
    </row>
    <row r="1049" spans="4:31" ht="20" x14ac:dyDescent="0.4">
      <c r="D1049"/>
      <c r="E1049"/>
      <c r="F1049"/>
      <c r="H1049"/>
      <c r="M1049"/>
      <c r="R1049"/>
      <c r="AE1049"/>
    </row>
    <row r="1050" spans="4:31" ht="20" x14ac:dyDescent="0.4">
      <c r="D1050"/>
      <c r="E1050"/>
      <c r="F1050"/>
      <c r="H1050"/>
      <c r="M1050"/>
      <c r="R1050"/>
      <c r="AE1050"/>
    </row>
    <row r="1051" spans="4:31" ht="20" x14ac:dyDescent="0.4">
      <c r="D1051"/>
      <c r="E1051"/>
      <c r="F1051"/>
      <c r="H1051"/>
      <c r="M1051"/>
      <c r="R1051"/>
      <c r="AE1051"/>
    </row>
    <row r="1052" spans="4:31" ht="20" x14ac:dyDescent="0.4">
      <c r="D1052"/>
      <c r="E1052"/>
      <c r="F1052"/>
      <c r="H1052"/>
      <c r="M1052"/>
      <c r="R1052"/>
      <c r="AE1052"/>
    </row>
    <row r="1053" spans="4:31" ht="20" x14ac:dyDescent="0.4">
      <c r="D1053"/>
      <c r="E1053"/>
      <c r="F1053"/>
      <c r="H1053"/>
      <c r="M1053"/>
      <c r="R1053"/>
      <c r="AE1053"/>
    </row>
    <row r="1054" spans="4:31" ht="20" x14ac:dyDescent="0.4">
      <c r="D1054"/>
      <c r="E1054"/>
      <c r="F1054"/>
      <c r="H1054"/>
      <c r="M1054"/>
      <c r="R1054"/>
      <c r="AE1054"/>
    </row>
    <row r="1055" spans="4:31" ht="20" x14ac:dyDescent="0.4">
      <c r="D1055"/>
      <c r="E1055"/>
      <c r="F1055"/>
      <c r="H1055"/>
      <c r="M1055"/>
      <c r="R1055"/>
      <c r="AE1055"/>
    </row>
    <row r="1056" spans="4:31" ht="20" x14ac:dyDescent="0.4">
      <c r="D1056"/>
      <c r="E1056"/>
      <c r="F1056"/>
      <c r="H1056"/>
      <c r="M1056"/>
      <c r="R1056"/>
      <c r="AE1056"/>
    </row>
    <row r="1057" spans="4:31" ht="20" x14ac:dyDescent="0.4">
      <c r="D1057"/>
      <c r="E1057"/>
      <c r="F1057"/>
      <c r="H1057"/>
      <c r="M1057"/>
      <c r="R1057"/>
      <c r="AE1057"/>
    </row>
    <row r="1058" spans="4:31" ht="20" x14ac:dyDescent="0.4">
      <c r="D1058"/>
      <c r="E1058"/>
      <c r="F1058"/>
      <c r="H1058"/>
      <c r="M1058"/>
      <c r="R1058"/>
      <c r="AE1058"/>
    </row>
    <row r="1059" spans="4:31" ht="20" x14ac:dyDescent="0.4">
      <c r="D1059"/>
      <c r="E1059"/>
      <c r="F1059"/>
      <c r="H1059"/>
      <c r="M1059"/>
      <c r="R1059"/>
      <c r="AE1059"/>
    </row>
    <row r="1060" spans="4:31" ht="20" x14ac:dyDescent="0.4">
      <c r="D1060"/>
      <c r="E1060"/>
      <c r="F1060"/>
      <c r="H1060"/>
      <c r="M1060"/>
      <c r="R1060"/>
      <c r="AE1060"/>
    </row>
    <row r="1061" spans="4:31" ht="20" x14ac:dyDescent="0.4">
      <c r="D1061"/>
      <c r="E1061"/>
      <c r="F1061"/>
      <c r="H1061"/>
      <c r="M1061"/>
      <c r="R1061"/>
      <c r="AE1061"/>
    </row>
    <row r="1062" spans="4:31" ht="20" x14ac:dyDescent="0.4">
      <c r="D1062"/>
      <c r="E1062"/>
      <c r="F1062"/>
      <c r="H1062"/>
      <c r="M1062"/>
      <c r="R1062"/>
      <c r="AE1062"/>
    </row>
    <row r="1063" spans="4:31" ht="20" x14ac:dyDescent="0.4">
      <c r="D1063"/>
      <c r="E1063"/>
      <c r="F1063"/>
      <c r="H1063"/>
      <c r="M1063"/>
      <c r="R1063"/>
      <c r="AE1063"/>
    </row>
    <row r="1064" spans="4:31" ht="20" x14ac:dyDescent="0.4">
      <c r="D1064"/>
      <c r="E1064"/>
      <c r="F1064"/>
      <c r="H1064"/>
      <c r="M1064"/>
      <c r="R1064"/>
      <c r="AE1064"/>
    </row>
    <row r="1065" spans="4:31" ht="20" x14ac:dyDescent="0.4">
      <c r="D1065"/>
      <c r="E1065"/>
      <c r="F1065"/>
      <c r="H1065"/>
      <c r="M1065"/>
      <c r="R1065"/>
      <c r="AE1065"/>
    </row>
    <row r="1066" spans="4:31" ht="20" x14ac:dyDescent="0.4">
      <c r="D1066"/>
      <c r="E1066"/>
      <c r="F1066"/>
      <c r="H1066"/>
      <c r="M1066"/>
      <c r="R1066"/>
      <c r="AE1066"/>
    </row>
    <row r="1067" spans="4:31" ht="20" x14ac:dyDescent="0.4">
      <c r="D1067"/>
      <c r="E1067"/>
      <c r="F1067"/>
      <c r="H1067"/>
      <c r="M1067"/>
      <c r="R1067"/>
      <c r="AE1067"/>
    </row>
    <row r="1068" spans="4:31" ht="20" x14ac:dyDescent="0.4">
      <c r="D1068"/>
      <c r="E1068"/>
      <c r="F1068"/>
      <c r="H1068"/>
      <c r="M1068"/>
      <c r="R1068"/>
      <c r="AE1068"/>
    </row>
    <row r="1069" spans="4:31" ht="20" x14ac:dyDescent="0.4">
      <c r="D1069"/>
      <c r="E1069"/>
      <c r="F1069"/>
      <c r="H1069"/>
      <c r="M1069"/>
      <c r="R1069"/>
      <c r="AE1069"/>
    </row>
    <row r="1070" spans="4:31" ht="20" x14ac:dyDescent="0.4">
      <c r="D1070"/>
      <c r="E1070"/>
      <c r="F1070"/>
      <c r="H1070"/>
      <c r="M1070"/>
      <c r="R1070"/>
      <c r="AE1070"/>
    </row>
    <row r="1071" spans="4:31" ht="20" x14ac:dyDescent="0.4">
      <c r="D1071"/>
      <c r="E1071"/>
      <c r="F1071"/>
      <c r="H1071"/>
      <c r="M1071"/>
      <c r="R1071"/>
      <c r="AE1071"/>
    </row>
    <row r="1072" spans="4:31" ht="20" x14ac:dyDescent="0.4">
      <c r="D1072"/>
      <c r="E1072"/>
      <c r="F1072"/>
      <c r="H1072"/>
      <c r="M1072"/>
      <c r="R1072"/>
      <c r="AE1072"/>
    </row>
    <row r="1073" spans="4:31" ht="20" x14ac:dyDescent="0.4">
      <c r="D1073"/>
      <c r="E1073"/>
      <c r="F1073"/>
      <c r="H1073"/>
      <c r="M1073"/>
      <c r="R1073"/>
      <c r="AE1073"/>
    </row>
    <row r="1074" spans="4:31" ht="20" x14ac:dyDescent="0.4">
      <c r="D1074"/>
      <c r="E1074"/>
      <c r="F1074"/>
      <c r="H1074"/>
      <c r="M1074"/>
      <c r="R1074"/>
      <c r="AE1074"/>
    </row>
    <row r="1075" spans="4:31" ht="20" x14ac:dyDescent="0.4">
      <c r="D1075"/>
      <c r="E1075"/>
      <c r="F1075"/>
      <c r="H1075"/>
      <c r="M1075"/>
      <c r="R1075"/>
      <c r="AE1075"/>
    </row>
    <row r="1076" spans="4:31" ht="20" x14ac:dyDescent="0.4">
      <c r="D1076"/>
      <c r="E1076"/>
      <c r="F1076"/>
      <c r="H1076"/>
      <c r="M1076"/>
      <c r="R1076"/>
      <c r="AE1076"/>
    </row>
    <row r="1077" spans="4:31" ht="20" x14ac:dyDescent="0.4">
      <c r="D1077"/>
      <c r="E1077"/>
      <c r="F1077"/>
      <c r="H1077"/>
      <c r="M1077"/>
      <c r="R1077"/>
      <c r="AE1077"/>
    </row>
    <row r="1078" spans="4:31" ht="20" x14ac:dyDescent="0.4">
      <c r="D1078"/>
      <c r="E1078"/>
      <c r="F1078"/>
      <c r="H1078"/>
      <c r="M1078"/>
      <c r="R1078"/>
      <c r="AE1078"/>
    </row>
    <row r="1079" spans="4:31" ht="20" x14ac:dyDescent="0.4">
      <c r="D1079"/>
      <c r="E1079"/>
      <c r="F1079"/>
      <c r="H1079"/>
      <c r="M1079"/>
      <c r="R1079"/>
      <c r="AE1079"/>
    </row>
    <row r="1080" spans="4:31" ht="20" x14ac:dyDescent="0.4">
      <c r="D1080"/>
      <c r="E1080"/>
      <c r="F1080"/>
      <c r="H1080"/>
      <c r="M1080"/>
      <c r="R1080"/>
      <c r="AE1080"/>
    </row>
    <row r="1081" spans="4:31" ht="20" x14ac:dyDescent="0.4">
      <c r="D1081"/>
      <c r="E1081"/>
      <c r="F1081"/>
      <c r="H1081"/>
      <c r="M1081"/>
      <c r="R1081"/>
      <c r="AE1081"/>
    </row>
    <row r="1082" spans="4:31" ht="20" x14ac:dyDescent="0.4">
      <c r="D1082"/>
      <c r="E1082"/>
      <c r="F1082"/>
      <c r="H1082"/>
      <c r="M1082"/>
      <c r="R1082"/>
      <c r="AE1082"/>
    </row>
    <row r="1083" spans="4:31" ht="20" x14ac:dyDescent="0.4">
      <c r="D1083"/>
      <c r="E1083"/>
      <c r="F1083"/>
      <c r="H1083"/>
      <c r="M1083"/>
      <c r="R1083"/>
      <c r="AE1083"/>
    </row>
    <row r="1084" spans="4:31" ht="20" x14ac:dyDescent="0.4">
      <c r="D1084"/>
      <c r="E1084"/>
      <c r="F1084"/>
      <c r="H1084"/>
      <c r="M1084"/>
      <c r="R1084"/>
      <c r="AE1084"/>
    </row>
    <row r="1085" spans="4:31" ht="20" x14ac:dyDescent="0.4">
      <c r="D1085"/>
      <c r="E1085"/>
      <c r="F1085"/>
      <c r="H1085"/>
      <c r="M1085"/>
      <c r="R1085"/>
      <c r="AE1085"/>
    </row>
    <row r="1086" spans="4:31" ht="20" x14ac:dyDescent="0.4">
      <c r="D1086"/>
      <c r="E1086"/>
      <c r="F1086"/>
      <c r="H1086"/>
      <c r="M1086"/>
      <c r="R1086"/>
      <c r="AE1086"/>
    </row>
    <row r="1087" spans="4:31" ht="20" x14ac:dyDescent="0.4">
      <c r="D1087"/>
      <c r="E1087"/>
      <c r="F1087"/>
      <c r="H1087"/>
      <c r="M1087"/>
      <c r="R1087"/>
      <c r="AE1087"/>
    </row>
    <row r="1088" spans="4:31" ht="20" x14ac:dyDescent="0.4">
      <c r="D1088"/>
      <c r="E1088"/>
      <c r="F1088"/>
      <c r="H1088"/>
      <c r="M1088"/>
      <c r="R1088"/>
      <c r="AE1088"/>
    </row>
    <row r="1089" spans="4:31" ht="20" x14ac:dyDescent="0.4">
      <c r="D1089"/>
      <c r="E1089"/>
      <c r="F1089"/>
      <c r="H1089"/>
      <c r="M1089"/>
      <c r="R1089"/>
      <c r="AE1089"/>
    </row>
    <row r="1090" spans="4:31" ht="20" x14ac:dyDescent="0.4">
      <c r="D1090"/>
      <c r="E1090"/>
      <c r="F1090"/>
      <c r="H1090"/>
      <c r="M1090"/>
      <c r="R1090"/>
      <c r="AE1090"/>
    </row>
    <row r="1091" spans="4:31" ht="20" x14ac:dyDescent="0.4">
      <c r="D1091"/>
      <c r="E1091"/>
      <c r="F1091"/>
      <c r="H1091"/>
      <c r="M1091"/>
      <c r="R1091"/>
      <c r="AE1091"/>
    </row>
    <row r="1092" spans="4:31" ht="20" x14ac:dyDescent="0.4">
      <c r="D1092"/>
      <c r="E1092"/>
      <c r="F1092"/>
      <c r="H1092"/>
      <c r="M1092"/>
      <c r="R1092"/>
      <c r="AE1092"/>
    </row>
    <row r="1093" spans="4:31" ht="20" x14ac:dyDescent="0.4">
      <c r="D1093"/>
      <c r="E1093"/>
      <c r="F1093"/>
      <c r="H1093"/>
      <c r="M1093"/>
      <c r="R1093"/>
      <c r="AE1093"/>
    </row>
    <row r="1094" spans="4:31" ht="20" x14ac:dyDescent="0.4">
      <c r="D1094"/>
      <c r="E1094"/>
      <c r="F1094"/>
      <c r="H1094"/>
      <c r="M1094"/>
      <c r="R1094"/>
      <c r="AE1094"/>
    </row>
    <row r="1095" spans="4:31" ht="20" x14ac:dyDescent="0.4">
      <c r="D1095"/>
      <c r="E1095"/>
      <c r="F1095"/>
      <c r="H1095"/>
      <c r="M1095"/>
      <c r="R1095"/>
      <c r="AE1095"/>
    </row>
    <row r="1096" spans="4:31" ht="20" x14ac:dyDescent="0.4">
      <c r="D1096"/>
      <c r="E1096"/>
      <c r="F1096"/>
      <c r="H1096"/>
      <c r="M1096"/>
      <c r="R1096"/>
      <c r="AE1096"/>
    </row>
    <row r="1097" spans="4:31" ht="20" x14ac:dyDescent="0.4">
      <c r="D1097"/>
      <c r="E1097"/>
      <c r="F1097"/>
      <c r="H1097"/>
      <c r="M1097"/>
      <c r="R1097"/>
      <c r="AE1097"/>
    </row>
    <row r="1098" spans="4:31" ht="20" x14ac:dyDescent="0.4">
      <c r="D1098"/>
      <c r="E1098"/>
      <c r="F1098"/>
      <c r="H1098"/>
      <c r="M1098"/>
      <c r="R1098"/>
      <c r="AE1098"/>
    </row>
    <row r="1099" spans="4:31" ht="20" x14ac:dyDescent="0.4">
      <c r="D1099"/>
      <c r="E1099"/>
      <c r="F1099"/>
      <c r="H1099"/>
      <c r="M1099"/>
      <c r="R1099"/>
      <c r="AE1099"/>
    </row>
    <row r="1100" spans="4:31" ht="20" x14ac:dyDescent="0.4">
      <c r="D1100"/>
      <c r="E1100"/>
      <c r="F1100"/>
      <c r="H1100"/>
      <c r="M1100"/>
      <c r="R1100"/>
      <c r="AE1100"/>
    </row>
    <row r="1101" spans="4:31" ht="20" x14ac:dyDescent="0.4">
      <c r="D1101"/>
      <c r="E1101"/>
      <c r="F1101"/>
      <c r="H1101"/>
      <c r="M1101"/>
      <c r="R1101"/>
      <c r="AE1101"/>
    </row>
    <row r="1102" spans="4:31" ht="20" x14ac:dyDescent="0.4">
      <c r="D1102"/>
      <c r="E1102"/>
      <c r="F1102"/>
      <c r="H1102"/>
      <c r="M1102"/>
      <c r="R1102"/>
      <c r="AE1102"/>
    </row>
    <row r="1103" spans="4:31" ht="20" x14ac:dyDescent="0.4">
      <c r="D1103"/>
      <c r="E1103"/>
      <c r="F1103"/>
      <c r="H1103"/>
      <c r="M1103"/>
      <c r="R1103"/>
      <c r="AE1103"/>
    </row>
    <row r="1104" spans="4:31" ht="20" x14ac:dyDescent="0.4">
      <c r="D1104"/>
      <c r="E1104"/>
      <c r="F1104"/>
      <c r="H1104"/>
      <c r="M1104"/>
      <c r="R1104"/>
      <c r="AE1104"/>
    </row>
    <row r="1105" spans="4:31" ht="20" x14ac:dyDescent="0.4">
      <c r="D1105"/>
      <c r="E1105"/>
      <c r="F1105"/>
      <c r="H1105"/>
      <c r="M1105"/>
      <c r="R1105"/>
      <c r="AE1105"/>
    </row>
    <row r="1106" spans="4:31" ht="20" x14ac:dyDescent="0.4">
      <c r="D1106"/>
      <c r="E1106"/>
      <c r="F1106"/>
      <c r="H1106"/>
      <c r="M1106"/>
      <c r="R1106"/>
      <c r="AE1106"/>
    </row>
    <row r="1107" spans="4:31" ht="20" x14ac:dyDescent="0.4">
      <c r="D1107"/>
      <c r="E1107"/>
      <c r="F1107"/>
      <c r="H1107"/>
      <c r="M1107"/>
      <c r="R1107"/>
      <c r="AE1107"/>
    </row>
    <row r="1108" spans="4:31" ht="20" x14ac:dyDescent="0.4">
      <c r="D1108"/>
      <c r="E1108"/>
      <c r="F1108"/>
      <c r="H1108"/>
      <c r="M1108"/>
      <c r="R1108"/>
      <c r="AE1108"/>
    </row>
    <row r="1109" spans="4:31" ht="20" x14ac:dyDescent="0.4">
      <c r="D1109"/>
      <c r="E1109"/>
      <c r="F1109"/>
      <c r="H1109"/>
      <c r="M1109"/>
      <c r="R1109"/>
      <c r="AE1109"/>
    </row>
    <row r="1110" spans="4:31" ht="20" x14ac:dyDescent="0.4">
      <c r="D1110"/>
      <c r="E1110"/>
      <c r="F1110"/>
      <c r="H1110"/>
      <c r="M1110"/>
      <c r="R1110"/>
      <c r="AE1110"/>
    </row>
    <row r="1111" spans="4:31" ht="20" x14ac:dyDescent="0.4">
      <c r="D1111"/>
      <c r="E1111"/>
      <c r="F1111"/>
      <c r="H1111"/>
      <c r="M1111"/>
      <c r="R1111"/>
      <c r="AE1111"/>
    </row>
    <row r="1112" spans="4:31" ht="20" x14ac:dyDescent="0.4">
      <c r="D1112"/>
      <c r="E1112"/>
      <c r="F1112"/>
      <c r="H1112"/>
      <c r="M1112"/>
      <c r="R1112"/>
      <c r="AE1112"/>
    </row>
    <row r="1113" spans="4:31" ht="20" x14ac:dyDescent="0.4">
      <c r="D1113"/>
      <c r="E1113"/>
      <c r="F1113"/>
      <c r="H1113"/>
      <c r="M1113"/>
      <c r="R1113"/>
      <c r="AE1113"/>
    </row>
    <row r="1114" spans="4:31" ht="20" x14ac:dyDescent="0.4">
      <c r="D1114"/>
      <c r="E1114"/>
      <c r="F1114"/>
      <c r="H1114"/>
      <c r="M1114"/>
      <c r="R1114"/>
      <c r="AE1114"/>
    </row>
    <row r="1115" spans="4:31" ht="20" x14ac:dyDescent="0.4">
      <c r="D1115"/>
      <c r="E1115"/>
      <c r="F1115"/>
      <c r="H1115"/>
      <c r="M1115"/>
      <c r="R1115"/>
      <c r="AE1115"/>
    </row>
    <row r="1116" spans="4:31" ht="20" x14ac:dyDescent="0.4">
      <c r="D1116"/>
      <c r="E1116"/>
      <c r="F1116"/>
      <c r="H1116"/>
      <c r="M1116"/>
      <c r="R1116"/>
      <c r="AE1116"/>
    </row>
    <row r="1117" spans="4:31" ht="20" x14ac:dyDescent="0.4">
      <c r="D1117"/>
      <c r="E1117"/>
      <c r="F1117"/>
      <c r="H1117"/>
      <c r="M1117"/>
      <c r="R1117"/>
      <c r="AE1117"/>
    </row>
    <row r="1118" spans="4:31" ht="20" x14ac:dyDescent="0.4">
      <c r="D1118"/>
      <c r="E1118"/>
      <c r="F1118"/>
      <c r="H1118"/>
      <c r="M1118"/>
      <c r="R1118"/>
      <c r="AE1118"/>
    </row>
    <row r="1119" spans="4:31" ht="20" x14ac:dyDescent="0.4">
      <c r="D1119"/>
      <c r="E1119"/>
      <c r="F1119"/>
      <c r="H1119"/>
      <c r="M1119"/>
      <c r="R1119"/>
      <c r="AE1119"/>
    </row>
    <row r="1120" spans="4:31" ht="20" x14ac:dyDescent="0.4">
      <c r="D1120"/>
      <c r="E1120"/>
      <c r="F1120"/>
      <c r="H1120"/>
      <c r="M1120"/>
      <c r="R1120"/>
      <c r="AE1120"/>
    </row>
    <row r="1121" spans="4:31" ht="20" x14ac:dyDescent="0.4">
      <c r="D1121"/>
      <c r="E1121"/>
      <c r="F1121"/>
      <c r="H1121"/>
      <c r="M1121"/>
      <c r="R1121"/>
      <c r="AE1121"/>
    </row>
    <row r="1122" spans="4:31" ht="20" x14ac:dyDescent="0.4">
      <c r="D1122"/>
      <c r="E1122"/>
      <c r="F1122"/>
      <c r="H1122"/>
      <c r="M1122"/>
      <c r="R1122"/>
      <c r="AE1122"/>
    </row>
    <row r="1123" spans="4:31" ht="20" x14ac:dyDescent="0.4">
      <c r="D1123"/>
      <c r="E1123"/>
      <c r="F1123"/>
      <c r="H1123"/>
      <c r="M1123"/>
      <c r="R1123"/>
      <c r="AE1123"/>
    </row>
    <row r="1124" spans="4:31" ht="20" x14ac:dyDescent="0.4">
      <c r="D1124"/>
      <c r="E1124"/>
      <c r="F1124"/>
      <c r="H1124"/>
      <c r="M1124"/>
      <c r="R1124"/>
      <c r="AE1124"/>
    </row>
    <row r="1125" spans="4:31" ht="20" x14ac:dyDescent="0.4">
      <c r="D1125"/>
      <c r="E1125"/>
      <c r="F1125"/>
      <c r="H1125"/>
      <c r="M1125"/>
      <c r="R1125"/>
      <c r="AE1125"/>
    </row>
    <row r="1126" spans="4:31" ht="20" x14ac:dyDescent="0.4">
      <c r="D1126"/>
      <c r="E1126"/>
      <c r="F1126"/>
      <c r="H1126"/>
      <c r="M1126"/>
      <c r="R1126"/>
      <c r="AE1126"/>
    </row>
    <row r="1127" spans="4:31" ht="20" x14ac:dyDescent="0.4">
      <c r="D1127"/>
      <c r="E1127"/>
      <c r="F1127"/>
      <c r="H1127"/>
      <c r="M1127"/>
      <c r="R1127"/>
      <c r="AE1127"/>
    </row>
    <row r="1128" spans="4:31" ht="20" x14ac:dyDescent="0.4">
      <c r="D1128"/>
      <c r="E1128"/>
      <c r="F1128"/>
      <c r="H1128"/>
      <c r="M1128"/>
      <c r="R1128"/>
      <c r="AE1128"/>
    </row>
    <row r="1129" spans="4:31" ht="20" x14ac:dyDescent="0.4">
      <c r="D1129"/>
      <c r="E1129"/>
      <c r="F1129"/>
      <c r="H1129"/>
      <c r="M1129"/>
      <c r="R1129"/>
      <c r="AE1129"/>
    </row>
    <row r="1130" spans="4:31" ht="20" x14ac:dyDescent="0.4">
      <c r="D1130"/>
      <c r="E1130"/>
      <c r="F1130"/>
      <c r="H1130"/>
      <c r="M1130"/>
      <c r="R1130"/>
      <c r="AE1130"/>
    </row>
    <row r="1131" spans="4:31" ht="20" x14ac:dyDescent="0.4">
      <c r="D1131"/>
      <c r="E1131"/>
      <c r="F1131"/>
      <c r="H1131"/>
      <c r="M1131"/>
      <c r="R1131"/>
      <c r="AE1131"/>
    </row>
    <row r="1132" spans="4:31" ht="20" x14ac:dyDescent="0.4">
      <c r="D1132"/>
      <c r="E1132"/>
      <c r="F1132"/>
      <c r="H1132"/>
      <c r="M1132"/>
      <c r="R1132"/>
      <c r="AE1132"/>
    </row>
    <row r="1133" spans="4:31" ht="20" x14ac:dyDescent="0.4">
      <c r="D1133"/>
      <c r="E1133"/>
      <c r="F1133"/>
      <c r="H1133"/>
      <c r="M1133"/>
      <c r="R1133"/>
      <c r="AE1133"/>
    </row>
    <row r="1134" spans="4:31" ht="20" x14ac:dyDescent="0.4">
      <c r="D1134"/>
      <c r="E1134"/>
      <c r="F1134"/>
      <c r="H1134"/>
      <c r="M1134"/>
      <c r="R1134"/>
      <c r="AE1134"/>
    </row>
    <row r="1135" spans="4:31" ht="20" x14ac:dyDescent="0.4">
      <c r="D1135"/>
      <c r="E1135"/>
      <c r="F1135"/>
      <c r="H1135"/>
      <c r="M1135"/>
      <c r="R1135"/>
      <c r="AE1135"/>
    </row>
    <row r="1136" spans="4:31" ht="20" x14ac:dyDescent="0.4">
      <c r="D1136"/>
      <c r="E1136"/>
      <c r="F1136"/>
      <c r="H1136"/>
      <c r="M1136"/>
      <c r="R1136"/>
      <c r="AE1136"/>
    </row>
    <row r="1137" spans="4:31" ht="20" x14ac:dyDescent="0.4">
      <c r="D1137"/>
      <c r="E1137"/>
      <c r="F1137"/>
      <c r="H1137"/>
      <c r="M1137"/>
      <c r="R1137"/>
      <c r="AE1137"/>
    </row>
    <row r="1138" spans="4:31" ht="20" x14ac:dyDescent="0.4">
      <c r="D1138"/>
      <c r="E1138"/>
      <c r="F1138"/>
      <c r="H1138"/>
      <c r="M1138"/>
      <c r="R1138"/>
      <c r="AE1138"/>
    </row>
    <row r="1139" spans="4:31" ht="20" x14ac:dyDescent="0.4">
      <c r="D1139"/>
      <c r="E1139"/>
      <c r="F1139"/>
      <c r="H1139"/>
      <c r="M1139"/>
      <c r="R1139"/>
      <c r="AE1139"/>
    </row>
    <row r="1140" spans="4:31" ht="20" x14ac:dyDescent="0.4">
      <c r="D1140"/>
      <c r="E1140"/>
      <c r="F1140"/>
      <c r="H1140"/>
      <c r="M1140"/>
      <c r="R1140"/>
      <c r="AE1140"/>
    </row>
    <row r="1141" spans="4:31" ht="20" x14ac:dyDescent="0.4">
      <c r="D1141"/>
      <c r="E1141"/>
      <c r="F1141"/>
      <c r="H1141"/>
      <c r="M1141"/>
      <c r="R1141"/>
      <c r="AE1141"/>
    </row>
    <row r="1142" spans="4:31" ht="20" x14ac:dyDescent="0.4">
      <c r="D1142"/>
      <c r="E1142"/>
      <c r="F1142"/>
      <c r="H1142"/>
      <c r="M1142"/>
      <c r="R1142"/>
      <c r="AE1142"/>
    </row>
    <row r="1143" spans="4:31" ht="20" x14ac:dyDescent="0.4">
      <c r="D1143"/>
      <c r="E1143"/>
      <c r="F1143"/>
      <c r="H1143"/>
      <c r="M1143"/>
      <c r="R1143"/>
      <c r="AE1143"/>
    </row>
    <row r="1144" spans="4:31" ht="20" x14ac:dyDescent="0.4">
      <c r="D1144"/>
      <c r="E1144"/>
      <c r="F1144"/>
      <c r="H1144"/>
      <c r="M1144"/>
      <c r="R1144"/>
      <c r="AE1144"/>
    </row>
    <row r="1145" spans="4:31" ht="20" x14ac:dyDescent="0.4">
      <c r="D1145"/>
      <c r="E1145"/>
      <c r="F1145"/>
      <c r="H1145"/>
      <c r="M1145"/>
      <c r="R1145"/>
      <c r="AE1145"/>
    </row>
    <row r="1146" spans="4:31" ht="20" x14ac:dyDescent="0.4">
      <c r="D1146"/>
      <c r="E1146"/>
      <c r="F1146"/>
      <c r="H1146"/>
      <c r="M1146"/>
      <c r="R1146"/>
      <c r="AE1146"/>
    </row>
    <row r="1147" spans="4:31" ht="20" x14ac:dyDescent="0.4">
      <c r="D1147"/>
      <c r="E1147"/>
      <c r="F1147"/>
      <c r="H1147"/>
      <c r="M1147"/>
      <c r="R1147"/>
      <c r="AE1147"/>
    </row>
    <row r="1148" spans="4:31" ht="20" x14ac:dyDescent="0.4">
      <c r="D1148"/>
      <c r="E1148"/>
      <c r="F1148"/>
      <c r="H1148"/>
      <c r="M1148"/>
      <c r="R1148"/>
      <c r="AE1148"/>
    </row>
    <row r="1149" spans="4:31" ht="20" x14ac:dyDescent="0.4">
      <c r="D1149"/>
      <c r="E1149"/>
      <c r="F1149"/>
      <c r="H1149"/>
      <c r="M1149"/>
      <c r="R1149"/>
      <c r="AE1149"/>
    </row>
    <row r="1150" spans="4:31" ht="20" x14ac:dyDescent="0.4">
      <c r="D1150"/>
      <c r="E1150"/>
      <c r="F1150"/>
      <c r="H1150"/>
      <c r="M1150"/>
      <c r="R1150"/>
      <c r="AE1150"/>
    </row>
    <row r="1151" spans="4:31" ht="20" x14ac:dyDescent="0.4">
      <c r="D1151"/>
      <c r="E1151"/>
      <c r="F1151"/>
      <c r="H1151"/>
      <c r="M1151"/>
      <c r="R1151"/>
      <c r="AE1151"/>
    </row>
    <row r="1152" spans="4:31" ht="20" x14ac:dyDescent="0.4">
      <c r="D1152"/>
      <c r="E1152"/>
      <c r="F1152"/>
      <c r="H1152"/>
      <c r="M1152"/>
      <c r="R1152"/>
      <c r="AE1152"/>
    </row>
    <row r="1153" spans="4:31" ht="20" x14ac:dyDescent="0.4">
      <c r="D1153"/>
      <c r="E1153"/>
      <c r="F1153"/>
      <c r="H1153"/>
      <c r="M1153"/>
      <c r="R1153"/>
      <c r="AE1153"/>
    </row>
    <row r="1154" spans="4:31" ht="20" x14ac:dyDescent="0.4">
      <c r="D1154"/>
      <c r="E1154"/>
      <c r="F1154"/>
      <c r="H1154"/>
      <c r="M1154"/>
      <c r="R1154"/>
      <c r="AE1154"/>
    </row>
    <row r="1155" spans="4:31" ht="20" x14ac:dyDescent="0.4">
      <c r="D1155"/>
      <c r="E1155"/>
      <c r="F1155"/>
      <c r="H1155"/>
      <c r="M1155"/>
      <c r="R1155"/>
      <c r="AE1155"/>
    </row>
    <row r="1156" spans="4:31" ht="20" x14ac:dyDescent="0.4">
      <c r="D1156"/>
      <c r="E1156"/>
      <c r="F1156"/>
      <c r="H1156"/>
      <c r="M1156"/>
      <c r="R1156"/>
      <c r="AE1156"/>
    </row>
    <row r="1157" spans="4:31" ht="20" x14ac:dyDescent="0.4">
      <c r="D1157"/>
      <c r="E1157"/>
      <c r="F1157"/>
      <c r="H1157"/>
      <c r="M1157"/>
      <c r="R1157"/>
      <c r="AE1157"/>
    </row>
    <row r="1158" spans="4:31" ht="20" x14ac:dyDescent="0.4">
      <c r="D1158"/>
      <c r="E1158"/>
      <c r="F1158"/>
      <c r="H1158"/>
      <c r="M1158"/>
      <c r="R1158"/>
      <c r="AE1158"/>
    </row>
    <row r="1159" spans="4:31" ht="20" x14ac:dyDescent="0.4">
      <c r="D1159"/>
      <c r="E1159"/>
      <c r="F1159"/>
      <c r="H1159"/>
      <c r="M1159"/>
      <c r="R1159"/>
      <c r="AE1159"/>
    </row>
    <row r="1160" spans="4:31" ht="20" x14ac:dyDescent="0.4">
      <c r="D1160"/>
      <c r="E1160"/>
      <c r="F1160"/>
      <c r="H1160"/>
      <c r="M1160"/>
      <c r="R1160"/>
      <c r="AE1160"/>
    </row>
    <row r="1161" spans="4:31" ht="20" x14ac:dyDescent="0.4">
      <c r="D1161"/>
      <c r="E1161"/>
      <c r="F1161"/>
      <c r="H1161"/>
      <c r="M1161"/>
      <c r="R1161"/>
      <c r="AE1161"/>
    </row>
    <row r="1162" spans="4:31" ht="20" x14ac:dyDescent="0.4">
      <c r="D1162"/>
      <c r="E1162"/>
      <c r="F1162"/>
      <c r="H1162"/>
      <c r="M1162"/>
      <c r="R1162"/>
      <c r="AE1162"/>
    </row>
    <row r="1163" spans="4:31" ht="20" x14ac:dyDescent="0.4">
      <c r="D1163"/>
      <c r="E1163"/>
      <c r="F1163"/>
      <c r="H1163"/>
      <c r="M1163"/>
      <c r="R1163"/>
      <c r="AE1163"/>
    </row>
    <row r="1164" spans="4:31" ht="20" x14ac:dyDescent="0.4">
      <c r="D1164"/>
      <c r="E1164"/>
      <c r="F1164"/>
      <c r="H1164"/>
      <c r="M1164"/>
      <c r="R1164"/>
      <c r="AE1164"/>
    </row>
    <row r="1165" spans="4:31" ht="20" x14ac:dyDescent="0.4">
      <c r="D1165"/>
      <c r="E1165"/>
      <c r="F1165"/>
      <c r="H1165"/>
      <c r="M1165"/>
      <c r="R1165"/>
      <c r="AE1165"/>
    </row>
    <row r="1166" spans="4:31" ht="20" x14ac:dyDescent="0.4">
      <c r="D1166"/>
      <c r="E1166"/>
      <c r="F1166"/>
      <c r="H1166"/>
      <c r="M1166"/>
      <c r="R1166"/>
      <c r="AE1166"/>
    </row>
    <row r="1167" spans="4:31" ht="20" x14ac:dyDescent="0.4">
      <c r="D1167"/>
      <c r="E1167"/>
      <c r="F1167"/>
      <c r="H1167"/>
      <c r="M1167"/>
      <c r="R1167"/>
      <c r="AE1167"/>
    </row>
    <row r="1168" spans="4:31" ht="20" x14ac:dyDescent="0.4">
      <c r="D1168"/>
      <c r="E1168"/>
      <c r="F1168"/>
      <c r="H1168"/>
      <c r="M1168"/>
      <c r="R1168"/>
      <c r="AE1168"/>
    </row>
    <row r="1169" spans="4:31" ht="20" x14ac:dyDescent="0.4">
      <c r="D1169"/>
      <c r="E1169"/>
      <c r="F1169"/>
      <c r="H1169"/>
      <c r="M1169"/>
      <c r="R1169"/>
      <c r="AE1169"/>
    </row>
    <row r="1170" spans="4:31" ht="20" x14ac:dyDescent="0.4">
      <c r="D1170"/>
      <c r="E1170"/>
      <c r="F1170"/>
      <c r="H1170"/>
      <c r="M1170"/>
      <c r="R1170"/>
      <c r="AE1170"/>
    </row>
    <row r="1171" spans="4:31" ht="20" x14ac:dyDescent="0.4">
      <c r="D1171"/>
      <c r="E1171"/>
      <c r="F1171"/>
      <c r="H1171"/>
      <c r="M1171"/>
      <c r="R1171"/>
      <c r="AE1171"/>
    </row>
    <row r="1172" spans="4:31" ht="20" x14ac:dyDescent="0.4">
      <c r="D1172"/>
      <c r="E1172"/>
      <c r="F1172"/>
      <c r="H1172"/>
      <c r="M1172"/>
      <c r="R1172"/>
      <c r="AE1172"/>
    </row>
    <row r="1173" spans="4:31" ht="20" x14ac:dyDescent="0.4">
      <c r="D1173"/>
      <c r="E1173"/>
      <c r="F1173"/>
      <c r="H1173"/>
      <c r="M1173"/>
      <c r="R1173"/>
      <c r="AE1173"/>
    </row>
    <row r="1174" spans="4:31" ht="20" x14ac:dyDescent="0.4">
      <c r="D1174"/>
      <c r="E1174"/>
      <c r="F1174"/>
      <c r="H1174"/>
      <c r="M1174"/>
      <c r="R1174"/>
      <c r="AE1174"/>
    </row>
    <row r="1175" spans="4:31" ht="20" x14ac:dyDescent="0.4">
      <c r="D1175"/>
      <c r="E1175"/>
      <c r="F1175"/>
      <c r="H1175"/>
      <c r="M1175"/>
      <c r="R1175"/>
      <c r="AE1175"/>
    </row>
    <row r="1176" spans="4:31" ht="20" x14ac:dyDescent="0.4">
      <c r="D1176"/>
      <c r="E1176"/>
      <c r="F1176"/>
      <c r="H1176"/>
      <c r="M1176"/>
      <c r="R1176"/>
      <c r="AE1176"/>
    </row>
    <row r="1177" spans="4:31" ht="20" x14ac:dyDescent="0.4">
      <c r="D1177"/>
      <c r="E1177"/>
      <c r="F1177"/>
      <c r="H1177"/>
      <c r="M1177"/>
      <c r="R1177"/>
      <c r="AE1177"/>
    </row>
    <row r="1178" spans="4:31" ht="20" x14ac:dyDescent="0.4">
      <c r="D1178"/>
      <c r="E1178"/>
      <c r="F1178"/>
      <c r="H1178"/>
      <c r="M1178"/>
      <c r="R1178"/>
      <c r="AE1178"/>
    </row>
    <row r="1179" spans="4:31" ht="20" x14ac:dyDescent="0.4">
      <c r="D1179"/>
      <c r="E1179"/>
      <c r="F1179"/>
      <c r="H1179"/>
      <c r="M1179"/>
      <c r="R1179"/>
      <c r="AE1179"/>
    </row>
    <row r="1180" spans="4:31" ht="20" x14ac:dyDescent="0.4">
      <c r="D1180"/>
      <c r="E1180"/>
      <c r="F1180"/>
      <c r="H1180"/>
      <c r="M1180"/>
      <c r="R1180"/>
      <c r="AE1180"/>
    </row>
    <row r="1181" spans="4:31" ht="20" x14ac:dyDescent="0.4">
      <c r="D1181"/>
      <c r="E1181"/>
      <c r="F1181"/>
      <c r="H1181"/>
      <c r="M1181"/>
      <c r="R1181"/>
      <c r="AE1181"/>
    </row>
    <row r="1182" spans="4:31" ht="20" x14ac:dyDescent="0.4">
      <c r="D1182"/>
      <c r="E1182"/>
      <c r="F1182"/>
      <c r="H1182"/>
      <c r="M1182"/>
      <c r="R1182"/>
      <c r="AE1182"/>
    </row>
    <row r="1183" spans="4:31" ht="20" x14ac:dyDescent="0.4">
      <c r="D1183"/>
      <c r="E1183"/>
      <c r="F1183"/>
      <c r="H1183"/>
      <c r="M1183"/>
      <c r="R1183"/>
      <c r="AE1183"/>
    </row>
    <row r="1184" spans="4:31" ht="20" x14ac:dyDescent="0.4">
      <c r="D1184"/>
      <c r="E1184"/>
      <c r="F1184"/>
      <c r="H1184"/>
      <c r="M1184"/>
      <c r="R1184"/>
      <c r="AE1184"/>
    </row>
    <row r="1185" spans="4:31" ht="20" x14ac:dyDescent="0.4">
      <c r="D1185"/>
      <c r="E1185"/>
      <c r="F1185"/>
      <c r="H1185"/>
      <c r="M1185"/>
      <c r="R1185"/>
      <c r="AE1185"/>
    </row>
    <row r="1186" spans="4:31" ht="20" x14ac:dyDescent="0.4">
      <c r="D1186"/>
      <c r="E1186"/>
      <c r="F1186"/>
      <c r="H1186"/>
      <c r="M1186"/>
      <c r="R1186"/>
      <c r="AE1186"/>
    </row>
    <row r="1187" spans="4:31" ht="20" x14ac:dyDescent="0.4">
      <c r="D1187"/>
      <c r="E1187"/>
      <c r="F1187"/>
      <c r="H1187"/>
      <c r="M1187"/>
      <c r="R1187"/>
      <c r="AE1187"/>
    </row>
    <row r="1188" spans="4:31" ht="20" x14ac:dyDescent="0.4">
      <c r="D1188"/>
      <c r="E1188"/>
      <c r="F1188"/>
      <c r="H1188"/>
      <c r="M1188"/>
      <c r="R1188"/>
      <c r="AE1188"/>
    </row>
    <row r="1189" spans="4:31" ht="20" x14ac:dyDescent="0.4">
      <c r="D1189"/>
      <c r="E1189"/>
      <c r="F1189"/>
      <c r="H1189"/>
      <c r="M1189"/>
      <c r="R1189"/>
      <c r="AE1189"/>
    </row>
    <row r="1190" spans="4:31" ht="20" x14ac:dyDescent="0.4">
      <c r="D1190"/>
      <c r="E1190"/>
      <c r="F1190"/>
      <c r="H1190"/>
      <c r="M1190"/>
      <c r="R1190"/>
      <c r="AE1190"/>
    </row>
    <row r="1191" spans="4:31" ht="20" x14ac:dyDescent="0.4">
      <c r="D1191"/>
      <c r="E1191"/>
      <c r="F1191"/>
      <c r="H1191"/>
      <c r="M1191"/>
      <c r="R1191"/>
      <c r="AE1191"/>
    </row>
    <row r="1192" spans="4:31" ht="20" x14ac:dyDescent="0.4">
      <c r="D1192"/>
      <c r="E1192"/>
      <c r="F1192"/>
      <c r="H1192"/>
      <c r="M1192"/>
      <c r="R1192"/>
      <c r="AE1192"/>
    </row>
    <row r="1193" spans="4:31" ht="20" x14ac:dyDescent="0.4">
      <c r="D1193"/>
      <c r="E1193"/>
      <c r="F1193"/>
      <c r="H1193"/>
      <c r="M1193"/>
      <c r="R1193"/>
      <c r="AE1193"/>
    </row>
    <row r="1194" spans="4:31" ht="20" x14ac:dyDescent="0.4">
      <c r="D1194"/>
      <c r="E1194"/>
      <c r="F1194"/>
      <c r="H1194"/>
      <c r="M1194"/>
      <c r="R1194"/>
      <c r="AE1194"/>
    </row>
    <row r="1195" spans="4:31" ht="20" x14ac:dyDescent="0.4">
      <c r="D1195"/>
      <c r="E1195"/>
      <c r="F1195"/>
      <c r="H1195"/>
      <c r="M1195"/>
      <c r="R1195"/>
      <c r="AE1195"/>
    </row>
    <row r="1196" spans="4:31" ht="20" x14ac:dyDescent="0.4">
      <c r="D1196"/>
      <c r="E1196"/>
      <c r="F1196"/>
      <c r="H1196"/>
      <c r="M1196"/>
      <c r="R1196"/>
      <c r="AE1196"/>
    </row>
    <row r="1197" spans="4:31" ht="20" x14ac:dyDescent="0.4">
      <c r="D1197"/>
      <c r="E1197"/>
      <c r="F1197"/>
      <c r="H1197"/>
      <c r="M1197"/>
      <c r="R1197"/>
      <c r="AE1197"/>
    </row>
    <row r="1198" spans="4:31" ht="20" x14ac:dyDescent="0.4">
      <c r="D1198"/>
      <c r="E1198"/>
      <c r="F1198"/>
      <c r="H1198"/>
      <c r="M1198"/>
      <c r="R1198"/>
      <c r="AE1198"/>
    </row>
    <row r="1199" spans="4:31" ht="20" x14ac:dyDescent="0.4">
      <c r="D1199"/>
      <c r="E1199"/>
      <c r="F1199"/>
      <c r="H1199"/>
      <c r="M1199"/>
      <c r="R1199"/>
      <c r="AE1199"/>
    </row>
    <row r="1200" spans="4:31" ht="20" x14ac:dyDescent="0.4">
      <c r="D1200"/>
      <c r="E1200"/>
      <c r="F1200"/>
      <c r="H1200"/>
      <c r="M1200"/>
      <c r="R1200"/>
      <c r="AE1200"/>
    </row>
    <row r="1201" spans="4:31" ht="20" x14ac:dyDescent="0.4">
      <c r="D1201"/>
      <c r="E1201"/>
      <c r="F1201"/>
      <c r="H1201"/>
      <c r="M1201"/>
      <c r="R1201"/>
      <c r="AE1201"/>
    </row>
    <row r="1202" spans="4:31" ht="20" x14ac:dyDescent="0.4">
      <c r="D1202"/>
      <c r="E1202"/>
      <c r="F1202"/>
      <c r="H1202"/>
      <c r="M1202"/>
      <c r="R1202"/>
      <c r="AE1202"/>
    </row>
    <row r="1203" spans="4:31" ht="20" x14ac:dyDescent="0.4">
      <c r="D1203"/>
      <c r="E1203"/>
      <c r="F1203"/>
      <c r="H1203"/>
      <c r="M1203"/>
      <c r="R1203"/>
      <c r="AE1203"/>
    </row>
    <row r="1204" spans="4:31" ht="20" x14ac:dyDescent="0.4">
      <c r="D1204"/>
      <c r="E1204"/>
      <c r="F1204"/>
      <c r="H1204"/>
      <c r="M1204"/>
      <c r="R1204"/>
      <c r="AE1204"/>
    </row>
    <row r="1205" spans="4:31" ht="20" x14ac:dyDescent="0.4">
      <c r="D1205"/>
      <c r="E1205"/>
      <c r="F1205"/>
      <c r="H1205"/>
      <c r="M1205"/>
      <c r="R1205"/>
      <c r="AE1205"/>
    </row>
    <row r="1206" spans="4:31" ht="20" x14ac:dyDescent="0.4">
      <c r="D1206"/>
      <c r="E1206"/>
      <c r="F1206"/>
      <c r="H1206"/>
      <c r="M1206"/>
      <c r="R1206"/>
      <c r="AE1206"/>
    </row>
    <row r="1207" spans="4:31" ht="20" x14ac:dyDescent="0.4">
      <c r="D1207"/>
      <c r="E1207"/>
      <c r="F1207"/>
      <c r="H1207"/>
      <c r="M1207"/>
      <c r="R1207"/>
      <c r="AE1207"/>
    </row>
    <row r="1208" spans="4:31" ht="20" x14ac:dyDescent="0.4">
      <c r="D1208"/>
      <c r="E1208"/>
      <c r="F1208"/>
      <c r="H1208"/>
      <c r="M1208"/>
      <c r="R1208"/>
      <c r="AE1208"/>
    </row>
    <row r="1209" spans="4:31" ht="20" x14ac:dyDescent="0.4">
      <c r="D1209"/>
      <c r="E1209"/>
      <c r="F1209"/>
      <c r="H1209"/>
      <c r="M1209"/>
      <c r="R1209"/>
      <c r="AE1209"/>
    </row>
    <row r="1210" spans="4:31" ht="20" x14ac:dyDescent="0.4">
      <c r="D1210"/>
      <c r="E1210"/>
      <c r="F1210"/>
      <c r="H1210"/>
      <c r="M1210"/>
      <c r="R1210"/>
      <c r="AE1210"/>
    </row>
    <row r="1211" spans="4:31" ht="20" x14ac:dyDescent="0.4">
      <c r="D1211"/>
      <c r="E1211"/>
      <c r="F1211"/>
      <c r="H1211"/>
      <c r="M1211"/>
      <c r="R1211"/>
      <c r="AE1211"/>
    </row>
    <row r="1212" spans="4:31" ht="20" x14ac:dyDescent="0.4">
      <c r="D1212"/>
      <c r="E1212"/>
      <c r="F1212"/>
      <c r="H1212"/>
      <c r="M1212"/>
      <c r="R1212"/>
      <c r="AE1212"/>
    </row>
    <row r="1213" spans="4:31" ht="20" x14ac:dyDescent="0.4">
      <c r="D1213"/>
      <c r="E1213"/>
      <c r="F1213"/>
      <c r="H1213"/>
      <c r="M1213"/>
      <c r="R1213"/>
      <c r="AE1213"/>
    </row>
    <row r="1214" spans="4:31" ht="20" x14ac:dyDescent="0.4">
      <c r="D1214"/>
      <c r="E1214"/>
      <c r="F1214"/>
      <c r="H1214"/>
      <c r="M1214"/>
      <c r="R1214"/>
      <c r="AE1214"/>
    </row>
    <row r="1215" spans="4:31" ht="20" x14ac:dyDescent="0.4">
      <c r="D1215"/>
      <c r="E1215"/>
      <c r="F1215"/>
      <c r="H1215"/>
      <c r="M1215"/>
      <c r="R1215"/>
      <c r="AE1215"/>
    </row>
    <row r="1216" spans="4:31" ht="20" x14ac:dyDescent="0.4">
      <c r="D1216"/>
      <c r="E1216"/>
      <c r="F1216"/>
      <c r="H1216"/>
      <c r="M1216"/>
      <c r="R1216"/>
      <c r="AE1216"/>
    </row>
    <row r="1217" spans="4:31" ht="20" x14ac:dyDescent="0.4">
      <c r="D1217"/>
      <c r="E1217"/>
      <c r="F1217"/>
      <c r="H1217"/>
      <c r="M1217"/>
      <c r="R1217"/>
      <c r="AE1217"/>
    </row>
    <row r="1218" spans="4:31" ht="20" x14ac:dyDescent="0.4">
      <c r="D1218"/>
      <c r="E1218"/>
      <c r="F1218"/>
      <c r="H1218"/>
      <c r="M1218"/>
      <c r="R1218"/>
      <c r="AE1218"/>
    </row>
    <row r="1219" spans="4:31" ht="20" x14ac:dyDescent="0.4">
      <c r="D1219"/>
      <c r="E1219"/>
      <c r="F1219"/>
      <c r="H1219"/>
      <c r="M1219"/>
      <c r="R1219"/>
      <c r="AE1219"/>
    </row>
    <row r="1220" spans="4:31" ht="20" x14ac:dyDescent="0.4">
      <c r="D1220"/>
      <c r="E1220"/>
      <c r="F1220"/>
      <c r="H1220"/>
      <c r="M1220"/>
      <c r="R1220"/>
      <c r="AE1220"/>
    </row>
    <row r="1221" spans="4:31" ht="20" x14ac:dyDescent="0.4">
      <c r="D1221"/>
      <c r="E1221"/>
      <c r="F1221"/>
      <c r="H1221"/>
      <c r="M1221"/>
      <c r="R1221"/>
      <c r="AE1221"/>
    </row>
    <row r="1222" spans="4:31" ht="20" x14ac:dyDescent="0.4">
      <c r="D1222"/>
      <c r="E1222"/>
      <c r="F1222"/>
      <c r="H1222"/>
      <c r="M1222"/>
      <c r="R1222"/>
      <c r="AE1222"/>
    </row>
    <row r="1223" spans="4:31" ht="20" x14ac:dyDescent="0.4">
      <c r="D1223"/>
      <c r="E1223"/>
      <c r="F1223"/>
      <c r="H1223"/>
      <c r="M1223"/>
      <c r="R1223"/>
      <c r="AE1223"/>
    </row>
    <row r="1224" spans="4:31" ht="20" x14ac:dyDescent="0.4">
      <c r="D1224"/>
      <c r="E1224"/>
      <c r="F1224"/>
      <c r="H1224"/>
      <c r="M1224"/>
      <c r="R1224"/>
      <c r="AE1224"/>
    </row>
    <row r="1225" spans="4:31" ht="20" x14ac:dyDescent="0.4">
      <c r="D1225"/>
      <c r="E1225"/>
      <c r="F1225"/>
      <c r="H1225"/>
      <c r="M1225"/>
      <c r="R1225"/>
      <c r="AE1225"/>
    </row>
    <row r="1226" spans="4:31" ht="20" x14ac:dyDescent="0.4">
      <c r="D1226"/>
      <c r="E1226"/>
      <c r="F1226"/>
      <c r="H1226"/>
      <c r="M1226"/>
      <c r="R1226"/>
      <c r="AE1226"/>
    </row>
    <row r="1227" spans="4:31" ht="20" x14ac:dyDescent="0.4">
      <c r="D1227"/>
      <c r="E1227"/>
      <c r="F1227"/>
      <c r="H1227"/>
      <c r="M1227"/>
      <c r="R1227"/>
      <c r="AE1227"/>
    </row>
    <row r="1228" spans="4:31" ht="20" x14ac:dyDescent="0.4">
      <c r="D1228"/>
      <c r="E1228"/>
      <c r="F1228"/>
      <c r="H1228"/>
      <c r="M1228"/>
      <c r="R1228"/>
      <c r="AE1228"/>
    </row>
    <row r="1229" spans="4:31" ht="20" x14ac:dyDescent="0.4">
      <c r="D1229"/>
      <c r="E1229"/>
      <c r="F1229"/>
      <c r="H1229"/>
      <c r="M1229"/>
      <c r="R1229"/>
      <c r="AE1229"/>
    </row>
    <row r="1230" spans="4:31" ht="20" x14ac:dyDescent="0.4">
      <c r="D1230"/>
      <c r="E1230"/>
      <c r="F1230"/>
      <c r="H1230"/>
      <c r="M1230"/>
      <c r="R1230"/>
      <c r="AE1230"/>
    </row>
    <row r="1231" spans="4:31" ht="20" x14ac:dyDescent="0.4">
      <c r="D1231"/>
      <c r="E1231"/>
      <c r="F1231"/>
      <c r="H1231"/>
      <c r="M1231"/>
      <c r="R1231"/>
      <c r="AE1231"/>
    </row>
    <row r="1232" spans="4:31" ht="20" x14ac:dyDescent="0.4">
      <c r="D1232"/>
      <c r="E1232"/>
      <c r="F1232"/>
      <c r="H1232"/>
      <c r="M1232"/>
      <c r="R1232"/>
      <c r="AE1232"/>
    </row>
    <row r="1233" spans="4:31" ht="20" x14ac:dyDescent="0.4">
      <c r="D1233"/>
      <c r="E1233"/>
      <c r="F1233"/>
      <c r="H1233"/>
      <c r="M1233"/>
      <c r="R1233"/>
      <c r="AE1233"/>
    </row>
    <row r="1234" spans="4:31" ht="20" x14ac:dyDescent="0.4">
      <c r="D1234"/>
      <c r="E1234"/>
      <c r="F1234"/>
      <c r="H1234"/>
      <c r="M1234"/>
      <c r="R1234"/>
      <c r="AE1234"/>
    </row>
    <row r="1235" spans="4:31" ht="20" x14ac:dyDescent="0.4">
      <c r="D1235"/>
      <c r="E1235"/>
      <c r="F1235"/>
      <c r="H1235"/>
      <c r="M1235"/>
      <c r="R1235"/>
      <c r="AE1235"/>
    </row>
    <row r="1236" spans="4:31" ht="20" x14ac:dyDescent="0.4">
      <c r="D1236"/>
      <c r="E1236"/>
      <c r="F1236"/>
      <c r="H1236"/>
      <c r="M1236"/>
      <c r="R1236"/>
      <c r="AE1236"/>
    </row>
    <row r="1237" spans="4:31" ht="20" x14ac:dyDescent="0.4">
      <c r="D1237"/>
      <c r="E1237"/>
      <c r="F1237"/>
      <c r="H1237"/>
      <c r="M1237"/>
      <c r="R1237"/>
      <c r="AE1237"/>
    </row>
    <row r="1238" spans="4:31" ht="20" x14ac:dyDescent="0.4">
      <c r="D1238"/>
      <c r="E1238"/>
      <c r="F1238"/>
      <c r="H1238"/>
      <c r="M1238"/>
      <c r="R1238"/>
      <c r="AE1238"/>
    </row>
    <row r="1239" spans="4:31" ht="20" x14ac:dyDescent="0.4">
      <c r="D1239"/>
      <c r="E1239"/>
      <c r="F1239"/>
      <c r="H1239"/>
      <c r="M1239"/>
      <c r="R1239"/>
      <c r="AE1239"/>
    </row>
    <row r="1240" spans="4:31" ht="20" x14ac:dyDescent="0.4">
      <c r="D1240"/>
      <c r="E1240"/>
      <c r="F1240"/>
      <c r="H1240"/>
      <c r="M1240"/>
      <c r="R1240"/>
      <c r="AE1240"/>
    </row>
    <row r="1241" spans="4:31" ht="20" x14ac:dyDescent="0.4">
      <c r="D1241"/>
      <c r="E1241"/>
      <c r="F1241"/>
      <c r="H1241"/>
      <c r="M1241"/>
      <c r="R1241"/>
      <c r="AE1241"/>
    </row>
    <row r="1242" spans="4:31" ht="20" x14ac:dyDescent="0.4">
      <c r="D1242"/>
      <c r="E1242"/>
      <c r="F1242"/>
      <c r="H1242"/>
      <c r="M1242"/>
      <c r="R1242"/>
      <c r="AE1242"/>
    </row>
    <row r="1243" spans="4:31" ht="20" x14ac:dyDescent="0.4">
      <c r="D1243"/>
      <c r="E1243"/>
      <c r="F1243"/>
      <c r="H1243"/>
      <c r="M1243"/>
      <c r="R1243"/>
      <c r="AE1243"/>
    </row>
    <row r="1244" spans="4:31" ht="20" x14ac:dyDescent="0.4">
      <c r="D1244"/>
      <c r="E1244"/>
      <c r="F1244"/>
      <c r="H1244"/>
      <c r="M1244"/>
      <c r="R1244"/>
      <c r="AE1244"/>
    </row>
    <row r="1245" spans="4:31" ht="20" x14ac:dyDescent="0.4">
      <c r="D1245"/>
      <c r="E1245"/>
      <c r="F1245"/>
      <c r="H1245"/>
      <c r="M1245"/>
      <c r="R1245"/>
      <c r="AE1245"/>
    </row>
    <row r="1246" spans="4:31" ht="20" x14ac:dyDescent="0.4">
      <c r="D1246"/>
      <c r="E1246"/>
      <c r="F1246"/>
      <c r="H1246"/>
      <c r="M1246"/>
      <c r="R1246"/>
      <c r="AE1246"/>
    </row>
    <row r="1247" spans="4:31" ht="20" x14ac:dyDescent="0.4">
      <c r="D1247"/>
      <c r="E1247"/>
      <c r="F1247"/>
      <c r="H1247"/>
      <c r="M1247"/>
      <c r="R1247"/>
      <c r="AE1247"/>
    </row>
    <row r="1248" spans="4:31" ht="20" x14ac:dyDescent="0.4">
      <c r="D1248"/>
      <c r="E1248"/>
      <c r="F1248"/>
      <c r="H1248"/>
      <c r="M1248"/>
      <c r="R1248"/>
      <c r="AE1248"/>
    </row>
    <row r="1249" spans="4:31" ht="20" x14ac:dyDescent="0.4">
      <c r="D1249"/>
      <c r="E1249"/>
      <c r="F1249"/>
      <c r="H1249"/>
      <c r="M1249"/>
      <c r="R1249"/>
      <c r="AE1249"/>
    </row>
    <row r="1250" spans="4:31" ht="20" x14ac:dyDescent="0.4">
      <c r="D1250"/>
      <c r="E1250"/>
      <c r="F1250"/>
      <c r="H1250"/>
      <c r="M1250"/>
      <c r="R1250"/>
      <c r="AE1250"/>
    </row>
    <row r="1251" spans="4:31" ht="20" x14ac:dyDescent="0.4">
      <c r="D1251"/>
      <c r="E1251"/>
      <c r="F1251"/>
      <c r="H1251"/>
      <c r="M1251"/>
      <c r="R1251"/>
      <c r="AE1251"/>
    </row>
    <row r="1252" spans="4:31" ht="20" x14ac:dyDescent="0.4">
      <c r="D1252"/>
      <c r="E1252"/>
      <c r="F1252"/>
      <c r="H1252"/>
      <c r="M1252"/>
      <c r="R1252"/>
      <c r="AE1252"/>
    </row>
    <row r="1253" spans="4:31" ht="20" x14ac:dyDescent="0.4">
      <c r="D1253"/>
      <c r="E1253"/>
      <c r="F1253"/>
      <c r="H1253"/>
      <c r="M1253"/>
      <c r="R1253"/>
      <c r="AE1253"/>
    </row>
    <row r="1254" spans="4:31" ht="20" x14ac:dyDescent="0.4">
      <c r="D1254"/>
      <c r="E1254"/>
      <c r="F1254"/>
      <c r="H1254"/>
      <c r="M1254"/>
      <c r="R1254"/>
      <c r="AE1254"/>
    </row>
    <row r="1255" spans="4:31" ht="20" x14ac:dyDescent="0.4">
      <c r="D1255"/>
      <c r="E1255"/>
      <c r="F1255"/>
      <c r="H1255"/>
      <c r="M1255"/>
      <c r="R1255"/>
      <c r="AE1255"/>
    </row>
    <row r="1256" spans="4:31" ht="20" x14ac:dyDescent="0.4">
      <c r="D1256"/>
      <c r="E1256"/>
      <c r="F1256"/>
      <c r="H1256"/>
      <c r="M1256"/>
      <c r="R1256"/>
      <c r="AE1256"/>
    </row>
    <row r="1257" spans="4:31" ht="20" x14ac:dyDescent="0.4">
      <c r="D1257"/>
      <c r="E1257"/>
      <c r="F1257"/>
      <c r="H1257"/>
      <c r="M1257"/>
      <c r="R1257"/>
      <c r="AE1257"/>
    </row>
    <row r="1258" spans="4:31" ht="20" x14ac:dyDescent="0.4">
      <c r="D1258"/>
      <c r="E1258"/>
      <c r="F1258"/>
      <c r="H1258"/>
      <c r="M1258"/>
      <c r="R1258"/>
      <c r="AE1258"/>
    </row>
    <row r="1259" spans="4:31" ht="20" x14ac:dyDescent="0.4">
      <c r="D1259"/>
      <c r="E1259"/>
      <c r="F1259"/>
      <c r="H1259"/>
      <c r="M1259"/>
      <c r="R1259"/>
      <c r="AE1259"/>
    </row>
    <row r="1260" spans="4:31" ht="20" x14ac:dyDescent="0.4">
      <c r="D1260"/>
      <c r="E1260"/>
      <c r="F1260"/>
      <c r="H1260"/>
      <c r="M1260"/>
      <c r="R1260"/>
      <c r="AE1260"/>
    </row>
    <row r="1261" spans="4:31" ht="20" x14ac:dyDescent="0.4">
      <c r="D1261"/>
      <c r="E1261"/>
      <c r="F1261"/>
      <c r="H1261"/>
      <c r="M1261"/>
      <c r="R1261"/>
      <c r="AE1261"/>
    </row>
    <row r="1262" spans="4:31" ht="20" x14ac:dyDescent="0.4">
      <c r="D1262"/>
      <c r="E1262"/>
      <c r="F1262"/>
      <c r="H1262"/>
      <c r="M1262"/>
      <c r="R1262"/>
      <c r="AE1262"/>
    </row>
    <row r="1263" spans="4:31" ht="20" x14ac:dyDescent="0.4">
      <c r="D1263"/>
      <c r="E1263"/>
      <c r="F1263"/>
      <c r="H1263"/>
      <c r="M1263"/>
      <c r="R1263"/>
      <c r="AE1263"/>
    </row>
    <row r="1264" spans="4:31" ht="20" x14ac:dyDescent="0.4">
      <c r="D1264"/>
      <c r="E1264"/>
      <c r="F1264"/>
      <c r="H1264"/>
      <c r="M1264"/>
      <c r="R1264"/>
      <c r="AE1264"/>
    </row>
    <row r="1265" spans="4:31" ht="20" x14ac:dyDescent="0.4">
      <c r="D1265"/>
      <c r="E1265"/>
      <c r="F1265"/>
      <c r="H1265"/>
      <c r="M1265"/>
      <c r="R1265"/>
      <c r="AE1265"/>
    </row>
    <row r="1266" spans="4:31" ht="20" x14ac:dyDescent="0.4">
      <c r="D1266"/>
      <c r="E1266"/>
      <c r="F1266"/>
      <c r="H1266"/>
      <c r="M1266"/>
      <c r="R1266"/>
      <c r="AE1266"/>
    </row>
    <row r="1267" spans="4:31" ht="20" x14ac:dyDescent="0.4">
      <c r="D1267"/>
      <c r="E1267"/>
      <c r="F1267"/>
      <c r="H1267"/>
      <c r="M1267"/>
      <c r="R1267"/>
      <c r="AE1267"/>
    </row>
    <row r="1268" spans="4:31" ht="20" x14ac:dyDescent="0.4">
      <c r="D1268"/>
      <c r="E1268"/>
      <c r="F1268"/>
      <c r="H1268"/>
      <c r="M1268"/>
      <c r="R1268"/>
      <c r="AE1268"/>
    </row>
    <row r="1269" spans="4:31" ht="20" x14ac:dyDescent="0.4">
      <c r="D1269"/>
      <c r="E1269"/>
      <c r="F1269"/>
      <c r="H1269"/>
      <c r="M1269"/>
      <c r="R1269"/>
      <c r="AE1269"/>
    </row>
    <row r="1270" spans="4:31" ht="20" x14ac:dyDescent="0.4">
      <c r="D1270"/>
      <c r="E1270"/>
      <c r="F1270"/>
      <c r="H1270"/>
      <c r="M1270"/>
      <c r="R1270"/>
      <c r="AE1270"/>
    </row>
    <row r="1271" spans="4:31" ht="20" x14ac:dyDescent="0.4">
      <c r="D1271"/>
      <c r="E1271"/>
      <c r="F1271"/>
      <c r="H1271"/>
      <c r="M1271"/>
      <c r="R1271"/>
      <c r="AE1271"/>
    </row>
    <row r="1272" spans="4:31" ht="20" x14ac:dyDescent="0.4">
      <c r="D1272"/>
      <c r="E1272"/>
      <c r="F1272"/>
      <c r="H1272"/>
      <c r="M1272"/>
      <c r="R1272"/>
      <c r="AE1272"/>
    </row>
    <row r="1273" spans="4:31" ht="20" x14ac:dyDescent="0.4">
      <c r="D1273"/>
      <c r="E1273"/>
      <c r="F1273"/>
      <c r="H1273"/>
      <c r="M1273"/>
      <c r="R1273"/>
      <c r="AE1273"/>
    </row>
    <row r="1274" spans="4:31" ht="20" x14ac:dyDescent="0.4">
      <c r="D1274"/>
      <c r="E1274"/>
      <c r="F1274"/>
      <c r="H1274"/>
      <c r="M1274"/>
      <c r="R1274"/>
      <c r="AE1274"/>
    </row>
    <row r="1275" spans="4:31" ht="20" x14ac:dyDescent="0.4">
      <c r="D1275"/>
      <c r="E1275"/>
      <c r="F1275"/>
      <c r="H1275"/>
      <c r="M1275"/>
      <c r="R1275"/>
      <c r="AE1275"/>
    </row>
    <row r="1276" spans="4:31" ht="20" x14ac:dyDescent="0.4">
      <c r="D1276"/>
      <c r="E1276"/>
      <c r="F1276"/>
      <c r="H1276"/>
      <c r="M1276"/>
      <c r="R1276"/>
      <c r="AE1276"/>
    </row>
    <row r="1277" spans="4:31" ht="20" x14ac:dyDescent="0.4">
      <c r="D1277"/>
      <c r="E1277"/>
      <c r="F1277"/>
      <c r="H1277"/>
      <c r="M1277"/>
      <c r="R1277"/>
      <c r="AE1277"/>
    </row>
    <row r="1278" spans="4:31" ht="20" x14ac:dyDescent="0.4">
      <c r="D1278"/>
      <c r="E1278"/>
      <c r="F1278"/>
      <c r="H1278"/>
      <c r="M1278"/>
      <c r="R1278"/>
      <c r="AE1278"/>
    </row>
    <row r="1279" spans="4:31" ht="20" x14ac:dyDescent="0.4">
      <c r="D1279"/>
      <c r="E1279"/>
      <c r="F1279"/>
      <c r="H1279"/>
      <c r="M1279"/>
      <c r="R1279"/>
      <c r="AE1279"/>
    </row>
    <row r="1280" spans="4:31" ht="20" x14ac:dyDescent="0.4">
      <c r="D1280"/>
      <c r="E1280"/>
      <c r="F1280"/>
      <c r="H1280"/>
      <c r="M1280"/>
      <c r="R1280"/>
      <c r="AE1280"/>
    </row>
    <row r="1281" spans="4:31" ht="20" x14ac:dyDescent="0.4">
      <c r="D1281"/>
      <c r="E1281"/>
      <c r="F1281"/>
      <c r="H1281"/>
      <c r="M1281"/>
      <c r="R1281"/>
      <c r="AE1281"/>
    </row>
    <row r="1282" spans="4:31" ht="20" x14ac:dyDescent="0.4">
      <c r="D1282"/>
      <c r="E1282"/>
      <c r="F1282"/>
      <c r="H1282"/>
      <c r="M1282"/>
      <c r="R1282"/>
      <c r="AE1282"/>
    </row>
    <row r="1283" spans="4:31" ht="20" x14ac:dyDescent="0.4">
      <c r="D1283"/>
      <c r="E1283"/>
      <c r="F1283"/>
      <c r="H1283"/>
      <c r="M1283"/>
      <c r="R1283"/>
      <c r="AE1283"/>
    </row>
    <row r="1284" spans="4:31" ht="20" x14ac:dyDescent="0.4">
      <c r="D1284"/>
      <c r="E1284"/>
      <c r="F1284"/>
      <c r="H1284"/>
      <c r="M1284"/>
      <c r="R1284"/>
      <c r="AE1284"/>
    </row>
    <row r="1285" spans="4:31" ht="20" x14ac:dyDescent="0.4">
      <c r="D1285"/>
      <c r="E1285"/>
      <c r="F1285"/>
      <c r="H1285"/>
      <c r="M1285"/>
      <c r="R1285"/>
      <c r="AE1285"/>
    </row>
    <row r="1286" spans="4:31" ht="20" x14ac:dyDescent="0.4">
      <c r="D1286"/>
      <c r="E1286"/>
      <c r="F1286"/>
      <c r="H1286"/>
      <c r="M1286"/>
      <c r="R1286"/>
      <c r="AE1286"/>
    </row>
    <row r="1287" spans="4:31" ht="20" x14ac:dyDescent="0.4">
      <c r="D1287"/>
      <c r="E1287"/>
      <c r="F1287"/>
      <c r="H1287"/>
      <c r="M1287"/>
      <c r="R1287"/>
      <c r="AE1287"/>
    </row>
    <row r="1288" spans="4:31" ht="20" x14ac:dyDescent="0.4">
      <c r="D1288"/>
      <c r="E1288"/>
      <c r="F1288"/>
      <c r="H1288"/>
      <c r="M1288"/>
      <c r="R1288"/>
      <c r="AE1288"/>
    </row>
    <row r="1289" spans="4:31" ht="20" x14ac:dyDescent="0.4">
      <c r="D1289"/>
      <c r="E1289"/>
      <c r="F1289"/>
      <c r="H1289"/>
      <c r="M1289"/>
      <c r="R1289"/>
      <c r="AE1289"/>
    </row>
    <row r="1290" spans="4:31" ht="20" x14ac:dyDescent="0.4">
      <c r="D1290"/>
      <c r="E1290"/>
      <c r="F1290"/>
      <c r="H1290"/>
      <c r="M1290"/>
      <c r="R1290"/>
      <c r="AE1290"/>
    </row>
    <row r="1291" spans="4:31" ht="20" x14ac:dyDescent="0.4">
      <c r="D1291"/>
      <c r="E1291"/>
      <c r="F1291"/>
      <c r="H1291"/>
      <c r="M1291"/>
      <c r="R1291"/>
      <c r="AE1291"/>
    </row>
    <row r="1292" spans="4:31" ht="20" x14ac:dyDescent="0.4">
      <c r="D1292"/>
      <c r="E1292"/>
      <c r="F1292"/>
      <c r="H1292"/>
      <c r="M1292"/>
      <c r="R1292"/>
      <c r="AE1292"/>
    </row>
    <row r="1293" spans="4:31" ht="20" x14ac:dyDescent="0.4">
      <c r="D1293"/>
      <c r="E1293"/>
      <c r="F1293"/>
      <c r="H1293"/>
      <c r="M1293"/>
      <c r="R1293"/>
      <c r="AE1293"/>
    </row>
    <row r="1294" spans="4:31" ht="20" x14ac:dyDescent="0.4">
      <c r="D1294"/>
      <c r="E1294"/>
      <c r="F1294"/>
      <c r="H1294"/>
      <c r="M1294"/>
      <c r="R1294"/>
      <c r="AE1294"/>
    </row>
    <row r="1295" spans="4:31" ht="20" x14ac:dyDescent="0.4">
      <c r="D1295"/>
      <c r="E1295"/>
      <c r="F1295"/>
      <c r="H1295"/>
      <c r="M1295"/>
      <c r="R1295"/>
      <c r="AE1295"/>
    </row>
    <row r="1296" spans="4:31" ht="20" x14ac:dyDescent="0.4">
      <c r="D1296"/>
      <c r="E1296"/>
      <c r="F1296"/>
      <c r="H1296"/>
      <c r="M1296"/>
      <c r="R1296"/>
      <c r="AE1296"/>
    </row>
    <row r="1297" spans="4:31" ht="20" x14ac:dyDescent="0.4">
      <c r="D1297"/>
      <c r="E1297"/>
      <c r="F1297"/>
      <c r="H1297"/>
      <c r="M1297"/>
      <c r="R1297"/>
      <c r="AE1297"/>
    </row>
    <row r="1298" spans="4:31" ht="20" x14ac:dyDescent="0.4">
      <c r="D1298"/>
      <c r="E1298"/>
      <c r="F1298"/>
      <c r="H1298"/>
      <c r="M1298"/>
      <c r="R1298"/>
      <c r="AE1298"/>
    </row>
    <row r="1299" spans="4:31" ht="20" x14ac:dyDescent="0.4">
      <c r="D1299"/>
      <c r="E1299"/>
      <c r="F1299"/>
      <c r="H1299"/>
      <c r="M1299"/>
      <c r="R1299"/>
      <c r="AE1299"/>
    </row>
    <row r="1300" spans="4:31" ht="20" x14ac:dyDescent="0.4">
      <c r="D1300"/>
      <c r="E1300"/>
      <c r="F1300"/>
      <c r="H1300"/>
      <c r="M1300"/>
      <c r="R1300"/>
      <c r="AE1300"/>
    </row>
    <row r="1301" spans="4:31" ht="20" x14ac:dyDescent="0.4">
      <c r="D1301"/>
      <c r="E1301"/>
      <c r="F1301"/>
      <c r="H1301"/>
      <c r="M1301"/>
      <c r="R1301"/>
      <c r="AE1301"/>
    </row>
    <row r="1302" spans="4:31" ht="20" x14ac:dyDescent="0.4">
      <c r="D1302"/>
      <c r="E1302"/>
      <c r="F1302"/>
      <c r="H1302"/>
      <c r="M1302"/>
      <c r="R1302"/>
      <c r="AE1302"/>
    </row>
    <row r="1303" spans="4:31" ht="20" x14ac:dyDescent="0.4">
      <c r="D1303"/>
      <c r="E1303"/>
      <c r="F1303"/>
      <c r="H1303"/>
      <c r="M1303"/>
      <c r="R1303"/>
      <c r="AE1303"/>
    </row>
    <row r="1304" spans="4:31" ht="20" x14ac:dyDescent="0.4">
      <c r="D1304"/>
      <c r="E1304"/>
      <c r="F1304"/>
      <c r="H1304"/>
      <c r="M1304"/>
      <c r="R1304"/>
      <c r="AE1304"/>
    </row>
    <row r="1305" spans="4:31" ht="20" x14ac:dyDescent="0.4">
      <c r="D1305"/>
      <c r="E1305"/>
      <c r="F1305"/>
      <c r="H1305"/>
      <c r="M1305"/>
      <c r="R1305"/>
      <c r="AE1305"/>
    </row>
    <row r="1306" spans="4:31" ht="20" x14ac:dyDescent="0.4">
      <c r="D1306"/>
      <c r="E1306"/>
      <c r="F1306"/>
      <c r="H1306"/>
      <c r="M1306"/>
      <c r="R1306"/>
      <c r="AE1306"/>
    </row>
    <row r="1307" spans="4:31" ht="20" x14ac:dyDescent="0.4">
      <c r="D1307"/>
      <c r="E1307"/>
      <c r="F1307"/>
      <c r="H1307"/>
      <c r="M1307"/>
      <c r="R1307"/>
      <c r="AE1307"/>
    </row>
    <row r="1308" spans="4:31" ht="20" x14ac:dyDescent="0.4">
      <c r="D1308"/>
      <c r="E1308"/>
      <c r="F1308"/>
      <c r="H1308"/>
      <c r="M1308"/>
      <c r="R1308"/>
      <c r="AE1308"/>
    </row>
    <row r="1309" spans="4:31" ht="20" x14ac:dyDescent="0.4">
      <c r="D1309"/>
      <c r="E1309"/>
      <c r="F1309"/>
      <c r="H1309"/>
      <c r="M1309"/>
      <c r="R1309"/>
      <c r="AE1309"/>
    </row>
    <row r="1310" spans="4:31" ht="20" x14ac:dyDescent="0.4">
      <c r="D1310"/>
      <c r="E1310"/>
      <c r="F1310"/>
      <c r="H1310"/>
      <c r="M1310"/>
      <c r="R1310"/>
      <c r="AE1310"/>
    </row>
    <row r="1311" spans="4:31" ht="20" x14ac:dyDescent="0.4">
      <c r="D1311"/>
      <c r="E1311"/>
      <c r="F1311"/>
      <c r="H1311"/>
      <c r="M1311"/>
      <c r="R1311"/>
      <c r="AE1311"/>
    </row>
    <row r="1312" spans="4:31" ht="20" x14ac:dyDescent="0.4">
      <c r="D1312"/>
      <c r="E1312"/>
      <c r="F1312"/>
      <c r="H1312"/>
      <c r="M1312"/>
      <c r="R1312"/>
      <c r="AE1312"/>
    </row>
    <row r="1313" spans="4:31" ht="20" x14ac:dyDescent="0.4">
      <c r="D1313"/>
      <c r="E1313"/>
      <c r="F1313"/>
      <c r="H1313"/>
      <c r="M1313"/>
      <c r="R1313"/>
      <c r="AE1313"/>
    </row>
    <row r="1314" spans="4:31" ht="20" x14ac:dyDescent="0.4">
      <c r="D1314"/>
      <c r="E1314"/>
      <c r="F1314"/>
      <c r="H1314"/>
      <c r="M1314"/>
      <c r="R1314"/>
      <c r="AE1314"/>
    </row>
    <row r="1315" spans="4:31" ht="20" x14ac:dyDescent="0.4">
      <c r="D1315"/>
      <c r="E1315"/>
      <c r="F1315"/>
      <c r="H1315"/>
      <c r="M1315"/>
      <c r="R1315"/>
      <c r="AE1315"/>
    </row>
    <row r="1316" spans="4:31" ht="20" x14ac:dyDescent="0.4">
      <c r="D1316"/>
      <c r="E1316"/>
      <c r="F1316"/>
      <c r="H1316"/>
      <c r="M1316"/>
      <c r="R1316"/>
      <c r="AE1316"/>
    </row>
    <row r="1317" spans="4:31" ht="20" x14ac:dyDescent="0.4">
      <c r="D1317"/>
      <c r="E1317"/>
      <c r="F1317"/>
      <c r="H1317"/>
      <c r="M1317"/>
      <c r="R1317"/>
      <c r="AE1317"/>
    </row>
    <row r="1318" spans="4:31" ht="20" x14ac:dyDescent="0.4">
      <c r="D1318"/>
      <c r="E1318"/>
      <c r="F1318"/>
      <c r="H1318"/>
      <c r="M1318"/>
      <c r="R1318"/>
      <c r="AE1318"/>
    </row>
    <row r="1319" spans="4:31" ht="20" x14ac:dyDescent="0.4">
      <c r="D1319"/>
      <c r="E1319"/>
      <c r="F1319"/>
      <c r="H1319"/>
      <c r="M1319"/>
      <c r="R1319"/>
      <c r="AE1319"/>
    </row>
    <row r="1320" spans="4:31" ht="20" x14ac:dyDescent="0.4">
      <c r="D1320"/>
      <c r="E1320"/>
      <c r="F1320"/>
      <c r="H1320"/>
      <c r="M1320"/>
      <c r="R1320"/>
      <c r="AE1320"/>
    </row>
    <row r="1321" spans="4:31" ht="20" x14ac:dyDescent="0.4">
      <c r="D1321"/>
      <c r="E1321"/>
      <c r="F1321"/>
      <c r="H1321"/>
      <c r="M1321"/>
      <c r="R1321"/>
      <c r="AE1321"/>
    </row>
    <row r="1322" spans="4:31" ht="20" x14ac:dyDescent="0.4">
      <c r="D1322"/>
      <c r="E1322"/>
      <c r="F1322"/>
      <c r="H1322"/>
      <c r="M1322"/>
      <c r="R1322"/>
      <c r="AE1322"/>
    </row>
    <row r="1323" spans="4:31" ht="20" x14ac:dyDescent="0.4">
      <c r="D1323"/>
      <c r="E1323"/>
      <c r="F1323"/>
      <c r="H1323"/>
      <c r="M1323"/>
      <c r="R1323"/>
      <c r="AE1323"/>
    </row>
    <row r="1324" spans="4:31" ht="20" x14ac:dyDescent="0.4">
      <c r="D1324"/>
      <c r="E1324"/>
      <c r="F1324"/>
      <c r="H1324"/>
      <c r="M1324"/>
      <c r="R1324"/>
      <c r="AE1324"/>
    </row>
    <row r="1325" spans="4:31" ht="20" x14ac:dyDescent="0.4">
      <c r="D1325"/>
      <c r="E1325"/>
      <c r="F1325"/>
      <c r="H1325"/>
      <c r="M1325"/>
      <c r="R1325"/>
      <c r="AE1325"/>
    </row>
    <row r="1326" spans="4:31" ht="20" x14ac:dyDescent="0.4">
      <c r="D1326"/>
      <c r="E1326"/>
      <c r="F1326"/>
      <c r="H1326"/>
      <c r="M1326"/>
      <c r="R1326"/>
      <c r="AE1326"/>
    </row>
    <row r="1327" spans="4:31" ht="20" x14ac:dyDescent="0.4">
      <c r="D1327"/>
      <c r="E1327"/>
      <c r="F1327"/>
      <c r="H1327"/>
      <c r="M1327"/>
      <c r="R1327"/>
      <c r="AE1327"/>
    </row>
    <row r="1328" spans="4:31" ht="20" x14ac:dyDescent="0.4">
      <c r="D1328"/>
      <c r="E1328"/>
      <c r="F1328"/>
      <c r="H1328"/>
      <c r="M1328"/>
      <c r="R1328"/>
      <c r="AE1328"/>
    </row>
    <row r="1329" spans="4:31" ht="20" x14ac:dyDescent="0.4">
      <c r="D1329"/>
      <c r="E1329"/>
      <c r="F1329"/>
      <c r="H1329"/>
      <c r="M1329"/>
      <c r="R1329"/>
      <c r="AE1329"/>
    </row>
    <row r="1330" spans="4:31" ht="20" x14ac:dyDescent="0.4">
      <c r="D1330"/>
      <c r="E1330"/>
      <c r="F1330"/>
      <c r="H1330"/>
      <c r="M1330"/>
      <c r="R1330"/>
      <c r="AE1330"/>
    </row>
    <row r="1331" spans="4:31" ht="20" x14ac:dyDescent="0.4">
      <c r="D1331"/>
      <c r="E1331"/>
      <c r="F1331"/>
      <c r="H1331"/>
      <c r="M1331"/>
      <c r="R1331"/>
      <c r="AE1331"/>
    </row>
    <row r="1332" spans="4:31" ht="20" x14ac:dyDescent="0.4">
      <c r="D1332"/>
      <c r="E1332"/>
      <c r="F1332"/>
      <c r="H1332"/>
      <c r="M1332"/>
      <c r="R1332"/>
      <c r="AE1332"/>
    </row>
    <row r="1333" spans="4:31" ht="20" x14ac:dyDescent="0.4">
      <c r="D1333"/>
      <c r="E1333"/>
      <c r="F1333"/>
      <c r="H1333"/>
      <c r="M1333"/>
      <c r="R1333"/>
      <c r="AE1333"/>
    </row>
    <row r="1334" spans="4:31" ht="20" x14ac:dyDescent="0.4">
      <c r="D1334"/>
      <c r="E1334"/>
      <c r="F1334"/>
      <c r="H1334"/>
      <c r="M1334"/>
      <c r="R1334"/>
      <c r="AE1334"/>
    </row>
    <row r="1335" spans="4:31" ht="20" x14ac:dyDescent="0.4">
      <c r="D1335"/>
      <c r="E1335"/>
      <c r="F1335"/>
      <c r="H1335"/>
      <c r="M1335"/>
      <c r="R1335"/>
      <c r="AE1335"/>
    </row>
    <row r="1336" spans="4:31" ht="20" x14ac:dyDescent="0.4">
      <c r="D1336"/>
      <c r="E1336"/>
      <c r="F1336"/>
      <c r="H1336"/>
      <c r="M1336"/>
      <c r="R1336"/>
      <c r="AE1336"/>
    </row>
    <row r="1337" spans="4:31" ht="20" x14ac:dyDescent="0.4">
      <c r="D1337"/>
      <c r="E1337"/>
      <c r="F1337"/>
      <c r="H1337"/>
      <c r="M1337"/>
      <c r="R1337"/>
      <c r="AE1337"/>
    </row>
    <row r="1338" spans="4:31" ht="20" x14ac:dyDescent="0.4">
      <c r="D1338"/>
      <c r="E1338"/>
      <c r="F1338"/>
      <c r="H1338"/>
      <c r="M1338"/>
      <c r="R1338"/>
      <c r="AE1338"/>
    </row>
    <row r="1339" spans="4:31" ht="20" x14ac:dyDescent="0.4">
      <c r="D1339"/>
      <c r="E1339"/>
      <c r="F1339"/>
      <c r="H1339"/>
      <c r="M1339"/>
      <c r="R1339"/>
      <c r="AE1339"/>
    </row>
    <row r="1340" spans="4:31" ht="20" x14ac:dyDescent="0.4">
      <c r="D1340"/>
      <c r="E1340"/>
      <c r="F1340"/>
      <c r="H1340"/>
      <c r="M1340"/>
      <c r="R1340"/>
      <c r="AE1340"/>
    </row>
    <row r="1341" spans="4:31" ht="20" x14ac:dyDescent="0.4">
      <c r="D1341"/>
      <c r="E1341"/>
      <c r="F1341"/>
      <c r="H1341"/>
      <c r="M1341"/>
      <c r="R1341"/>
      <c r="AE1341"/>
    </row>
    <row r="1342" spans="4:31" ht="20" x14ac:dyDescent="0.4">
      <c r="D1342"/>
      <c r="E1342"/>
      <c r="F1342"/>
      <c r="H1342"/>
      <c r="M1342"/>
      <c r="R1342"/>
      <c r="AE1342"/>
    </row>
    <row r="1343" spans="4:31" ht="20" x14ac:dyDescent="0.4">
      <c r="D1343"/>
      <c r="E1343"/>
      <c r="F1343"/>
      <c r="H1343"/>
      <c r="M1343"/>
      <c r="R1343"/>
      <c r="AE1343"/>
    </row>
    <row r="1344" spans="4:31" ht="20" x14ac:dyDescent="0.4">
      <c r="D1344"/>
      <c r="E1344"/>
      <c r="F1344"/>
      <c r="H1344"/>
      <c r="M1344"/>
      <c r="R1344"/>
      <c r="AE1344"/>
    </row>
    <row r="1345" spans="4:31" ht="20" x14ac:dyDescent="0.4">
      <c r="D1345"/>
      <c r="E1345"/>
      <c r="F1345"/>
      <c r="H1345"/>
      <c r="M1345"/>
      <c r="R1345"/>
      <c r="AE1345"/>
    </row>
    <row r="1346" spans="4:31" ht="20" x14ac:dyDescent="0.4">
      <c r="D1346"/>
      <c r="E1346"/>
      <c r="F1346"/>
      <c r="H1346"/>
      <c r="M1346"/>
      <c r="R1346"/>
      <c r="AE1346"/>
    </row>
    <row r="1347" spans="4:31" ht="20" x14ac:dyDescent="0.4">
      <c r="D1347"/>
      <c r="E1347"/>
      <c r="F1347"/>
      <c r="H1347"/>
      <c r="M1347"/>
      <c r="R1347"/>
      <c r="AE1347"/>
    </row>
    <row r="1348" spans="4:31" ht="20" x14ac:dyDescent="0.4">
      <c r="D1348"/>
      <c r="E1348"/>
      <c r="F1348"/>
      <c r="H1348"/>
      <c r="M1348"/>
      <c r="R1348"/>
      <c r="AE1348"/>
    </row>
    <row r="1349" spans="4:31" ht="20" x14ac:dyDescent="0.4">
      <c r="D1349"/>
      <c r="E1349"/>
      <c r="F1349"/>
      <c r="H1349"/>
      <c r="M1349"/>
      <c r="R1349"/>
      <c r="AE1349"/>
    </row>
    <row r="1350" spans="4:31" ht="20" x14ac:dyDescent="0.4">
      <c r="D1350"/>
      <c r="E1350"/>
      <c r="F1350"/>
      <c r="H1350"/>
      <c r="M1350"/>
      <c r="R1350"/>
      <c r="AE1350"/>
    </row>
    <row r="1351" spans="4:31" ht="20" x14ac:dyDescent="0.4">
      <c r="D1351"/>
      <c r="E1351"/>
      <c r="F1351"/>
      <c r="H1351"/>
      <c r="M1351"/>
      <c r="R1351"/>
      <c r="AE1351"/>
    </row>
    <row r="1352" spans="4:31" ht="20" x14ac:dyDescent="0.4">
      <c r="D1352"/>
      <c r="E1352"/>
      <c r="F1352"/>
      <c r="H1352"/>
      <c r="M1352"/>
      <c r="R1352"/>
      <c r="AE1352"/>
    </row>
    <row r="1353" spans="4:31" ht="20" x14ac:dyDescent="0.4">
      <c r="D1353"/>
      <c r="E1353"/>
      <c r="F1353"/>
      <c r="H1353"/>
      <c r="M1353"/>
      <c r="R1353"/>
      <c r="AE1353"/>
    </row>
    <row r="1354" spans="4:31" ht="20" x14ac:dyDescent="0.4">
      <c r="D1354"/>
      <c r="E1354"/>
      <c r="F1354"/>
      <c r="H1354"/>
      <c r="M1354"/>
      <c r="R1354"/>
      <c r="AE1354"/>
    </row>
    <row r="1355" spans="4:31" ht="20" x14ac:dyDescent="0.4">
      <c r="D1355"/>
      <c r="E1355"/>
      <c r="F1355"/>
      <c r="H1355"/>
      <c r="M1355"/>
      <c r="R1355"/>
      <c r="AE1355"/>
    </row>
    <row r="1356" spans="4:31" ht="20" x14ac:dyDescent="0.4">
      <c r="D1356"/>
      <c r="E1356"/>
      <c r="F1356"/>
      <c r="H1356"/>
      <c r="M1356"/>
      <c r="R1356"/>
      <c r="AE1356"/>
    </row>
    <row r="1357" spans="4:31" ht="20" x14ac:dyDescent="0.4">
      <c r="D1357"/>
      <c r="E1357"/>
      <c r="F1357"/>
      <c r="H1357"/>
      <c r="M1357"/>
      <c r="R1357"/>
      <c r="AE1357"/>
    </row>
    <row r="1358" spans="4:31" ht="20" x14ac:dyDescent="0.4">
      <c r="D1358"/>
      <c r="E1358"/>
      <c r="F1358"/>
      <c r="H1358"/>
      <c r="M1358"/>
      <c r="R1358"/>
      <c r="AE1358"/>
    </row>
    <row r="1359" spans="4:31" ht="20" x14ac:dyDescent="0.4">
      <c r="D1359"/>
      <c r="E1359"/>
      <c r="F1359"/>
      <c r="H1359"/>
      <c r="M1359"/>
      <c r="R1359"/>
      <c r="AE1359"/>
    </row>
    <row r="1360" spans="4:31" ht="20" x14ac:dyDescent="0.4">
      <c r="D1360"/>
      <c r="E1360"/>
      <c r="F1360"/>
      <c r="H1360"/>
      <c r="M1360"/>
      <c r="R1360"/>
      <c r="AE1360"/>
    </row>
    <row r="1361" spans="4:31" ht="20" x14ac:dyDescent="0.4">
      <c r="D1361"/>
      <c r="E1361"/>
      <c r="F1361"/>
      <c r="H1361"/>
      <c r="M1361"/>
      <c r="R1361"/>
      <c r="AE1361"/>
    </row>
    <row r="1362" spans="4:31" ht="20" x14ac:dyDescent="0.4">
      <c r="D1362"/>
      <c r="E1362"/>
      <c r="F1362"/>
      <c r="H1362"/>
      <c r="M1362"/>
      <c r="R1362"/>
      <c r="AE1362"/>
    </row>
    <row r="1363" spans="4:31" ht="20" x14ac:dyDescent="0.4">
      <c r="D1363"/>
      <c r="E1363"/>
      <c r="F1363"/>
      <c r="H1363"/>
      <c r="M1363"/>
      <c r="R1363"/>
      <c r="AE1363"/>
    </row>
    <row r="1364" spans="4:31" ht="20" x14ac:dyDescent="0.4">
      <c r="D1364"/>
      <c r="E1364"/>
      <c r="F1364"/>
      <c r="H1364"/>
      <c r="M1364"/>
      <c r="R1364"/>
      <c r="AE1364"/>
    </row>
    <row r="1365" spans="4:31" ht="20" x14ac:dyDescent="0.4">
      <c r="D1365"/>
      <c r="E1365"/>
      <c r="F1365"/>
      <c r="H1365"/>
      <c r="M1365"/>
      <c r="R1365"/>
      <c r="AE1365"/>
    </row>
    <row r="1366" spans="4:31" ht="20" x14ac:dyDescent="0.4">
      <c r="D1366"/>
      <c r="E1366"/>
      <c r="F1366"/>
      <c r="H1366"/>
      <c r="M1366"/>
      <c r="R1366"/>
      <c r="AE1366"/>
    </row>
    <row r="1367" spans="4:31" ht="20" x14ac:dyDescent="0.4">
      <c r="D1367"/>
      <c r="E1367"/>
      <c r="F1367"/>
      <c r="H1367"/>
      <c r="M1367"/>
      <c r="R1367"/>
      <c r="AE1367"/>
    </row>
    <row r="1368" spans="4:31" ht="20" x14ac:dyDescent="0.4">
      <c r="D1368"/>
      <c r="E1368"/>
      <c r="F1368"/>
      <c r="H1368"/>
      <c r="M1368"/>
      <c r="R1368"/>
      <c r="AE1368"/>
    </row>
    <row r="1369" spans="4:31" ht="20" x14ac:dyDescent="0.4">
      <c r="D1369"/>
      <c r="E1369"/>
      <c r="F1369"/>
      <c r="H1369"/>
      <c r="M1369"/>
      <c r="R1369"/>
      <c r="AE1369"/>
    </row>
    <row r="1370" spans="4:31" ht="20" x14ac:dyDescent="0.4">
      <c r="D1370"/>
      <c r="E1370"/>
      <c r="F1370"/>
      <c r="H1370"/>
      <c r="M1370"/>
      <c r="R1370"/>
      <c r="AE1370"/>
    </row>
    <row r="1371" spans="4:31" ht="20" x14ac:dyDescent="0.4">
      <c r="D1371"/>
      <c r="E1371"/>
      <c r="F1371"/>
      <c r="H1371"/>
      <c r="M1371"/>
      <c r="R1371"/>
      <c r="AE1371"/>
    </row>
    <row r="1372" spans="4:31" ht="20" x14ac:dyDescent="0.4">
      <c r="D1372"/>
      <c r="E1372"/>
      <c r="F1372"/>
      <c r="H1372"/>
      <c r="M1372"/>
      <c r="R1372"/>
      <c r="AE1372"/>
    </row>
    <row r="1373" spans="4:31" ht="20" x14ac:dyDescent="0.4">
      <c r="D1373"/>
      <c r="E1373"/>
      <c r="F1373"/>
      <c r="H1373"/>
      <c r="M1373"/>
      <c r="R1373"/>
      <c r="AE1373"/>
    </row>
    <row r="1374" spans="4:31" ht="20" x14ac:dyDescent="0.4">
      <c r="D1374"/>
      <c r="E1374"/>
      <c r="F1374"/>
      <c r="H1374"/>
      <c r="M1374"/>
      <c r="R1374"/>
      <c r="AE1374"/>
    </row>
    <row r="1375" spans="4:31" ht="20" x14ac:dyDescent="0.4">
      <c r="D1375"/>
      <c r="E1375"/>
      <c r="F1375"/>
      <c r="H1375"/>
      <c r="M1375"/>
      <c r="R1375"/>
      <c r="AE1375"/>
    </row>
    <row r="1376" spans="4:31" ht="20" x14ac:dyDescent="0.4">
      <c r="D1376"/>
      <c r="E1376"/>
      <c r="F1376"/>
      <c r="H1376"/>
      <c r="M1376"/>
      <c r="R1376"/>
      <c r="AE1376"/>
    </row>
    <row r="1377" spans="4:31" ht="20" x14ac:dyDescent="0.4">
      <c r="D1377"/>
      <c r="E1377"/>
      <c r="F1377"/>
      <c r="H1377"/>
      <c r="M1377"/>
      <c r="R1377"/>
      <c r="AE1377"/>
    </row>
    <row r="1378" spans="4:31" ht="20" x14ac:dyDescent="0.4">
      <c r="D1378"/>
      <c r="E1378"/>
      <c r="F1378"/>
      <c r="H1378"/>
      <c r="M1378"/>
      <c r="R1378"/>
      <c r="AE1378"/>
    </row>
    <row r="1379" spans="4:31" ht="20" x14ac:dyDescent="0.4">
      <c r="D1379"/>
      <c r="E1379"/>
      <c r="F1379"/>
      <c r="H1379"/>
      <c r="M1379"/>
      <c r="R1379"/>
      <c r="AE1379"/>
    </row>
    <row r="1380" spans="4:31" ht="20" x14ac:dyDescent="0.4">
      <c r="D1380"/>
      <c r="E1380"/>
      <c r="F1380"/>
      <c r="H1380"/>
      <c r="M1380"/>
      <c r="R1380"/>
      <c r="AE1380"/>
    </row>
    <row r="1381" spans="4:31" ht="20" x14ac:dyDescent="0.4">
      <c r="D1381"/>
      <c r="E1381"/>
      <c r="F1381"/>
      <c r="H1381"/>
      <c r="M1381"/>
      <c r="R1381"/>
      <c r="AE1381"/>
    </row>
    <row r="1382" spans="4:31" ht="20" x14ac:dyDescent="0.4">
      <c r="D1382"/>
      <c r="E1382"/>
      <c r="F1382"/>
      <c r="H1382"/>
      <c r="M1382"/>
      <c r="R1382"/>
      <c r="AE1382"/>
    </row>
    <row r="1383" spans="4:31" ht="20" x14ac:dyDescent="0.4">
      <c r="D1383"/>
      <c r="E1383"/>
      <c r="F1383"/>
      <c r="H1383"/>
      <c r="M1383"/>
      <c r="R1383"/>
      <c r="AE1383"/>
    </row>
    <row r="1384" spans="4:31" ht="20" x14ac:dyDescent="0.4">
      <c r="D1384"/>
      <c r="E1384"/>
      <c r="F1384"/>
      <c r="H1384"/>
      <c r="M1384"/>
      <c r="R1384"/>
      <c r="AE1384"/>
    </row>
    <row r="1385" spans="4:31" ht="20" x14ac:dyDescent="0.4">
      <c r="D1385"/>
      <c r="E1385"/>
      <c r="F1385"/>
      <c r="H1385"/>
      <c r="M1385"/>
      <c r="R1385"/>
      <c r="AE1385"/>
    </row>
    <row r="1386" spans="4:31" ht="20" x14ac:dyDescent="0.4">
      <c r="D1386"/>
      <c r="E1386"/>
      <c r="F1386"/>
      <c r="H1386"/>
      <c r="M1386"/>
      <c r="R1386"/>
      <c r="AE1386"/>
    </row>
    <row r="1387" spans="4:31" ht="20" x14ac:dyDescent="0.4">
      <c r="D1387"/>
      <c r="E1387"/>
      <c r="F1387"/>
      <c r="H1387"/>
      <c r="M1387"/>
      <c r="R1387"/>
      <c r="AE1387"/>
    </row>
    <row r="1388" spans="4:31" ht="20" x14ac:dyDescent="0.4">
      <c r="D1388"/>
      <c r="E1388"/>
      <c r="F1388"/>
      <c r="H1388"/>
      <c r="M1388"/>
      <c r="R1388"/>
      <c r="AE1388"/>
    </row>
    <row r="1389" spans="4:31" ht="20" x14ac:dyDescent="0.4">
      <c r="D1389"/>
      <c r="E1389"/>
      <c r="F1389"/>
      <c r="H1389"/>
      <c r="M1389"/>
      <c r="R1389"/>
      <c r="AE1389"/>
    </row>
    <row r="1390" spans="4:31" ht="20" x14ac:dyDescent="0.4">
      <c r="D1390"/>
      <c r="E1390"/>
      <c r="F1390"/>
      <c r="H1390"/>
      <c r="M1390"/>
      <c r="R1390"/>
      <c r="AE1390"/>
    </row>
    <row r="1391" spans="4:31" ht="20" x14ac:dyDescent="0.4">
      <c r="D1391"/>
      <c r="E1391"/>
      <c r="F1391"/>
      <c r="H1391"/>
      <c r="M1391"/>
      <c r="R1391"/>
      <c r="AE1391"/>
    </row>
    <row r="1392" spans="4:31" ht="20" x14ac:dyDescent="0.4">
      <c r="D1392"/>
      <c r="E1392"/>
      <c r="F1392"/>
      <c r="H1392"/>
      <c r="M1392"/>
      <c r="R1392"/>
      <c r="AE1392"/>
    </row>
    <row r="1393" spans="4:31" ht="20" x14ac:dyDescent="0.4">
      <c r="D1393"/>
      <c r="E1393"/>
      <c r="F1393"/>
      <c r="H1393"/>
      <c r="M1393"/>
      <c r="R1393"/>
      <c r="AE1393"/>
    </row>
    <row r="1394" spans="4:31" ht="20" x14ac:dyDescent="0.4">
      <c r="D1394"/>
      <c r="E1394"/>
      <c r="F1394"/>
      <c r="H1394"/>
      <c r="M1394"/>
      <c r="R1394"/>
      <c r="AE1394"/>
    </row>
    <row r="1395" spans="4:31" ht="20" x14ac:dyDescent="0.4">
      <c r="D1395"/>
      <c r="E1395"/>
      <c r="F1395"/>
      <c r="H1395"/>
      <c r="M1395"/>
      <c r="R1395"/>
      <c r="AE1395"/>
    </row>
    <row r="1396" spans="4:31" ht="20" x14ac:dyDescent="0.4">
      <c r="D1396"/>
      <c r="E1396"/>
      <c r="F1396"/>
      <c r="H1396"/>
      <c r="M1396"/>
      <c r="R1396"/>
      <c r="AE1396"/>
    </row>
    <row r="1397" spans="4:31" ht="20" x14ac:dyDescent="0.4">
      <c r="D1397"/>
      <c r="E1397"/>
      <c r="F1397"/>
      <c r="H1397"/>
      <c r="M1397"/>
      <c r="R1397"/>
      <c r="AE1397"/>
    </row>
    <row r="1398" spans="4:31" ht="20" x14ac:dyDescent="0.4">
      <c r="D1398"/>
      <c r="E1398"/>
      <c r="F1398"/>
      <c r="H1398"/>
      <c r="M1398"/>
      <c r="R1398"/>
      <c r="AE1398"/>
    </row>
    <row r="1399" spans="4:31" ht="20" x14ac:dyDescent="0.4">
      <c r="D1399"/>
      <c r="E1399"/>
      <c r="F1399"/>
      <c r="H1399"/>
      <c r="M1399"/>
      <c r="R1399"/>
      <c r="AE1399"/>
    </row>
    <row r="1400" spans="4:31" ht="20" x14ac:dyDescent="0.4">
      <c r="D1400"/>
      <c r="E1400"/>
      <c r="F1400"/>
      <c r="H1400"/>
      <c r="M1400"/>
      <c r="R1400"/>
      <c r="AE1400"/>
    </row>
    <row r="1401" spans="4:31" ht="20" x14ac:dyDescent="0.4">
      <c r="D1401"/>
      <c r="E1401"/>
      <c r="F1401"/>
      <c r="H1401"/>
      <c r="M1401"/>
      <c r="R1401"/>
      <c r="AE1401"/>
    </row>
    <row r="1402" spans="4:31" ht="20" x14ac:dyDescent="0.4">
      <c r="D1402"/>
      <c r="E1402"/>
      <c r="F1402"/>
      <c r="H1402"/>
      <c r="M1402"/>
      <c r="R1402"/>
      <c r="AE1402"/>
    </row>
    <row r="1403" spans="4:31" ht="20" x14ac:dyDescent="0.4">
      <c r="D1403"/>
      <c r="E1403"/>
      <c r="F1403"/>
      <c r="H1403"/>
      <c r="M1403"/>
      <c r="R1403"/>
      <c r="AE1403"/>
    </row>
    <row r="1404" spans="4:31" ht="20" x14ac:dyDescent="0.4">
      <c r="D1404"/>
      <c r="E1404"/>
      <c r="F1404"/>
      <c r="H1404"/>
      <c r="M1404"/>
      <c r="R1404"/>
      <c r="AE1404"/>
    </row>
    <row r="1405" spans="4:31" ht="20" x14ac:dyDescent="0.4">
      <c r="D1405"/>
      <c r="E1405"/>
      <c r="F1405"/>
      <c r="H1405"/>
      <c r="M1405"/>
      <c r="R1405"/>
      <c r="AE1405"/>
    </row>
    <row r="1406" spans="4:31" ht="20" x14ac:dyDescent="0.4">
      <c r="D1406"/>
      <c r="E1406"/>
      <c r="F1406"/>
      <c r="H1406"/>
      <c r="M1406"/>
      <c r="R1406"/>
      <c r="AE1406"/>
    </row>
    <row r="1407" spans="4:31" ht="20" x14ac:dyDescent="0.4">
      <c r="D1407"/>
      <c r="E1407"/>
      <c r="F1407"/>
      <c r="H1407"/>
      <c r="M1407"/>
      <c r="R1407"/>
      <c r="AE1407"/>
    </row>
    <row r="1408" spans="4:31" ht="20" x14ac:dyDescent="0.4">
      <c r="D1408"/>
      <c r="E1408"/>
      <c r="F1408"/>
      <c r="H1408"/>
      <c r="M1408"/>
      <c r="R1408"/>
      <c r="AE1408"/>
    </row>
    <row r="1409" spans="4:31" ht="20" x14ac:dyDescent="0.4">
      <c r="D1409"/>
      <c r="E1409"/>
      <c r="F1409"/>
      <c r="H1409"/>
      <c r="M1409"/>
      <c r="R1409"/>
      <c r="AE1409"/>
    </row>
    <row r="1410" spans="4:31" ht="20" x14ac:dyDescent="0.4">
      <c r="D1410"/>
      <c r="E1410"/>
      <c r="F1410"/>
      <c r="H1410"/>
      <c r="M1410"/>
      <c r="R1410"/>
      <c r="AE1410"/>
    </row>
    <row r="1411" spans="4:31" ht="20" x14ac:dyDescent="0.4">
      <c r="D1411"/>
      <c r="E1411"/>
      <c r="F1411"/>
      <c r="H1411"/>
      <c r="M1411"/>
      <c r="R1411"/>
      <c r="AE1411"/>
    </row>
    <row r="1412" spans="4:31" ht="20" x14ac:dyDescent="0.4">
      <c r="D1412"/>
      <c r="E1412"/>
      <c r="F1412"/>
      <c r="H1412"/>
      <c r="M1412"/>
      <c r="R1412"/>
      <c r="AE1412"/>
    </row>
    <row r="1413" spans="4:31" ht="20" x14ac:dyDescent="0.4">
      <c r="D1413"/>
      <c r="E1413"/>
      <c r="F1413"/>
      <c r="H1413"/>
      <c r="M1413"/>
      <c r="R1413"/>
      <c r="AE1413"/>
    </row>
    <row r="1414" spans="4:31" ht="20" x14ac:dyDescent="0.4">
      <c r="D1414"/>
      <c r="E1414"/>
      <c r="F1414"/>
      <c r="H1414"/>
      <c r="M1414"/>
      <c r="R1414"/>
      <c r="AE1414"/>
    </row>
    <row r="1415" spans="4:31" ht="20" x14ac:dyDescent="0.4">
      <c r="D1415"/>
      <c r="E1415"/>
      <c r="F1415"/>
      <c r="H1415"/>
      <c r="M1415"/>
      <c r="R1415"/>
      <c r="AE1415"/>
    </row>
    <row r="1416" spans="4:31" ht="20" x14ac:dyDescent="0.4">
      <c r="D1416"/>
      <c r="E1416"/>
      <c r="F1416"/>
      <c r="H1416"/>
      <c r="M1416"/>
      <c r="R1416"/>
      <c r="AE1416"/>
    </row>
    <row r="1417" spans="4:31" ht="20" x14ac:dyDescent="0.4">
      <c r="D1417"/>
      <c r="E1417"/>
      <c r="F1417"/>
      <c r="H1417"/>
      <c r="M1417"/>
      <c r="R1417"/>
      <c r="AE1417"/>
    </row>
    <row r="1418" spans="4:31" ht="20" x14ac:dyDescent="0.4">
      <c r="D1418"/>
      <c r="E1418"/>
      <c r="F1418"/>
      <c r="H1418"/>
      <c r="M1418"/>
      <c r="R1418"/>
      <c r="AE1418"/>
    </row>
    <row r="1419" spans="4:31" ht="20" x14ac:dyDescent="0.4">
      <c r="D1419"/>
      <c r="E1419"/>
      <c r="F1419"/>
      <c r="H1419"/>
      <c r="M1419"/>
      <c r="R1419"/>
      <c r="AE1419"/>
    </row>
    <row r="1420" spans="4:31" ht="20" x14ac:dyDescent="0.4">
      <c r="D1420"/>
      <c r="E1420"/>
      <c r="F1420"/>
      <c r="H1420"/>
      <c r="M1420"/>
      <c r="R1420"/>
      <c r="AE1420"/>
    </row>
    <row r="1421" spans="4:31" ht="20" x14ac:dyDescent="0.4">
      <c r="D1421"/>
      <c r="E1421"/>
      <c r="F1421"/>
      <c r="H1421"/>
      <c r="M1421"/>
      <c r="R1421"/>
      <c r="AE1421"/>
    </row>
    <row r="1422" spans="4:31" ht="20" x14ac:dyDescent="0.4">
      <c r="D1422"/>
      <c r="E1422"/>
      <c r="F1422"/>
      <c r="H1422"/>
      <c r="M1422"/>
      <c r="R1422"/>
      <c r="AE1422"/>
    </row>
    <row r="1423" spans="4:31" ht="20" x14ac:dyDescent="0.4">
      <c r="D1423"/>
      <c r="E1423"/>
      <c r="F1423"/>
      <c r="H1423"/>
      <c r="M1423"/>
      <c r="R1423"/>
      <c r="AE1423"/>
    </row>
    <row r="1424" spans="4:31" ht="20" x14ac:dyDescent="0.4">
      <c r="D1424"/>
      <c r="E1424"/>
      <c r="F1424"/>
      <c r="H1424"/>
      <c r="M1424"/>
      <c r="R1424"/>
      <c r="AE1424"/>
    </row>
    <row r="1425" spans="4:31" ht="20" x14ac:dyDescent="0.4">
      <c r="D1425"/>
      <c r="E1425"/>
      <c r="F1425"/>
      <c r="H1425"/>
      <c r="M1425"/>
      <c r="R1425"/>
      <c r="AE1425"/>
    </row>
    <row r="1426" spans="4:31" ht="20" x14ac:dyDescent="0.4">
      <c r="D1426"/>
      <c r="E1426"/>
      <c r="F1426"/>
      <c r="H1426"/>
      <c r="M1426"/>
      <c r="R1426"/>
      <c r="AE1426"/>
    </row>
    <row r="1427" spans="4:31" ht="20" x14ac:dyDescent="0.4">
      <c r="D1427"/>
      <c r="E1427"/>
      <c r="F1427"/>
      <c r="H1427"/>
      <c r="M1427"/>
      <c r="R1427"/>
      <c r="AE1427"/>
    </row>
    <row r="1428" spans="4:31" ht="20" x14ac:dyDescent="0.4">
      <c r="D1428"/>
      <c r="E1428"/>
      <c r="F1428"/>
      <c r="H1428"/>
      <c r="M1428"/>
      <c r="R1428"/>
      <c r="AE1428"/>
    </row>
    <row r="1429" spans="4:31" ht="20" x14ac:dyDescent="0.4">
      <c r="D1429"/>
      <c r="E1429"/>
      <c r="F1429"/>
      <c r="H1429"/>
      <c r="M1429"/>
      <c r="R1429"/>
      <c r="AE1429"/>
    </row>
    <row r="1430" spans="4:31" ht="20" x14ac:dyDescent="0.4">
      <c r="D1430"/>
      <c r="E1430"/>
      <c r="F1430"/>
      <c r="H1430"/>
      <c r="M1430"/>
      <c r="R1430"/>
      <c r="AE1430"/>
    </row>
    <row r="1431" spans="4:31" ht="20" x14ac:dyDescent="0.4">
      <c r="D1431"/>
      <c r="E1431"/>
      <c r="F1431"/>
      <c r="H1431"/>
      <c r="M1431"/>
      <c r="R1431"/>
      <c r="AE1431"/>
    </row>
    <row r="1432" spans="4:31" ht="20" x14ac:dyDescent="0.4">
      <c r="D1432"/>
      <c r="E1432"/>
      <c r="F1432"/>
      <c r="H1432"/>
      <c r="M1432"/>
      <c r="R1432"/>
      <c r="AE1432"/>
    </row>
    <row r="1433" spans="4:31" ht="20" x14ac:dyDescent="0.4">
      <c r="D1433"/>
      <c r="E1433"/>
      <c r="F1433"/>
      <c r="H1433"/>
      <c r="M1433"/>
      <c r="R1433"/>
      <c r="AE1433"/>
    </row>
    <row r="1434" spans="4:31" ht="20" x14ac:dyDescent="0.4">
      <c r="D1434"/>
      <c r="E1434"/>
      <c r="F1434"/>
      <c r="H1434"/>
      <c r="M1434"/>
      <c r="R1434"/>
      <c r="AE1434"/>
    </row>
    <row r="1435" spans="4:31" ht="20" x14ac:dyDescent="0.4">
      <c r="D1435"/>
      <c r="E1435"/>
      <c r="F1435"/>
      <c r="H1435"/>
      <c r="M1435"/>
      <c r="R1435"/>
      <c r="AE1435"/>
    </row>
    <row r="1436" spans="4:31" ht="20" x14ac:dyDescent="0.4">
      <c r="D1436"/>
      <c r="E1436"/>
      <c r="F1436"/>
      <c r="H1436"/>
      <c r="M1436"/>
      <c r="R1436"/>
      <c r="AE1436"/>
    </row>
    <row r="1437" spans="4:31" ht="20" x14ac:dyDescent="0.4">
      <c r="D1437"/>
      <c r="E1437"/>
      <c r="F1437"/>
      <c r="H1437"/>
      <c r="M1437"/>
      <c r="R1437"/>
      <c r="AE1437"/>
    </row>
    <row r="1438" spans="4:31" ht="20" x14ac:dyDescent="0.4">
      <c r="D1438"/>
      <c r="E1438"/>
      <c r="F1438"/>
      <c r="H1438"/>
      <c r="M1438"/>
      <c r="R1438"/>
      <c r="AE1438"/>
    </row>
    <row r="1439" spans="4:31" ht="20" x14ac:dyDescent="0.4">
      <c r="D1439"/>
      <c r="E1439"/>
      <c r="F1439"/>
      <c r="H1439"/>
      <c r="M1439"/>
      <c r="R1439"/>
      <c r="AE1439"/>
    </row>
    <row r="1440" spans="4:31" ht="20" x14ac:dyDescent="0.4">
      <c r="D1440"/>
      <c r="E1440"/>
      <c r="F1440"/>
      <c r="H1440"/>
      <c r="M1440"/>
      <c r="R1440"/>
      <c r="AE1440"/>
    </row>
    <row r="1441" spans="4:31" ht="20" x14ac:dyDescent="0.4">
      <c r="D1441"/>
      <c r="E1441"/>
      <c r="F1441"/>
      <c r="H1441"/>
      <c r="M1441"/>
      <c r="R1441"/>
      <c r="AE1441"/>
    </row>
    <row r="1442" spans="4:31" ht="20" x14ac:dyDescent="0.4">
      <c r="D1442"/>
      <c r="E1442"/>
      <c r="F1442"/>
      <c r="H1442"/>
      <c r="M1442"/>
      <c r="R1442"/>
      <c r="AE1442"/>
    </row>
    <row r="1443" spans="4:31" ht="20" x14ac:dyDescent="0.4">
      <c r="D1443"/>
      <c r="E1443"/>
      <c r="F1443"/>
      <c r="H1443"/>
      <c r="M1443"/>
      <c r="R1443"/>
      <c r="AE1443"/>
    </row>
    <row r="1444" spans="4:31" ht="20" x14ac:dyDescent="0.4">
      <c r="D1444"/>
      <c r="E1444"/>
      <c r="F1444"/>
      <c r="H1444"/>
      <c r="M1444"/>
      <c r="R1444"/>
      <c r="AE1444"/>
    </row>
    <row r="1445" spans="4:31" ht="20" x14ac:dyDescent="0.4">
      <c r="D1445"/>
      <c r="E1445"/>
      <c r="F1445"/>
      <c r="H1445"/>
      <c r="M1445"/>
      <c r="R1445"/>
      <c r="AE1445"/>
    </row>
    <row r="1446" spans="4:31" ht="20" x14ac:dyDescent="0.4">
      <c r="D1446"/>
      <c r="E1446"/>
      <c r="F1446"/>
      <c r="H1446"/>
      <c r="M1446"/>
      <c r="R1446"/>
      <c r="AE1446"/>
    </row>
    <row r="1447" spans="4:31" ht="20" x14ac:dyDescent="0.4">
      <c r="D1447"/>
      <c r="E1447"/>
      <c r="F1447"/>
      <c r="H1447"/>
      <c r="M1447"/>
      <c r="R1447"/>
      <c r="AE1447"/>
    </row>
    <row r="1448" spans="4:31" ht="20" x14ac:dyDescent="0.4">
      <c r="D1448"/>
      <c r="E1448"/>
      <c r="F1448"/>
      <c r="H1448"/>
      <c r="M1448"/>
      <c r="R1448"/>
      <c r="AE1448"/>
    </row>
    <row r="1449" spans="4:31" ht="20" x14ac:dyDescent="0.4">
      <c r="D1449"/>
      <c r="E1449"/>
      <c r="F1449"/>
      <c r="H1449"/>
      <c r="M1449"/>
      <c r="R1449"/>
      <c r="AE1449"/>
    </row>
    <row r="1450" spans="4:31" ht="20" x14ac:dyDescent="0.4">
      <c r="D1450"/>
      <c r="E1450"/>
      <c r="F1450"/>
      <c r="H1450"/>
      <c r="M1450"/>
      <c r="R1450"/>
      <c r="AE1450"/>
    </row>
    <row r="1451" spans="4:31" ht="20" x14ac:dyDescent="0.4">
      <c r="D1451"/>
      <c r="E1451"/>
      <c r="F1451"/>
      <c r="H1451"/>
      <c r="M1451"/>
      <c r="R1451"/>
      <c r="AE1451"/>
    </row>
    <row r="1452" spans="4:31" ht="20" x14ac:dyDescent="0.4">
      <c r="D1452"/>
      <c r="E1452"/>
      <c r="F1452"/>
      <c r="H1452"/>
      <c r="M1452"/>
      <c r="R1452"/>
      <c r="AE1452"/>
    </row>
    <row r="1453" spans="4:31" ht="20" x14ac:dyDescent="0.4">
      <c r="D1453"/>
      <c r="E1453"/>
      <c r="F1453"/>
      <c r="H1453"/>
      <c r="M1453"/>
      <c r="R1453"/>
      <c r="AE1453"/>
    </row>
    <row r="1454" spans="4:31" ht="20" x14ac:dyDescent="0.4">
      <c r="D1454"/>
      <c r="E1454"/>
      <c r="F1454"/>
      <c r="H1454"/>
      <c r="M1454"/>
      <c r="R1454"/>
      <c r="AE1454"/>
    </row>
    <row r="1455" spans="4:31" ht="20" x14ac:dyDescent="0.4">
      <c r="D1455"/>
      <c r="E1455"/>
      <c r="F1455"/>
      <c r="H1455"/>
      <c r="M1455"/>
      <c r="R1455"/>
      <c r="AE1455"/>
    </row>
    <row r="1456" spans="4:31" ht="20" x14ac:dyDescent="0.4">
      <c r="D1456"/>
      <c r="E1456"/>
      <c r="F1456"/>
      <c r="H1456"/>
      <c r="M1456"/>
      <c r="R1456"/>
      <c r="AE1456"/>
    </row>
    <row r="1457" spans="4:31" ht="20" x14ac:dyDescent="0.4">
      <c r="D1457"/>
      <c r="E1457"/>
      <c r="F1457"/>
      <c r="H1457"/>
      <c r="M1457"/>
      <c r="R1457"/>
      <c r="AE1457"/>
    </row>
    <row r="1458" spans="4:31" ht="20" x14ac:dyDescent="0.4">
      <c r="D1458"/>
      <c r="E1458"/>
      <c r="F1458"/>
      <c r="H1458"/>
      <c r="M1458"/>
      <c r="R1458"/>
      <c r="AE1458"/>
    </row>
    <row r="1459" spans="4:31" ht="20" x14ac:dyDescent="0.4">
      <c r="D1459"/>
      <c r="E1459"/>
      <c r="F1459"/>
      <c r="H1459"/>
      <c r="M1459"/>
      <c r="R1459"/>
      <c r="AE1459"/>
    </row>
    <row r="1460" spans="4:31" ht="20" x14ac:dyDescent="0.4">
      <c r="D1460"/>
      <c r="E1460"/>
      <c r="F1460"/>
      <c r="H1460"/>
      <c r="M1460"/>
      <c r="R1460"/>
      <c r="AE1460"/>
    </row>
    <row r="1461" spans="4:31" ht="20" x14ac:dyDescent="0.4">
      <c r="D1461"/>
      <c r="E1461"/>
      <c r="F1461"/>
      <c r="H1461"/>
      <c r="M1461"/>
      <c r="R1461"/>
      <c r="AE1461"/>
    </row>
    <row r="1462" spans="4:31" ht="20" x14ac:dyDescent="0.4">
      <c r="D1462"/>
      <c r="E1462"/>
      <c r="F1462"/>
      <c r="H1462"/>
      <c r="M1462"/>
      <c r="R1462"/>
      <c r="AE1462"/>
    </row>
    <row r="1463" spans="4:31" ht="20" x14ac:dyDescent="0.4">
      <c r="D1463"/>
      <c r="E1463"/>
      <c r="F1463"/>
      <c r="H1463"/>
      <c r="M1463"/>
      <c r="R1463"/>
      <c r="AE1463"/>
    </row>
    <row r="1464" spans="4:31" ht="20" x14ac:dyDescent="0.4">
      <c r="D1464"/>
      <c r="E1464"/>
      <c r="F1464"/>
      <c r="H1464"/>
      <c r="M1464"/>
      <c r="R1464"/>
      <c r="AE1464"/>
    </row>
    <row r="1465" spans="4:31" ht="20" x14ac:dyDescent="0.4">
      <c r="D1465"/>
      <c r="E1465"/>
      <c r="F1465"/>
      <c r="H1465"/>
      <c r="M1465"/>
      <c r="R1465"/>
      <c r="AE1465"/>
    </row>
    <row r="1466" spans="4:31" ht="20" x14ac:dyDescent="0.4">
      <c r="D1466"/>
      <c r="E1466"/>
      <c r="F1466"/>
      <c r="H1466"/>
      <c r="M1466"/>
      <c r="R1466"/>
      <c r="AE1466"/>
    </row>
    <row r="1467" spans="4:31" ht="20" x14ac:dyDescent="0.4">
      <c r="D1467"/>
      <c r="E1467"/>
      <c r="F1467"/>
      <c r="H1467"/>
      <c r="M1467"/>
      <c r="R1467"/>
      <c r="AE1467"/>
    </row>
    <row r="1468" spans="4:31" ht="20" x14ac:dyDescent="0.4">
      <c r="D1468"/>
      <c r="E1468"/>
      <c r="F1468"/>
      <c r="H1468"/>
      <c r="M1468"/>
      <c r="R1468"/>
      <c r="AE1468"/>
    </row>
    <row r="1469" spans="4:31" ht="20" x14ac:dyDescent="0.4">
      <c r="D1469"/>
      <c r="E1469"/>
      <c r="F1469"/>
      <c r="H1469"/>
      <c r="M1469"/>
      <c r="R1469"/>
      <c r="AE1469"/>
    </row>
    <row r="1470" spans="4:31" ht="20" x14ac:dyDescent="0.4">
      <c r="D1470"/>
      <c r="E1470"/>
      <c r="F1470"/>
      <c r="H1470"/>
      <c r="M1470"/>
      <c r="R1470"/>
      <c r="AE1470"/>
    </row>
    <row r="1471" spans="4:31" ht="20" x14ac:dyDescent="0.4">
      <c r="D1471"/>
      <c r="E1471"/>
      <c r="F1471"/>
      <c r="H1471"/>
      <c r="M1471"/>
      <c r="R1471"/>
      <c r="AE1471"/>
    </row>
    <row r="1472" spans="4:31" ht="20" x14ac:dyDescent="0.4">
      <c r="D1472"/>
      <c r="E1472"/>
      <c r="F1472"/>
      <c r="H1472"/>
      <c r="M1472"/>
      <c r="R1472"/>
      <c r="AE1472"/>
    </row>
    <row r="1473" spans="4:31" ht="20" x14ac:dyDescent="0.4">
      <c r="D1473"/>
      <c r="E1473"/>
      <c r="F1473"/>
      <c r="H1473"/>
      <c r="M1473"/>
      <c r="R1473"/>
      <c r="AE1473"/>
    </row>
    <row r="1474" spans="4:31" ht="20" x14ac:dyDescent="0.4">
      <c r="D1474"/>
      <c r="E1474"/>
      <c r="F1474"/>
      <c r="H1474"/>
      <c r="M1474"/>
      <c r="R1474"/>
      <c r="AE1474"/>
    </row>
    <row r="1475" spans="4:31" ht="20" x14ac:dyDescent="0.4">
      <c r="D1475"/>
      <c r="E1475"/>
      <c r="F1475"/>
      <c r="H1475"/>
      <c r="M1475"/>
      <c r="R1475"/>
      <c r="AE1475"/>
    </row>
    <row r="1476" spans="4:31" ht="20" x14ac:dyDescent="0.4">
      <c r="D1476"/>
      <c r="E1476"/>
      <c r="F1476"/>
      <c r="H1476"/>
      <c r="M1476"/>
      <c r="R1476"/>
      <c r="AE1476"/>
    </row>
    <row r="1477" spans="4:31" ht="20" x14ac:dyDescent="0.4">
      <c r="D1477"/>
      <c r="E1477"/>
      <c r="F1477"/>
      <c r="H1477"/>
      <c r="M1477"/>
      <c r="R1477"/>
      <c r="AE1477"/>
    </row>
    <row r="1478" spans="4:31" ht="20" x14ac:dyDescent="0.4">
      <c r="D1478"/>
      <c r="E1478"/>
      <c r="F1478"/>
      <c r="H1478"/>
      <c r="M1478"/>
      <c r="R1478"/>
      <c r="AE1478"/>
    </row>
    <row r="1479" spans="4:31" ht="20" x14ac:dyDescent="0.4">
      <c r="D1479"/>
      <c r="E1479"/>
      <c r="F1479"/>
      <c r="H1479"/>
      <c r="M1479"/>
      <c r="R1479"/>
      <c r="AE1479"/>
    </row>
    <row r="1480" spans="4:31" ht="20" x14ac:dyDescent="0.4">
      <c r="D1480"/>
      <c r="E1480"/>
      <c r="F1480"/>
      <c r="H1480"/>
      <c r="M1480"/>
      <c r="R1480"/>
      <c r="AE1480"/>
    </row>
    <row r="1481" spans="4:31" ht="20" x14ac:dyDescent="0.4">
      <c r="D1481"/>
      <c r="E1481"/>
      <c r="F1481"/>
      <c r="H1481"/>
      <c r="M1481"/>
      <c r="R1481"/>
      <c r="AE1481"/>
    </row>
    <row r="1482" spans="4:31" ht="20" x14ac:dyDescent="0.4">
      <c r="D1482"/>
      <c r="E1482"/>
      <c r="F1482"/>
      <c r="H1482"/>
      <c r="M1482"/>
      <c r="R1482"/>
      <c r="AE1482"/>
    </row>
    <row r="1483" spans="4:31" ht="20" x14ac:dyDescent="0.4">
      <c r="D1483"/>
      <c r="E1483"/>
      <c r="F1483"/>
      <c r="H1483"/>
      <c r="M1483"/>
      <c r="R1483"/>
      <c r="AE1483"/>
    </row>
    <row r="1484" spans="4:31" ht="20" x14ac:dyDescent="0.4">
      <c r="D1484"/>
      <c r="E1484"/>
      <c r="F1484"/>
      <c r="H1484"/>
      <c r="M1484"/>
      <c r="R1484"/>
      <c r="AE1484"/>
    </row>
    <row r="1485" spans="4:31" ht="20" x14ac:dyDescent="0.4">
      <c r="D1485"/>
      <c r="E1485"/>
      <c r="F1485"/>
      <c r="H1485"/>
      <c r="M1485"/>
      <c r="R1485"/>
      <c r="AE1485"/>
    </row>
    <row r="1486" spans="4:31" ht="20" x14ac:dyDescent="0.4">
      <c r="D1486"/>
      <c r="E1486"/>
      <c r="F1486"/>
      <c r="H1486"/>
      <c r="M1486"/>
      <c r="R1486"/>
      <c r="AE1486"/>
    </row>
    <row r="1487" spans="4:31" ht="20" x14ac:dyDescent="0.4">
      <c r="D1487"/>
      <c r="E1487"/>
      <c r="F1487"/>
      <c r="H1487"/>
      <c r="M1487"/>
      <c r="R1487"/>
      <c r="AE1487"/>
    </row>
    <row r="1488" spans="4:31" ht="20" x14ac:dyDescent="0.4">
      <c r="D1488"/>
      <c r="E1488"/>
      <c r="F1488"/>
      <c r="H1488"/>
      <c r="M1488"/>
      <c r="R1488"/>
      <c r="AE1488"/>
    </row>
    <row r="1489" spans="4:31" ht="20" x14ac:dyDescent="0.4">
      <c r="D1489"/>
      <c r="E1489"/>
      <c r="F1489"/>
      <c r="H1489"/>
      <c r="M1489"/>
      <c r="R1489"/>
      <c r="AE1489"/>
    </row>
    <row r="1490" spans="4:31" ht="20" x14ac:dyDescent="0.4">
      <c r="D1490"/>
      <c r="E1490"/>
      <c r="F1490"/>
      <c r="H1490"/>
      <c r="M1490"/>
      <c r="R1490"/>
      <c r="AE1490"/>
    </row>
    <row r="1491" spans="4:31" ht="20" x14ac:dyDescent="0.4">
      <c r="D1491"/>
      <c r="E1491"/>
      <c r="F1491"/>
      <c r="H1491"/>
      <c r="M1491"/>
      <c r="R1491"/>
      <c r="AE1491"/>
    </row>
    <row r="1492" spans="4:31" ht="20" x14ac:dyDescent="0.4">
      <c r="D1492"/>
      <c r="E1492"/>
      <c r="F1492"/>
      <c r="H1492"/>
      <c r="M1492"/>
      <c r="R1492"/>
      <c r="AE1492"/>
    </row>
    <row r="1493" spans="4:31" ht="20" x14ac:dyDescent="0.4">
      <c r="D1493"/>
      <c r="E1493"/>
      <c r="F1493"/>
      <c r="H1493"/>
      <c r="M1493"/>
      <c r="R1493"/>
      <c r="AE1493"/>
    </row>
    <row r="1494" spans="4:31" ht="20" x14ac:dyDescent="0.4">
      <c r="D1494"/>
      <c r="E1494"/>
      <c r="F1494"/>
      <c r="H1494"/>
      <c r="M1494"/>
      <c r="R1494"/>
      <c r="AE1494"/>
    </row>
    <row r="1495" spans="4:31" ht="20" x14ac:dyDescent="0.4">
      <c r="D1495"/>
      <c r="E1495"/>
      <c r="F1495"/>
      <c r="H1495"/>
      <c r="M1495"/>
      <c r="R1495"/>
      <c r="AE1495"/>
    </row>
    <row r="1496" spans="4:31" ht="20" x14ac:dyDescent="0.4">
      <c r="D1496"/>
      <c r="E1496"/>
      <c r="F1496"/>
      <c r="H1496"/>
      <c r="M1496"/>
      <c r="R1496"/>
      <c r="AE1496"/>
    </row>
    <row r="1497" spans="4:31" ht="20" x14ac:dyDescent="0.4">
      <c r="D1497"/>
      <c r="E1497"/>
      <c r="F1497"/>
      <c r="H1497"/>
      <c r="M1497"/>
      <c r="R1497"/>
      <c r="AE1497"/>
    </row>
    <row r="1498" spans="4:31" ht="20" x14ac:dyDescent="0.4">
      <c r="D1498"/>
      <c r="E1498"/>
      <c r="F1498"/>
      <c r="H1498"/>
      <c r="M1498"/>
      <c r="R1498"/>
      <c r="AE1498"/>
    </row>
    <row r="1499" spans="4:31" ht="20" x14ac:dyDescent="0.4">
      <c r="D1499"/>
      <c r="E1499"/>
      <c r="F1499"/>
      <c r="H1499"/>
      <c r="M1499"/>
      <c r="R1499"/>
      <c r="AE1499"/>
    </row>
    <row r="1500" spans="4:31" ht="20" x14ac:dyDescent="0.4">
      <c r="D1500"/>
      <c r="E1500"/>
      <c r="F1500"/>
      <c r="H1500"/>
      <c r="M1500"/>
      <c r="R1500"/>
      <c r="AE1500"/>
    </row>
    <row r="1501" spans="4:31" ht="20" x14ac:dyDescent="0.4">
      <c r="D1501"/>
      <c r="E1501"/>
      <c r="F1501"/>
      <c r="H1501"/>
      <c r="M1501"/>
      <c r="R1501"/>
      <c r="AE1501"/>
    </row>
    <row r="1502" spans="4:31" ht="20" x14ac:dyDescent="0.4">
      <c r="D1502"/>
      <c r="E1502"/>
      <c r="F1502"/>
      <c r="H1502"/>
      <c r="M1502"/>
      <c r="R1502"/>
      <c r="AE1502"/>
    </row>
    <row r="1503" spans="4:31" ht="20" x14ac:dyDescent="0.4">
      <c r="D1503"/>
      <c r="E1503"/>
      <c r="F1503"/>
      <c r="H1503"/>
      <c r="M1503"/>
      <c r="R1503"/>
      <c r="AE1503"/>
    </row>
    <row r="1504" spans="4:31" ht="20" x14ac:dyDescent="0.4">
      <c r="D1504"/>
      <c r="E1504"/>
      <c r="F1504"/>
      <c r="H1504"/>
      <c r="M1504"/>
      <c r="R1504"/>
      <c r="AE1504"/>
    </row>
    <row r="1505" spans="4:31" ht="20" x14ac:dyDescent="0.4">
      <c r="D1505"/>
      <c r="E1505"/>
      <c r="F1505"/>
      <c r="H1505"/>
      <c r="M1505"/>
      <c r="R1505"/>
      <c r="AE1505"/>
    </row>
    <row r="1506" spans="4:31" ht="20" x14ac:dyDescent="0.4">
      <c r="D1506"/>
      <c r="E1506"/>
      <c r="F1506"/>
      <c r="H1506"/>
      <c r="M1506"/>
      <c r="R1506"/>
      <c r="AE1506"/>
    </row>
    <row r="1507" spans="4:31" ht="20" x14ac:dyDescent="0.4">
      <c r="D1507"/>
      <c r="E1507"/>
      <c r="F1507"/>
      <c r="H1507"/>
      <c r="M1507"/>
      <c r="R1507"/>
      <c r="AE1507"/>
    </row>
    <row r="1508" spans="4:31" ht="20" x14ac:dyDescent="0.4">
      <c r="D1508"/>
      <c r="E1508"/>
      <c r="F1508"/>
      <c r="H1508"/>
      <c r="M1508"/>
      <c r="R1508"/>
      <c r="AE1508"/>
    </row>
    <row r="1509" spans="4:31" ht="20" x14ac:dyDescent="0.4">
      <c r="D1509"/>
      <c r="E1509"/>
      <c r="F1509"/>
      <c r="H1509"/>
      <c r="M1509"/>
      <c r="R1509"/>
      <c r="AE1509"/>
    </row>
    <row r="1510" spans="4:31" ht="20" x14ac:dyDescent="0.4">
      <c r="D1510"/>
      <c r="E1510"/>
      <c r="F1510"/>
      <c r="H1510"/>
      <c r="M1510"/>
      <c r="R1510"/>
      <c r="AE1510"/>
    </row>
    <row r="1511" spans="4:31" ht="20" x14ac:dyDescent="0.4">
      <c r="D1511"/>
      <c r="E1511"/>
      <c r="F1511"/>
      <c r="H1511"/>
      <c r="M1511"/>
      <c r="R1511"/>
      <c r="AE1511"/>
    </row>
    <row r="1512" spans="4:31" ht="20" x14ac:dyDescent="0.4">
      <c r="D1512"/>
      <c r="E1512"/>
      <c r="F1512"/>
      <c r="H1512"/>
      <c r="M1512"/>
      <c r="R1512"/>
      <c r="AE1512"/>
    </row>
    <row r="1513" spans="4:31" ht="20" x14ac:dyDescent="0.4">
      <c r="D1513"/>
      <c r="E1513"/>
      <c r="F1513"/>
      <c r="H1513"/>
      <c r="M1513"/>
      <c r="R1513"/>
      <c r="AE1513"/>
    </row>
    <row r="1514" spans="4:31" ht="20" x14ac:dyDescent="0.4">
      <c r="D1514"/>
      <c r="E1514"/>
      <c r="F1514"/>
      <c r="H1514"/>
      <c r="M1514"/>
      <c r="R1514"/>
      <c r="AE1514"/>
    </row>
    <row r="1515" spans="4:31" ht="20" x14ac:dyDescent="0.4">
      <c r="D1515"/>
      <c r="E1515"/>
      <c r="F1515"/>
      <c r="H1515"/>
      <c r="M1515"/>
      <c r="R1515"/>
      <c r="AE1515"/>
    </row>
    <row r="1516" spans="4:31" ht="20" x14ac:dyDescent="0.4">
      <c r="D1516"/>
      <c r="E1516"/>
      <c r="F1516"/>
      <c r="H1516"/>
      <c r="M1516"/>
      <c r="R1516"/>
      <c r="AE1516"/>
    </row>
    <row r="1517" spans="4:31" ht="20" x14ac:dyDescent="0.4">
      <c r="D1517"/>
      <c r="E1517"/>
      <c r="F1517"/>
      <c r="H1517"/>
      <c r="M1517"/>
      <c r="R1517"/>
      <c r="AE1517"/>
    </row>
    <row r="1518" spans="4:31" ht="20" x14ac:dyDescent="0.4">
      <c r="D1518"/>
      <c r="E1518"/>
      <c r="F1518"/>
      <c r="H1518"/>
      <c r="M1518"/>
      <c r="R1518"/>
      <c r="AE1518"/>
    </row>
    <row r="1519" spans="4:31" ht="20" x14ac:dyDescent="0.4">
      <c r="D1519"/>
      <c r="E1519"/>
      <c r="F1519"/>
      <c r="H1519"/>
      <c r="M1519"/>
      <c r="R1519"/>
      <c r="AE1519"/>
    </row>
    <row r="1520" spans="4:31" ht="20" x14ac:dyDescent="0.4">
      <c r="D1520"/>
      <c r="E1520"/>
      <c r="F1520"/>
      <c r="H1520"/>
      <c r="M1520"/>
      <c r="R1520"/>
      <c r="AE1520"/>
    </row>
    <row r="1521" spans="4:31" ht="20" x14ac:dyDescent="0.4">
      <c r="D1521"/>
      <c r="E1521"/>
      <c r="F1521"/>
      <c r="H1521"/>
      <c r="M1521"/>
      <c r="R1521"/>
      <c r="AE1521"/>
    </row>
    <row r="1522" spans="4:31" ht="20" x14ac:dyDescent="0.4">
      <c r="D1522"/>
      <c r="E1522"/>
      <c r="F1522"/>
      <c r="H1522"/>
      <c r="M1522"/>
      <c r="R1522"/>
      <c r="AE1522"/>
    </row>
    <row r="1523" spans="4:31" ht="20" x14ac:dyDescent="0.4">
      <c r="D1523"/>
      <c r="E1523"/>
      <c r="F1523"/>
      <c r="H1523"/>
      <c r="M1523"/>
      <c r="R1523"/>
      <c r="AE1523"/>
    </row>
    <row r="1524" spans="4:31" ht="20" x14ac:dyDescent="0.4">
      <c r="D1524"/>
      <c r="E1524"/>
      <c r="F1524"/>
      <c r="H1524"/>
      <c r="M1524"/>
      <c r="R1524"/>
      <c r="AE1524"/>
    </row>
    <row r="1525" spans="4:31" ht="20" x14ac:dyDescent="0.4">
      <c r="D1525"/>
      <c r="E1525"/>
      <c r="F1525"/>
      <c r="H1525"/>
      <c r="M1525"/>
      <c r="R1525"/>
      <c r="AE1525"/>
    </row>
    <row r="1526" spans="4:31" ht="20" x14ac:dyDescent="0.4">
      <c r="D1526"/>
      <c r="E1526"/>
      <c r="F1526"/>
      <c r="H1526"/>
      <c r="M1526"/>
      <c r="R1526"/>
      <c r="AE1526"/>
    </row>
    <row r="1527" spans="4:31" ht="20" x14ac:dyDescent="0.4">
      <c r="D1527"/>
      <c r="E1527"/>
      <c r="F1527"/>
      <c r="H1527"/>
      <c r="M1527"/>
      <c r="R1527"/>
      <c r="AE1527"/>
    </row>
    <row r="1528" spans="4:31" ht="20" x14ac:dyDescent="0.4">
      <c r="D1528"/>
      <c r="E1528"/>
      <c r="F1528"/>
      <c r="H1528"/>
      <c r="M1528"/>
      <c r="R1528"/>
      <c r="AE1528"/>
    </row>
    <row r="1529" spans="4:31" ht="20" x14ac:dyDescent="0.4">
      <c r="D1529"/>
      <c r="E1529"/>
      <c r="F1529"/>
      <c r="H1529"/>
      <c r="M1529"/>
      <c r="R1529"/>
      <c r="AE1529"/>
    </row>
    <row r="1530" spans="4:31" ht="20" x14ac:dyDescent="0.4">
      <c r="D1530"/>
      <c r="E1530"/>
      <c r="F1530"/>
      <c r="H1530"/>
      <c r="M1530"/>
      <c r="R1530"/>
      <c r="AE1530"/>
    </row>
    <row r="1531" spans="4:31" ht="20" x14ac:dyDescent="0.4">
      <c r="D1531"/>
      <c r="E1531"/>
      <c r="F1531"/>
      <c r="H1531"/>
      <c r="M1531"/>
      <c r="R1531"/>
      <c r="AE1531"/>
    </row>
    <row r="1532" spans="4:31" ht="20" x14ac:dyDescent="0.4">
      <c r="D1532"/>
      <c r="E1532"/>
      <c r="F1532"/>
      <c r="H1532"/>
      <c r="M1532"/>
      <c r="R1532"/>
      <c r="AE1532"/>
    </row>
    <row r="1533" spans="4:31" ht="20" x14ac:dyDescent="0.4">
      <c r="D1533"/>
      <c r="E1533"/>
      <c r="F1533"/>
      <c r="H1533"/>
      <c r="M1533"/>
      <c r="R1533"/>
      <c r="AE1533"/>
    </row>
    <row r="1534" spans="4:31" ht="20" x14ac:dyDescent="0.4">
      <c r="D1534"/>
      <c r="E1534"/>
      <c r="F1534"/>
      <c r="H1534"/>
      <c r="M1534"/>
      <c r="R1534"/>
      <c r="AE1534"/>
    </row>
    <row r="1535" spans="4:31" ht="20" x14ac:dyDescent="0.4">
      <c r="D1535"/>
      <c r="E1535"/>
      <c r="F1535"/>
      <c r="H1535"/>
      <c r="M1535"/>
      <c r="R1535"/>
      <c r="AE1535"/>
    </row>
    <row r="1536" spans="4:31" ht="20" x14ac:dyDescent="0.4">
      <c r="D1536"/>
      <c r="E1536"/>
      <c r="F1536"/>
      <c r="H1536"/>
      <c r="M1536"/>
      <c r="R1536"/>
      <c r="AE1536"/>
    </row>
    <row r="1537" spans="4:31" ht="20" x14ac:dyDescent="0.4">
      <c r="D1537"/>
      <c r="E1537"/>
      <c r="F1537"/>
      <c r="H1537"/>
      <c r="M1537"/>
      <c r="R1537"/>
      <c r="AE1537"/>
    </row>
    <row r="1538" spans="4:31" ht="20" x14ac:dyDescent="0.4">
      <c r="D1538"/>
      <c r="E1538"/>
      <c r="F1538"/>
      <c r="H1538"/>
      <c r="M1538"/>
      <c r="R1538"/>
      <c r="AE1538"/>
    </row>
    <row r="1539" spans="4:31" ht="20" x14ac:dyDescent="0.4">
      <c r="D1539"/>
      <c r="E1539"/>
      <c r="F1539"/>
      <c r="H1539"/>
      <c r="M1539"/>
      <c r="R1539"/>
      <c r="AE1539"/>
    </row>
    <row r="1540" spans="4:31" ht="20" x14ac:dyDescent="0.4">
      <c r="D1540"/>
      <c r="E1540"/>
      <c r="F1540"/>
      <c r="H1540"/>
      <c r="M1540"/>
      <c r="R1540"/>
      <c r="AE1540"/>
    </row>
    <row r="1541" spans="4:31" ht="20" x14ac:dyDescent="0.4">
      <c r="D1541"/>
      <c r="E1541"/>
      <c r="F1541"/>
      <c r="H1541"/>
      <c r="M1541"/>
      <c r="R1541"/>
      <c r="AE1541"/>
    </row>
    <row r="1542" spans="4:31" ht="20" x14ac:dyDescent="0.4">
      <c r="D1542"/>
      <c r="E1542"/>
      <c r="F1542"/>
      <c r="H1542"/>
      <c r="M1542"/>
      <c r="R1542"/>
      <c r="AE1542"/>
    </row>
    <row r="1543" spans="4:31" ht="20" x14ac:dyDescent="0.4">
      <c r="D1543"/>
      <c r="E1543"/>
      <c r="F1543"/>
      <c r="H1543"/>
      <c r="M1543"/>
      <c r="R1543"/>
      <c r="AE1543"/>
    </row>
    <row r="1544" spans="4:31" ht="20" x14ac:dyDescent="0.4">
      <c r="D1544"/>
      <c r="E1544"/>
      <c r="F1544"/>
      <c r="H1544"/>
      <c r="M1544"/>
      <c r="R1544"/>
      <c r="AE1544"/>
    </row>
    <row r="1545" spans="4:31" ht="20" x14ac:dyDescent="0.4">
      <c r="D1545"/>
      <c r="E1545"/>
      <c r="F1545"/>
      <c r="H1545"/>
      <c r="M1545"/>
      <c r="R1545"/>
      <c r="AE1545"/>
    </row>
    <row r="1546" spans="4:31" ht="20" x14ac:dyDescent="0.4">
      <c r="D1546"/>
      <c r="E1546"/>
      <c r="F1546"/>
      <c r="H1546"/>
      <c r="M1546"/>
      <c r="R1546"/>
      <c r="AE1546"/>
    </row>
    <row r="1547" spans="4:31" ht="20" x14ac:dyDescent="0.4">
      <c r="D1547"/>
      <c r="E1547"/>
      <c r="F1547"/>
      <c r="H1547"/>
      <c r="M1547"/>
      <c r="R1547"/>
      <c r="AE1547"/>
    </row>
    <row r="1548" spans="4:31" ht="20" x14ac:dyDescent="0.4">
      <c r="D1548"/>
      <c r="E1548"/>
      <c r="F1548"/>
      <c r="H1548"/>
      <c r="M1548"/>
      <c r="R1548"/>
      <c r="AE1548"/>
    </row>
    <row r="1549" spans="4:31" ht="20" x14ac:dyDescent="0.4">
      <c r="D1549"/>
      <c r="E1549"/>
      <c r="F1549"/>
      <c r="H1549"/>
      <c r="M1549"/>
      <c r="R1549"/>
      <c r="AE1549"/>
    </row>
    <row r="1550" spans="4:31" ht="20" x14ac:dyDescent="0.4">
      <c r="D1550"/>
      <c r="E1550"/>
      <c r="F1550"/>
      <c r="H1550"/>
      <c r="M1550"/>
      <c r="R1550"/>
      <c r="AE1550"/>
    </row>
    <row r="1551" spans="4:31" ht="20" x14ac:dyDescent="0.4">
      <c r="D1551"/>
      <c r="E1551"/>
      <c r="F1551"/>
      <c r="H1551"/>
      <c r="M1551"/>
      <c r="R1551"/>
      <c r="AE1551"/>
    </row>
    <row r="1552" spans="4:31" ht="20" x14ac:dyDescent="0.4">
      <c r="D1552"/>
      <c r="E1552"/>
      <c r="F1552"/>
      <c r="H1552"/>
      <c r="M1552"/>
      <c r="R1552"/>
      <c r="AE1552"/>
    </row>
    <row r="1553" spans="4:31" ht="20" x14ac:dyDescent="0.4">
      <c r="D1553"/>
      <c r="E1553"/>
      <c r="F1553"/>
      <c r="H1553"/>
      <c r="M1553"/>
      <c r="R1553"/>
      <c r="AE1553"/>
    </row>
    <row r="1554" spans="4:31" ht="20" x14ac:dyDescent="0.4">
      <c r="D1554"/>
      <c r="E1554"/>
      <c r="F1554"/>
      <c r="H1554"/>
      <c r="M1554"/>
      <c r="R1554"/>
      <c r="AE1554"/>
    </row>
    <row r="1555" spans="4:31" ht="20" x14ac:dyDescent="0.4">
      <c r="D1555"/>
      <c r="E1555"/>
      <c r="F1555"/>
      <c r="H1555"/>
      <c r="M1555"/>
      <c r="R1555"/>
      <c r="AE1555"/>
    </row>
    <row r="1556" spans="4:31" ht="20" x14ac:dyDescent="0.4">
      <c r="D1556"/>
      <c r="E1556"/>
      <c r="F1556"/>
      <c r="H1556"/>
      <c r="M1556"/>
      <c r="R1556"/>
      <c r="AE1556"/>
    </row>
    <row r="1557" spans="4:31" ht="20" x14ac:dyDescent="0.4">
      <c r="D1557"/>
      <c r="E1557"/>
      <c r="F1557"/>
      <c r="H1557"/>
      <c r="M1557"/>
      <c r="R1557"/>
      <c r="AE1557"/>
    </row>
    <row r="1558" spans="4:31" ht="20" x14ac:dyDescent="0.4">
      <c r="D1558"/>
      <c r="E1558"/>
      <c r="F1558"/>
      <c r="H1558"/>
      <c r="M1558"/>
      <c r="R1558"/>
      <c r="AE1558"/>
    </row>
    <row r="1559" spans="4:31" ht="20" x14ac:dyDescent="0.4">
      <c r="D1559"/>
      <c r="E1559"/>
      <c r="F1559"/>
      <c r="H1559"/>
      <c r="M1559"/>
      <c r="R1559"/>
      <c r="AE1559"/>
    </row>
    <row r="1560" spans="4:31" ht="20" x14ac:dyDescent="0.4">
      <c r="D1560"/>
      <c r="E1560"/>
      <c r="F1560"/>
      <c r="H1560"/>
      <c r="M1560"/>
      <c r="R1560"/>
      <c r="AE1560"/>
    </row>
    <row r="1561" spans="4:31" ht="20" x14ac:dyDescent="0.4">
      <c r="D1561"/>
      <c r="E1561"/>
      <c r="F1561"/>
      <c r="H1561"/>
      <c r="M1561"/>
      <c r="R1561"/>
      <c r="AE1561"/>
    </row>
    <row r="1562" spans="4:31" ht="20" x14ac:dyDescent="0.4">
      <c r="D1562"/>
      <c r="E1562"/>
      <c r="F1562"/>
      <c r="H1562"/>
      <c r="M1562"/>
      <c r="R1562"/>
      <c r="AE1562"/>
    </row>
    <row r="1563" spans="4:31" ht="20" x14ac:dyDescent="0.4">
      <c r="D1563"/>
      <c r="E1563"/>
      <c r="F1563"/>
      <c r="H1563"/>
      <c r="M1563"/>
      <c r="R1563"/>
      <c r="AE1563"/>
    </row>
    <row r="1564" spans="4:31" ht="20" x14ac:dyDescent="0.4">
      <c r="D1564"/>
      <c r="E1564"/>
      <c r="F1564"/>
      <c r="H1564"/>
      <c r="M1564"/>
      <c r="R1564"/>
      <c r="AE1564"/>
    </row>
    <row r="1565" spans="4:31" ht="20" x14ac:dyDescent="0.4">
      <c r="D1565"/>
      <c r="E1565"/>
      <c r="F1565"/>
      <c r="H1565"/>
      <c r="M1565"/>
      <c r="R1565"/>
      <c r="AE1565"/>
    </row>
    <row r="1566" spans="4:31" ht="20" x14ac:dyDescent="0.4">
      <c r="D1566"/>
      <c r="E1566"/>
      <c r="F1566"/>
      <c r="H1566"/>
      <c r="M1566"/>
      <c r="R1566"/>
      <c r="AE1566"/>
    </row>
    <row r="1567" spans="4:31" ht="20" x14ac:dyDescent="0.4">
      <c r="D1567"/>
      <c r="E1567"/>
      <c r="F1567"/>
      <c r="H1567"/>
      <c r="M1567"/>
      <c r="R1567"/>
      <c r="AE1567"/>
    </row>
    <row r="1568" spans="4:31" ht="20" x14ac:dyDescent="0.4">
      <c r="D1568"/>
      <c r="E1568"/>
      <c r="F1568"/>
      <c r="H1568"/>
      <c r="M1568"/>
      <c r="R1568"/>
      <c r="AE1568"/>
    </row>
    <row r="1569" spans="4:31" ht="20" x14ac:dyDescent="0.4">
      <c r="D1569"/>
      <c r="E1569"/>
      <c r="F1569"/>
      <c r="H1569"/>
      <c r="M1569"/>
      <c r="R1569"/>
      <c r="AE1569"/>
    </row>
    <row r="1570" spans="4:31" ht="20" x14ac:dyDescent="0.4">
      <c r="D1570"/>
      <c r="E1570"/>
      <c r="F1570"/>
      <c r="H1570"/>
      <c r="M1570"/>
      <c r="R1570"/>
      <c r="AE1570"/>
    </row>
    <row r="1571" spans="4:31" ht="20" x14ac:dyDescent="0.4">
      <c r="D1571"/>
      <c r="E1571"/>
      <c r="F1571"/>
      <c r="H1571"/>
      <c r="M1571"/>
      <c r="R1571"/>
      <c r="AE1571"/>
    </row>
    <row r="1572" spans="4:31" ht="20" x14ac:dyDescent="0.4">
      <c r="D1572"/>
      <c r="E1572"/>
      <c r="F1572"/>
      <c r="H1572"/>
      <c r="M1572"/>
      <c r="R1572"/>
      <c r="AE1572"/>
    </row>
    <row r="1573" spans="4:31" ht="20" x14ac:dyDescent="0.4">
      <c r="D1573"/>
      <c r="E1573"/>
      <c r="F1573"/>
      <c r="H1573"/>
      <c r="M1573"/>
      <c r="R1573"/>
      <c r="AE1573"/>
    </row>
    <row r="1574" spans="4:31" ht="20" x14ac:dyDescent="0.4">
      <c r="D1574"/>
      <c r="E1574"/>
      <c r="F1574"/>
      <c r="H1574"/>
      <c r="M1574"/>
      <c r="R1574"/>
      <c r="AE1574"/>
    </row>
    <row r="1575" spans="4:31" ht="20" x14ac:dyDescent="0.4">
      <c r="D1575"/>
      <c r="E1575"/>
      <c r="F1575"/>
      <c r="H1575"/>
      <c r="M1575"/>
      <c r="R1575"/>
      <c r="AE1575"/>
    </row>
    <row r="1576" spans="4:31" ht="20" x14ac:dyDescent="0.4">
      <c r="D1576"/>
      <c r="E1576"/>
      <c r="F1576"/>
      <c r="H1576"/>
      <c r="M1576"/>
      <c r="R1576"/>
      <c r="AE1576"/>
    </row>
    <row r="1577" spans="4:31" ht="20" x14ac:dyDescent="0.4">
      <c r="D1577"/>
      <c r="E1577"/>
      <c r="F1577"/>
      <c r="H1577"/>
      <c r="M1577"/>
      <c r="R1577"/>
      <c r="AE1577"/>
    </row>
    <row r="1578" spans="4:31" ht="20" x14ac:dyDescent="0.4">
      <c r="D1578"/>
      <c r="E1578"/>
      <c r="F1578"/>
      <c r="H1578"/>
      <c r="M1578"/>
      <c r="R1578"/>
      <c r="AE1578"/>
    </row>
    <row r="1579" spans="4:31" ht="20" x14ac:dyDescent="0.4">
      <c r="D1579"/>
      <c r="E1579"/>
      <c r="F1579"/>
      <c r="H1579"/>
      <c r="M1579"/>
      <c r="R1579"/>
      <c r="AE1579"/>
    </row>
    <row r="1580" spans="4:31" ht="20" x14ac:dyDescent="0.4">
      <c r="D1580"/>
      <c r="E1580"/>
      <c r="F1580"/>
      <c r="H1580"/>
      <c r="M1580"/>
      <c r="R1580"/>
      <c r="AE1580"/>
    </row>
    <row r="1581" spans="4:31" ht="20" x14ac:dyDescent="0.4">
      <c r="D1581"/>
      <c r="E1581"/>
      <c r="F1581"/>
      <c r="H1581"/>
      <c r="M1581"/>
      <c r="R1581"/>
      <c r="AE1581"/>
    </row>
    <row r="1582" spans="4:31" ht="20" x14ac:dyDescent="0.4">
      <c r="D1582"/>
      <c r="E1582"/>
      <c r="F1582"/>
      <c r="H1582"/>
      <c r="M1582"/>
      <c r="R1582"/>
      <c r="AE1582"/>
    </row>
    <row r="1583" spans="4:31" ht="20" x14ac:dyDescent="0.4">
      <c r="D1583"/>
      <c r="E1583"/>
      <c r="F1583"/>
      <c r="H1583"/>
      <c r="M1583"/>
      <c r="R1583"/>
      <c r="AE1583"/>
    </row>
    <row r="1584" spans="4:31" ht="20" x14ac:dyDescent="0.4">
      <c r="D1584"/>
      <c r="E1584"/>
      <c r="F1584"/>
      <c r="H1584"/>
      <c r="M1584"/>
      <c r="R1584"/>
      <c r="AE1584"/>
    </row>
    <row r="1585" spans="4:31" ht="20" x14ac:dyDescent="0.4">
      <c r="D1585"/>
      <c r="E1585"/>
      <c r="F1585"/>
      <c r="H1585"/>
      <c r="M1585"/>
      <c r="R1585"/>
      <c r="AE1585"/>
    </row>
    <row r="1586" spans="4:31" ht="20" x14ac:dyDescent="0.4">
      <c r="D1586"/>
      <c r="E1586"/>
      <c r="F1586"/>
      <c r="H1586"/>
      <c r="M1586"/>
      <c r="R1586"/>
      <c r="AE1586"/>
    </row>
    <row r="1587" spans="4:31" ht="20" x14ac:dyDescent="0.4">
      <c r="D1587"/>
      <c r="E1587"/>
      <c r="F1587"/>
      <c r="H1587"/>
      <c r="M1587"/>
      <c r="R1587"/>
      <c r="AE1587"/>
    </row>
    <row r="1588" spans="4:31" ht="20" x14ac:dyDescent="0.4">
      <c r="D1588"/>
      <c r="E1588"/>
      <c r="F1588"/>
      <c r="H1588"/>
      <c r="M1588"/>
      <c r="R1588"/>
      <c r="AE1588"/>
    </row>
    <row r="1589" spans="4:31" ht="20" x14ac:dyDescent="0.4">
      <c r="D1589"/>
      <c r="E1589"/>
      <c r="F1589"/>
      <c r="H1589"/>
      <c r="M1589"/>
      <c r="R1589"/>
      <c r="AE1589"/>
    </row>
    <row r="1590" spans="4:31" ht="20" x14ac:dyDescent="0.4">
      <c r="D1590"/>
      <c r="E1590"/>
      <c r="F1590"/>
      <c r="H1590"/>
      <c r="M1590"/>
      <c r="R1590"/>
      <c r="AE1590"/>
    </row>
    <row r="1591" spans="4:31" ht="20" x14ac:dyDescent="0.4">
      <c r="D1591"/>
      <c r="E1591"/>
      <c r="F1591"/>
      <c r="H1591"/>
      <c r="M1591"/>
      <c r="R1591"/>
      <c r="AE1591"/>
    </row>
    <row r="1592" spans="4:31" ht="20" x14ac:dyDescent="0.4">
      <c r="D1592"/>
      <c r="E1592"/>
      <c r="F1592"/>
      <c r="H1592"/>
      <c r="M1592"/>
      <c r="R1592"/>
      <c r="AE1592"/>
    </row>
    <row r="1593" spans="4:31" ht="20" x14ac:dyDescent="0.4">
      <c r="D1593"/>
      <c r="E1593"/>
      <c r="F1593"/>
      <c r="H1593"/>
      <c r="M1593"/>
      <c r="R1593"/>
      <c r="AE1593"/>
    </row>
    <row r="1594" spans="4:31" ht="20" x14ac:dyDescent="0.4">
      <c r="D1594"/>
      <c r="E1594"/>
      <c r="F1594"/>
      <c r="H1594"/>
      <c r="M1594"/>
      <c r="R1594"/>
      <c r="AE1594"/>
    </row>
    <row r="1595" spans="4:31" ht="20" x14ac:dyDescent="0.4">
      <c r="D1595"/>
      <c r="E1595"/>
      <c r="F1595"/>
      <c r="H1595"/>
      <c r="M1595"/>
      <c r="R1595"/>
      <c r="AE1595"/>
    </row>
    <row r="1596" spans="4:31" ht="20" x14ac:dyDescent="0.4">
      <c r="D1596"/>
      <c r="E1596"/>
      <c r="F1596"/>
      <c r="H1596"/>
      <c r="M1596"/>
      <c r="R1596"/>
      <c r="AE1596"/>
    </row>
    <row r="1597" spans="4:31" ht="20" x14ac:dyDescent="0.4">
      <c r="D1597"/>
      <c r="E1597"/>
      <c r="F1597"/>
      <c r="H1597"/>
      <c r="M1597"/>
      <c r="R1597"/>
      <c r="AE1597"/>
    </row>
    <row r="1598" spans="4:31" ht="20" x14ac:dyDescent="0.4">
      <c r="D1598"/>
      <c r="E1598"/>
      <c r="F1598"/>
      <c r="H1598"/>
      <c r="M1598"/>
      <c r="R1598"/>
      <c r="AE1598"/>
    </row>
    <row r="1599" spans="4:31" ht="20" x14ac:dyDescent="0.4">
      <c r="D1599"/>
      <c r="E1599"/>
      <c r="F1599"/>
      <c r="H1599"/>
      <c r="M1599"/>
      <c r="R1599"/>
      <c r="AE1599"/>
    </row>
    <row r="1600" spans="4:31" ht="20" x14ac:dyDescent="0.4">
      <c r="D1600"/>
      <c r="E1600"/>
      <c r="F1600"/>
      <c r="H1600"/>
      <c r="M1600"/>
      <c r="R1600"/>
      <c r="AE1600"/>
    </row>
    <row r="1601" spans="4:31" ht="20" x14ac:dyDescent="0.4">
      <c r="D1601"/>
      <c r="E1601"/>
      <c r="F1601"/>
      <c r="H1601"/>
      <c r="M1601"/>
      <c r="R1601"/>
      <c r="AE1601"/>
    </row>
    <row r="1602" spans="4:31" ht="20" x14ac:dyDescent="0.4">
      <c r="D1602"/>
      <c r="E1602"/>
      <c r="F1602"/>
      <c r="H1602"/>
      <c r="M1602"/>
      <c r="R1602"/>
      <c r="AE1602"/>
    </row>
    <row r="1603" spans="4:31" ht="20" x14ac:dyDescent="0.4">
      <c r="D1603"/>
      <c r="E1603"/>
      <c r="F1603"/>
      <c r="H1603"/>
      <c r="M1603"/>
      <c r="R1603"/>
      <c r="AE1603"/>
    </row>
    <row r="1604" spans="4:31" ht="20" x14ac:dyDescent="0.4">
      <c r="D1604"/>
      <c r="E1604"/>
      <c r="F1604"/>
      <c r="H1604"/>
      <c r="M1604"/>
      <c r="R1604"/>
      <c r="AE1604"/>
    </row>
    <row r="1605" spans="4:31" ht="20" x14ac:dyDescent="0.4">
      <c r="D1605"/>
      <c r="E1605"/>
      <c r="F1605"/>
      <c r="H1605"/>
      <c r="M1605"/>
      <c r="R1605"/>
      <c r="AE1605"/>
    </row>
    <row r="1606" spans="4:31" ht="20" x14ac:dyDescent="0.4">
      <c r="D1606"/>
      <c r="E1606"/>
      <c r="F1606"/>
      <c r="H1606"/>
      <c r="M1606"/>
      <c r="R1606"/>
      <c r="AE1606"/>
    </row>
    <row r="1607" spans="4:31" ht="20" x14ac:dyDescent="0.4">
      <c r="D1607"/>
      <c r="E1607"/>
      <c r="F1607"/>
      <c r="H1607"/>
      <c r="M1607"/>
      <c r="R1607"/>
      <c r="AE1607"/>
    </row>
    <row r="1608" spans="4:31" ht="20" x14ac:dyDescent="0.4">
      <c r="D1608"/>
      <c r="E1608"/>
      <c r="F1608"/>
      <c r="H1608"/>
      <c r="M1608"/>
      <c r="R1608"/>
      <c r="AE1608"/>
    </row>
    <row r="1609" spans="4:31" ht="20" x14ac:dyDescent="0.4">
      <c r="D1609"/>
      <c r="E1609"/>
      <c r="F1609"/>
      <c r="H1609"/>
      <c r="M1609"/>
      <c r="R1609"/>
      <c r="AE1609"/>
    </row>
    <row r="1610" spans="4:31" ht="20" x14ac:dyDescent="0.4">
      <c r="D1610"/>
      <c r="E1610"/>
      <c r="F1610"/>
      <c r="H1610"/>
      <c r="M1610"/>
      <c r="R1610"/>
      <c r="AE1610"/>
    </row>
    <row r="1611" spans="4:31" ht="20" x14ac:dyDescent="0.4">
      <c r="D1611"/>
      <c r="E1611"/>
      <c r="F1611"/>
      <c r="H1611"/>
      <c r="M1611"/>
      <c r="R1611"/>
      <c r="AE1611"/>
    </row>
    <row r="1612" spans="4:31" ht="20" x14ac:dyDescent="0.4">
      <c r="D1612"/>
      <c r="E1612"/>
      <c r="F1612"/>
      <c r="H1612"/>
      <c r="M1612"/>
      <c r="R1612"/>
      <c r="AE1612"/>
    </row>
    <row r="1613" spans="4:31" ht="20" x14ac:dyDescent="0.4">
      <c r="D1613"/>
      <c r="E1613"/>
      <c r="F1613"/>
      <c r="H1613"/>
      <c r="M1613"/>
      <c r="R1613"/>
      <c r="AE1613"/>
    </row>
    <row r="1614" spans="4:31" ht="20" x14ac:dyDescent="0.4">
      <c r="D1614"/>
      <c r="E1614"/>
      <c r="F1614"/>
      <c r="H1614"/>
      <c r="M1614"/>
      <c r="R1614"/>
      <c r="AE1614"/>
    </row>
    <row r="1615" spans="4:31" ht="20" x14ac:dyDescent="0.4">
      <c r="D1615"/>
      <c r="E1615"/>
      <c r="F1615"/>
      <c r="H1615"/>
      <c r="M1615"/>
      <c r="R1615"/>
      <c r="AE1615"/>
    </row>
    <row r="1616" spans="4:31" ht="20" x14ac:dyDescent="0.4">
      <c r="D1616"/>
      <c r="E1616"/>
      <c r="F1616"/>
      <c r="H1616"/>
      <c r="M1616"/>
      <c r="R1616"/>
      <c r="AE1616"/>
    </row>
    <row r="1617" spans="4:31" ht="20" x14ac:dyDescent="0.4">
      <c r="D1617"/>
      <c r="E1617"/>
      <c r="F1617"/>
      <c r="H1617"/>
      <c r="M1617"/>
      <c r="R1617"/>
      <c r="AE1617"/>
    </row>
    <row r="1618" spans="4:31" ht="20" x14ac:dyDescent="0.4">
      <c r="D1618"/>
      <c r="E1618"/>
      <c r="F1618"/>
      <c r="H1618"/>
      <c r="M1618"/>
      <c r="R1618"/>
      <c r="AE1618"/>
    </row>
    <row r="1619" spans="4:31" ht="20" x14ac:dyDescent="0.4">
      <c r="D1619"/>
      <c r="E1619"/>
      <c r="F1619"/>
      <c r="H1619"/>
      <c r="M1619"/>
      <c r="R1619"/>
      <c r="AE1619"/>
    </row>
    <row r="1620" spans="4:31" ht="20" x14ac:dyDescent="0.4">
      <c r="D1620"/>
      <c r="E1620"/>
      <c r="F1620"/>
      <c r="H1620"/>
      <c r="M1620"/>
      <c r="R1620"/>
      <c r="AE1620"/>
    </row>
    <row r="1621" spans="4:31" ht="20" x14ac:dyDescent="0.4">
      <c r="D1621"/>
      <c r="E1621"/>
      <c r="F1621"/>
      <c r="H1621"/>
      <c r="M1621"/>
      <c r="R1621"/>
      <c r="AE1621"/>
    </row>
    <row r="1622" spans="4:31" ht="20" x14ac:dyDescent="0.4">
      <c r="D1622"/>
      <c r="E1622"/>
      <c r="F1622"/>
      <c r="H1622"/>
      <c r="M1622"/>
      <c r="R1622"/>
      <c r="AE1622"/>
    </row>
    <row r="1623" spans="4:31" ht="20" x14ac:dyDescent="0.4">
      <c r="D1623"/>
      <c r="E1623"/>
      <c r="F1623"/>
      <c r="H1623"/>
      <c r="M1623"/>
      <c r="R1623"/>
      <c r="AE1623"/>
    </row>
    <row r="1624" spans="4:31" ht="20" x14ac:dyDescent="0.4">
      <c r="D1624"/>
      <c r="E1624"/>
      <c r="F1624"/>
      <c r="H1624"/>
      <c r="M1624"/>
      <c r="R1624"/>
      <c r="AE1624"/>
    </row>
    <row r="1625" spans="4:31" ht="20" x14ac:dyDescent="0.4">
      <c r="D1625"/>
      <c r="E1625"/>
      <c r="F1625"/>
      <c r="H1625"/>
      <c r="M1625"/>
      <c r="R1625"/>
      <c r="AE1625"/>
    </row>
    <row r="1626" spans="4:31" ht="20" x14ac:dyDescent="0.4">
      <c r="D1626"/>
      <c r="E1626"/>
      <c r="F1626"/>
      <c r="H1626"/>
      <c r="M1626"/>
      <c r="R1626"/>
      <c r="AE1626"/>
    </row>
    <row r="1627" spans="4:31" ht="20" x14ac:dyDescent="0.4">
      <c r="D1627"/>
      <c r="E1627"/>
      <c r="F1627"/>
      <c r="H1627"/>
      <c r="M1627"/>
      <c r="R1627"/>
      <c r="AE1627"/>
    </row>
    <row r="1628" spans="4:31" ht="20" x14ac:dyDescent="0.4">
      <c r="D1628"/>
      <c r="E1628"/>
      <c r="F1628"/>
      <c r="H1628"/>
      <c r="M1628"/>
      <c r="R1628"/>
      <c r="AE1628"/>
    </row>
    <row r="1629" spans="4:31" ht="20" x14ac:dyDescent="0.4">
      <c r="D1629"/>
      <c r="E1629"/>
      <c r="F1629"/>
      <c r="H1629"/>
      <c r="M1629"/>
      <c r="R1629"/>
      <c r="AE1629"/>
    </row>
    <row r="1630" spans="4:31" ht="20" x14ac:dyDescent="0.4">
      <c r="D1630"/>
      <c r="E1630"/>
      <c r="F1630"/>
      <c r="H1630"/>
      <c r="M1630"/>
      <c r="R1630"/>
      <c r="AE1630"/>
    </row>
    <row r="1631" spans="4:31" ht="20" x14ac:dyDescent="0.4">
      <c r="D1631"/>
      <c r="E1631"/>
      <c r="F1631"/>
      <c r="H1631"/>
      <c r="M1631"/>
      <c r="R1631"/>
      <c r="AE1631"/>
    </row>
    <row r="1632" spans="4:31" ht="20" x14ac:dyDescent="0.4">
      <c r="D1632"/>
      <c r="E1632"/>
      <c r="F1632"/>
      <c r="H1632"/>
      <c r="M1632"/>
      <c r="R1632"/>
      <c r="AE1632"/>
    </row>
    <row r="1633" spans="4:31" ht="20" x14ac:dyDescent="0.4">
      <c r="D1633"/>
      <c r="E1633"/>
      <c r="F1633"/>
      <c r="H1633"/>
      <c r="M1633"/>
      <c r="R1633"/>
      <c r="AE1633"/>
    </row>
    <row r="1634" spans="4:31" ht="20" x14ac:dyDescent="0.4">
      <c r="D1634"/>
      <c r="E1634"/>
      <c r="F1634"/>
      <c r="H1634"/>
      <c r="M1634"/>
      <c r="R1634"/>
      <c r="AE1634"/>
    </row>
    <row r="1635" spans="4:31" ht="20" x14ac:dyDescent="0.4">
      <c r="D1635"/>
      <c r="E1635"/>
      <c r="F1635"/>
      <c r="H1635"/>
      <c r="M1635"/>
      <c r="R1635"/>
      <c r="AE1635"/>
    </row>
    <row r="1636" spans="4:31" ht="20" x14ac:dyDescent="0.4">
      <c r="D1636"/>
      <c r="E1636"/>
      <c r="F1636"/>
      <c r="H1636"/>
      <c r="M1636"/>
      <c r="R1636"/>
      <c r="AE1636"/>
    </row>
    <row r="1637" spans="4:31" ht="20" x14ac:dyDescent="0.4">
      <c r="D1637"/>
      <c r="E1637"/>
      <c r="F1637"/>
      <c r="H1637"/>
      <c r="M1637"/>
      <c r="R1637"/>
      <c r="AE1637"/>
    </row>
    <row r="1638" spans="4:31" ht="20" x14ac:dyDescent="0.4">
      <c r="D1638"/>
      <c r="E1638"/>
      <c r="F1638"/>
      <c r="H1638"/>
      <c r="M1638"/>
      <c r="R1638"/>
      <c r="AE1638"/>
    </row>
    <row r="1639" spans="4:31" ht="20" x14ac:dyDescent="0.4">
      <c r="D1639"/>
      <c r="E1639"/>
      <c r="F1639"/>
      <c r="H1639"/>
      <c r="M1639"/>
      <c r="R1639"/>
      <c r="AE1639"/>
    </row>
    <row r="1640" spans="4:31" ht="20" x14ac:dyDescent="0.4">
      <c r="D1640"/>
      <c r="E1640"/>
      <c r="F1640"/>
      <c r="H1640"/>
      <c r="M1640"/>
      <c r="R1640"/>
      <c r="AE1640"/>
    </row>
    <row r="1641" spans="4:31" ht="20" x14ac:dyDescent="0.4">
      <c r="D1641"/>
      <c r="E1641"/>
      <c r="F1641"/>
      <c r="H1641"/>
      <c r="M1641"/>
      <c r="R1641"/>
      <c r="AE1641"/>
    </row>
    <row r="1642" spans="4:31" ht="20" x14ac:dyDescent="0.4">
      <c r="D1642"/>
      <c r="E1642"/>
      <c r="F1642"/>
      <c r="H1642"/>
      <c r="M1642"/>
      <c r="R1642"/>
      <c r="AE1642"/>
    </row>
    <row r="1643" spans="4:31" ht="20" x14ac:dyDescent="0.4">
      <c r="D1643"/>
      <c r="E1643"/>
      <c r="F1643"/>
      <c r="H1643"/>
      <c r="M1643"/>
      <c r="R1643"/>
      <c r="AE1643"/>
    </row>
    <row r="1644" spans="4:31" ht="20" x14ac:dyDescent="0.4">
      <c r="D1644"/>
      <c r="E1644"/>
      <c r="F1644"/>
      <c r="H1644"/>
      <c r="M1644"/>
      <c r="R1644"/>
      <c r="AE1644"/>
    </row>
    <row r="1645" spans="4:31" ht="20" x14ac:dyDescent="0.4">
      <c r="D1645"/>
      <c r="E1645"/>
      <c r="F1645"/>
      <c r="H1645"/>
      <c r="M1645"/>
      <c r="R1645"/>
      <c r="AE1645"/>
    </row>
    <row r="1646" spans="4:31" ht="20" x14ac:dyDescent="0.4">
      <c r="D1646"/>
      <c r="E1646"/>
      <c r="F1646"/>
      <c r="H1646"/>
      <c r="M1646"/>
      <c r="R1646"/>
      <c r="AE1646"/>
    </row>
    <row r="1647" spans="4:31" ht="20" x14ac:dyDescent="0.4">
      <c r="D1647"/>
      <c r="E1647"/>
      <c r="F1647"/>
      <c r="H1647"/>
      <c r="M1647"/>
      <c r="R1647"/>
      <c r="AE1647"/>
    </row>
    <row r="1648" spans="4:31" ht="20" x14ac:dyDescent="0.4">
      <c r="D1648"/>
      <c r="E1648"/>
      <c r="F1648"/>
      <c r="H1648"/>
      <c r="M1648"/>
      <c r="R1648"/>
      <c r="AE1648"/>
    </row>
    <row r="1649" spans="4:31" ht="20" x14ac:dyDescent="0.4">
      <c r="D1649"/>
      <c r="E1649"/>
      <c r="F1649"/>
      <c r="H1649"/>
      <c r="M1649"/>
      <c r="R1649"/>
      <c r="AE1649"/>
    </row>
    <row r="1650" spans="4:31" ht="20" x14ac:dyDescent="0.4">
      <c r="D1650"/>
      <c r="E1650"/>
      <c r="F1650"/>
      <c r="H1650"/>
      <c r="M1650"/>
      <c r="R1650"/>
      <c r="AE1650"/>
    </row>
    <row r="1651" spans="4:31" ht="20" x14ac:dyDescent="0.4">
      <c r="D1651"/>
      <c r="E1651"/>
      <c r="F1651"/>
      <c r="H1651"/>
      <c r="M1651"/>
      <c r="R1651"/>
      <c r="AE1651"/>
    </row>
    <row r="1652" spans="4:31" ht="20" x14ac:dyDescent="0.4">
      <c r="D1652"/>
      <c r="E1652"/>
      <c r="F1652"/>
      <c r="H1652"/>
      <c r="M1652"/>
      <c r="R1652"/>
      <c r="AE1652"/>
    </row>
    <row r="1653" spans="4:31" ht="20" x14ac:dyDescent="0.4">
      <c r="D1653"/>
      <c r="E1653"/>
      <c r="F1653"/>
      <c r="H1653"/>
      <c r="M1653"/>
      <c r="R1653"/>
      <c r="AE1653"/>
    </row>
    <row r="1654" spans="4:31" ht="20" x14ac:dyDescent="0.4">
      <c r="D1654"/>
      <c r="E1654"/>
      <c r="F1654"/>
      <c r="H1654"/>
      <c r="M1654"/>
      <c r="R1654"/>
      <c r="AE1654"/>
    </row>
    <row r="1655" spans="4:31" ht="20" x14ac:dyDescent="0.4">
      <c r="D1655"/>
      <c r="E1655"/>
      <c r="F1655"/>
      <c r="H1655"/>
      <c r="M1655"/>
      <c r="R1655"/>
      <c r="AE1655"/>
    </row>
    <row r="1656" spans="4:31" ht="20" x14ac:dyDescent="0.4">
      <c r="D1656"/>
      <c r="E1656"/>
      <c r="F1656"/>
      <c r="H1656"/>
      <c r="M1656"/>
      <c r="R1656"/>
      <c r="AE1656"/>
    </row>
    <row r="1657" spans="4:31" ht="20" x14ac:dyDescent="0.4">
      <c r="D1657"/>
      <c r="E1657"/>
      <c r="F1657"/>
      <c r="H1657"/>
      <c r="M1657"/>
      <c r="R1657"/>
      <c r="AE1657"/>
    </row>
    <row r="1658" spans="4:31" ht="20" x14ac:dyDescent="0.4">
      <c r="D1658"/>
      <c r="E1658"/>
      <c r="F1658"/>
      <c r="H1658"/>
      <c r="M1658"/>
      <c r="R1658"/>
      <c r="AE1658"/>
    </row>
    <row r="1659" spans="4:31" ht="20" x14ac:dyDescent="0.4">
      <c r="D1659"/>
      <c r="E1659"/>
      <c r="F1659"/>
      <c r="H1659"/>
      <c r="M1659"/>
      <c r="R1659"/>
      <c r="AE1659"/>
    </row>
    <row r="1660" spans="4:31" ht="20" x14ac:dyDescent="0.4">
      <c r="D1660"/>
      <c r="E1660"/>
      <c r="F1660"/>
      <c r="H1660"/>
      <c r="M1660"/>
      <c r="R1660"/>
      <c r="AE1660"/>
    </row>
    <row r="1661" spans="4:31" ht="20" x14ac:dyDescent="0.4">
      <c r="D1661"/>
      <c r="E1661"/>
      <c r="F1661"/>
      <c r="H1661"/>
      <c r="M1661"/>
      <c r="R1661"/>
      <c r="AE1661"/>
    </row>
    <row r="1662" spans="4:31" ht="20" x14ac:dyDescent="0.4">
      <c r="D1662"/>
      <c r="E1662"/>
      <c r="F1662"/>
      <c r="H1662"/>
      <c r="M1662"/>
      <c r="R1662"/>
      <c r="AE1662"/>
    </row>
    <row r="1663" spans="4:31" ht="20" x14ac:dyDescent="0.4">
      <c r="D1663"/>
      <c r="E1663"/>
      <c r="F1663"/>
      <c r="H1663"/>
      <c r="M1663"/>
      <c r="R1663"/>
      <c r="AE1663"/>
    </row>
    <row r="1664" spans="4:31" ht="20" x14ac:dyDescent="0.4">
      <c r="D1664"/>
      <c r="E1664"/>
      <c r="F1664"/>
      <c r="H1664"/>
      <c r="M1664"/>
      <c r="R1664"/>
      <c r="AE1664"/>
    </row>
    <row r="1665" spans="4:31" ht="20" x14ac:dyDescent="0.4">
      <c r="D1665"/>
      <c r="E1665"/>
      <c r="F1665"/>
      <c r="H1665"/>
      <c r="M1665"/>
      <c r="R1665"/>
      <c r="AE1665"/>
    </row>
    <row r="1666" spans="4:31" ht="20" x14ac:dyDescent="0.4">
      <c r="D1666"/>
      <c r="E1666"/>
      <c r="F1666"/>
      <c r="H1666"/>
      <c r="M1666"/>
      <c r="R1666"/>
      <c r="AE1666"/>
    </row>
    <row r="1667" spans="4:31" ht="20" x14ac:dyDescent="0.4">
      <c r="D1667"/>
      <c r="E1667"/>
      <c r="F1667"/>
      <c r="H1667"/>
      <c r="M1667"/>
      <c r="R1667"/>
      <c r="AE1667"/>
    </row>
    <row r="1668" spans="4:31" ht="20" x14ac:dyDescent="0.4">
      <c r="D1668"/>
      <c r="E1668"/>
      <c r="F1668"/>
      <c r="H1668"/>
      <c r="M1668"/>
      <c r="R1668"/>
      <c r="AE1668"/>
    </row>
    <row r="1669" spans="4:31" ht="20" x14ac:dyDescent="0.4">
      <c r="D1669"/>
      <c r="E1669"/>
      <c r="F1669"/>
      <c r="H1669"/>
      <c r="M1669"/>
      <c r="R1669"/>
      <c r="AE1669"/>
    </row>
    <row r="1670" spans="4:31" ht="20" x14ac:dyDescent="0.4">
      <c r="D1670"/>
      <c r="E1670"/>
      <c r="F1670"/>
      <c r="H1670"/>
      <c r="M1670"/>
      <c r="R1670"/>
      <c r="AE1670"/>
    </row>
    <row r="1671" spans="4:31" ht="20" x14ac:dyDescent="0.4">
      <c r="D1671"/>
      <c r="E1671"/>
      <c r="F1671"/>
      <c r="H1671"/>
      <c r="M1671"/>
      <c r="R1671"/>
      <c r="AE1671"/>
    </row>
    <row r="1672" spans="4:31" ht="20" x14ac:dyDescent="0.4">
      <c r="D1672"/>
      <c r="E1672"/>
      <c r="F1672"/>
      <c r="H1672"/>
      <c r="M1672"/>
      <c r="R1672"/>
      <c r="AE1672"/>
    </row>
    <row r="1673" spans="4:31" ht="20" x14ac:dyDescent="0.4">
      <c r="D1673"/>
      <c r="E1673"/>
      <c r="F1673"/>
      <c r="H1673"/>
      <c r="M1673"/>
      <c r="R1673"/>
      <c r="AE1673"/>
    </row>
    <row r="1674" spans="4:31" ht="20" x14ac:dyDescent="0.4">
      <c r="D1674"/>
      <c r="E1674"/>
      <c r="F1674"/>
      <c r="H1674"/>
      <c r="M1674"/>
      <c r="R1674"/>
      <c r="AE1674"/>
    </row>
    <row r="1675" spans="4:31" ht="20" x14ac:dyDescent="0.4">
      <c r="D1675"/>
      <c r="E1675"/>
      <c r="F1675"/>
      <c r="H1675"/>
      <c r="M1675"/>
      <c r="R1675"/>
      <c r="AE1675"/>
    </row>
    <row r="1676" spans="4:31" ht="20" x14ac:dyDescent="0.4">
      <c r="D1676"/>
      <c r="E1676"/>
      <c r="F1676"/>
      <c r="H1676"/>
      <c r="M1676"/>
      <c r="R1676"/>
      <c r="AE1676"/>
    </row>
    <row r="1677" spans="4:31" ht="20" x14ac:dyDescent="0.4">
      <c r="D1677"/>
      <c r="E1677"/>
      <c r="F1677"/>
      <c r="H1677"/>
      <c r="M1677"/>
      <c r="R1677"/>
      <c r="AE1677"/>
    </row>
    <row r="1678" spans="4:31" ht="20" x14ac:dyDescent="0.4">
      <c r="D1678"/>
      <c r="E1678"/>
      <c r="F1678"/>
      <c r="H1678"/>
      <c r="M1678"/>
      <c r="R1678"/>
      <c r="AE1678"/>
    </row>
    <row r="1679" spans="4:31" ht="20" x14ac:dyDescent="0.4">
      <c r="D1679"/>
      <c r="E1679"/>
      <c r="F1679"/>
      <c r="H1679"/>
      <c r="M1679"/>
      <c r="R1679"/>
      <c r="AE1679"/>
    </row>
    <row r="1680" spans="4:31" ht="20" x14ac:dyDescent="0.4">
      <c r="D1680"/>
      <c r="E1680"/>
      <c r="F1680"/>
      <c r="H1680"/>
      <c r="M1680"/>
      <c r="R1680"/>
      <c r="AE1680"/>
    </row>
    <row r="1681" spans="4:31" ht="20" x14ac:dyDescent="0.4">
      <c r="D1681"/>
      <c r="E1681"/>
      <c r="F1681"/>
      <c r="H1681"/>
      <c r="M1681"/>
      <c r="R1681"/>
      <c r="AE1681"/>
    </row>
    <row r="1682" spans="4:31" ht="20" x14ac:dyDescent="0.4">
      <c r="D1682"/>
      <c r="E1682"/>
      <c r="F1682"/>
      <c r="H1682"/>
      <c r="M1682"/>
      <c r="R1682"/>
      <c r="AE1682"/>
    </row>
    <row r="1683" spans="4:31" ht="20" x14ac:dyDescent="0.4">
      <c r="D1683"/>
      <c r="E1683"/>
      <c r="F1683"/>
      <c r="H1683"/>
      <c r="M1683"/>
      <c r="R1683"/>
      <c r="AE1683"/>
    </row>
    <row r="1684" spans="4:31" ht="20" x14ac:dyDescent="0.4">
      <c r="D1684"/>
      <c r="E1684"/>
      <c r="F1684"/>
      <c r="H1684"/>
      <c r="M1684"/>
      <c r="R1684"/>
      <c r="AE1684"/>
    </row>
    <row r="1685" spans="4:31" ht="20" x14ac:dyDescent="0.4">
      <c r="D1685"/>
      <c r="E1685"/>
      <c r="F1685"/>
      <c r="H1685"/>
      <c r="M1685"/>
      <c r="R1685"/>
      <c r="AE1685"/>
    </row>
    <row r="1686" spans="4:31" ht="20" x14ac:dyDescent="0.4">
      <c r="D1686"/>
      <c r="E1686"/>
      <c r="F1686"/>
      <c r="H1686"/>
      <c r="M1686"/>
      <c r="R1686"/>
      <c r="AE1686"/>
    </row>
    <row r="1687" spans="4:31" ht="20" x14ac:dyDescent="0.4">
      <c r="D1687"/>
      <c r="E1687"/>
      <c r="F1687"/>
      <c r="H1687"/>
      <c r="M1687"/>
      <c r="R1687"/>
      <c r="AE1687"/>
    </row>
    <row r="1688" spans="4:31" ht="20" x14ac:dyDescent="0.4">
      <c r="D1688"/>
      <c r="E1688"/>
      <c r="F1688"/>
      <c r="H1688"/>
      <c r="M1688"/>
      <c r="R1688"/>
      <c r="AE1688"/>
    </row>
    <row r="1689" spans="4:31" ht="20" x14ac:dyDescent="0.4">
      <c r="D1689"/>
      <c r="E1689"/>
      <c r="F1689"/>
      <c r="H1689"/>
      <c r="M1689"/>
      <c r="R1689"/>
      <c r="AE1689"/>
    </row>
    <row r="1690" spans="4:31" ht="20" x14ac:dyDescent="0.4">
      <c r="D1690"/>
      <c r="E1690"/>
      <c r="F1690"/>
      <c r="H1690"/>
      <c r="M1690"/>
      <c r="R1690"/>
      <c r="AE1690"/>
    </row>
    <row r="1691" spans="4:31" ht="20" x14ac:dyDescent="0.4">
      <c r="D1691"/>
      <c r="E1691"/>
      <c r="F1691"/>
      <c r="H1691"/>
      <c r="M1691"/>
      <c r="R1691"/>
      <c r="AE1691"/>
    </row>
    <row r="1692" spans="4:31" ht="20" x14ac:dyDescent="0.4">
      <c r="D1692"/>
      <c r="E1692"/>
      <c r="F1692"/>
      <c r="H1692"/>
      <c r="M1692"/>
      <c r="R1692"/>
      <c r="AE1692"/>
    </row>
    <row r="1693" spans="4:31" ht="20" x14ac:dyDescent="0.4">
      <c r="D1693"/>
      <c r="E1693"/>
      <c r="F1693"/>
      <c r="H1693"/>
      <c r="M1693"/>
      <c r="R1693"/>
      <c r="AE1693"/>
    </row>
    <row r="1694" spans="4:31" ht="20" x14ac:dyDescent="0.4">
      <c r="D1694"/>
      <c r="E1694"/>
      <c r="F1694"/>
      <c r="H1694"/>
      <c r="M1694"/>
      <c r="R1694"/>
      <c r="AE1694"/>
    </row>
    <row r="1695" spans="4:31" ht="20" x14ac:dyDescent="0.4">
      <c r="D1695"/>
      <c r="E1695"/>
      <c r="F1695"/>
      <c r="H1695"/>
      <c r="M1695"/>
      <c r="R1695"/>
      <c r="AE1695"/>
    </row>
    <row r="1696" spans="4:31" ht="20" x14ac:dyDescent="0.4">
      <c r="D1696"/>
      <c r="E1696"/>
      <c r="F1696"/>
      <c r="H1696"/>
      <c r="M1696"/>
      <c r="R1696"/>
      <c r="AE1696"/>
    </row>
    <row r="1697" spans="4:31" ht="20" x14ac:dyDescent="0.4">
      <c r="D1697"/>
      <c r="E1697"/>
      <c r="F1697"/>
      <c r="H1697"/>
      <c r="M1697"/>
      <c r="R1697"/>
      <c r="AE1697"/>
    </row>
    <row r="1698" spans="4:31" ht="20" x14ac:dyDescent="0.4">
      <c r="D1698"/>
      <c r="E1698"/>
      <c r="F1698"/>
      <c r="H1698"/>
      <c r="M1698"/>
      <c r="R1698"/>
      <c r="AE1698"/>
    </row>
    <row r="1699" spans="4:31" ht="20" x14ac:dyDescent="0.4">
      <c r="D1699"/>
      <c r="E1699"/>
      <c r="F1699"/>
      <c r="H1699"/>
      <c r="M1699"/>
      <c r="R1699"/>
      <c r="AE1699"/>
    </row>
    <row r="1700" spans="4:31" ht="20" x14ac:dyDescent="0.4">
      <c r="D1700"/>
      <c r="E1700"/>
      <c r="F1700"/>
      <c r="H1700"/>
      <c r="M1700"/>
      <c r="R1700"/>
      <c r="AE1700"/>
    </row>
    <row r="1701" spans="4:31" ht="20" x14ac:dyDescent="0.4">
      <c r="D1701"/>
      <c r="E1701"/>
      <c r="F1701"/>
      <c r="H1701"/>
      <c r="M1701"/>
      <c r="R1701"/>
      <c r="AE1701"/>
    </row>
    <row r="1702" spans="4:31" ht="20" x14ac:dyDescent="0.4">
      <c r="D1702"/>
      <c r="E1702"/>
      <c r="F1702"/>
      <c r="H1702"/>
      <c r="M1702"/>
      <c r="R1702"/>
      <c r="AE1702"/>
    </row>
    <row r="1703" spans="4:31" ht="20" x14ac:dyDescent="0.4">
      <c r="D1703"/>
      <c r="E1703"/>
      <c r="F1703"/>
      <c r="H1703"/>
      <c r="M1703"/>
      <c r="R1703"/>
      <c r="AE1703"/>
    </row>
    <row r="1704" spans="4:31" ht="20" x14ac:dyDescent="0.4">
      <c r="D1704"/>
      <c r="E1704"/>
      <c r="F1704"/>
      <c r="H1704"/>
      <c r="M1704"/>
      <c r="R1704"/>
      <c r="AE1704"/>
    </row>
    <row r="1705" spans="4:31" ht="20" x14ac:dyDescent="0.4">
      <c r="D1705"/>
      <c r="E1705"/>
      <c r="F1705"/>
      <c r="H1705"/>
      <c r="M1705"/>
      <c r="R1705"/>
      <c r="AE1705"/>
    </row>
    <row r="1706" spans="4:31" ht="20" x14ac:dyDescent="0.4">
      <c r="D1706"/>
      <c r="E1706"/>
      <c r="F1706"/>
      <c r="H1706"/>
      <c r="M1706"/>
      <c r="R1706"/>
      <c r="AE1706"/>
    </row>
    <row r="1707" spans="4:31" ht="20" x14ac:dyDescent="0.4">
      <c r="D1707"/>
      <c r="E1707"/>
      <c r="F1707"/>
      <c r="H1707"/>
      <c r="M1707"/>
      <c r="R1707"/>
      <c r="AE1707"/>
    </row>
    <row r="1708" spans="4:31" ht="20" x14ac:dyDescent="0.4">
      <c r="D1708"/>
      <c r="E1708"/>
      <c r="F1708"/>
      <c r="H1708"/>
      <c r="M1708"/>
      <c r="R1708"/>
      <c r="AE1708"/>
    </row>
    <row r="1709" spans="4:31" ht="20" x14ac:dyDescent="0.4">
      <c r="D1709"/>
      <c r="E1709"/>
      <c r="F1709"/>
      <c r="H1709"/>
      <c r="M1709"/>
      <c r="R1709"/>
      <c r="AE1709"/>
    </row>
    <row r="1710" spans="4:31" ht="20" x14ac:dyDescent="0.4">
      <c r="D1710"/>
      <c r="E1710"/>
      <c r="F1710"/>
      <c r="H1710"/>
      <c r="M1710"/>
      <c r="R1710"/>
      <c r="AE1710"/>
    </row>
    <row r="1711" spans="4:31" ht="20" x14ac:dyDescent="0.4">
      <c r="D1711"/>
      <c r="E1711"/>
      <c r="F1711"/>
      <c r="H1711"/>
      <c r="M1711"/>
      <c r="R1711"/>
      <c r="AE1711"/>
    </row>
    <row r="1712" spans="4:31" ht="20" x14ac:dyDescent="0.4">
      <c r="D1712"/>
      <c r="E1712"/>
      <c r="F1712"/>
      <c r="H1712"/>
      <c r="M1712"/>
      <c r="R1712"/>
      <c r="AE1712"/>
    </row>
    <row r="1713" spans="4:31" ht="20" x14ac:dyDescent="0.4">
      <c r="D1713"/>
      <c r="E1713"/>
      <c r="F1713"/>
      <c r="H1713"/>
      <c r="M1713"/>
      <c r="R1713"/>
      <c r="AE1713"/>
    </row>
    <row r="1714" spans="4:31" ht="20" x14ac:dyDescent="0.4">
      <c r="D1714"/>
      <c r="E1714"/>
      <c r="F1714"/>
      <c r="H1714"/>
      <c r="M1714"/>
      <c r="R1714"/>
      <c r="AE1714"/>
    </row>
    <row r="1715" spans="4:31" ht="20" x14ac:dyDescent="0.4">
      <c r="D1715"/>
      <c r="E1715"/>
      <c r="F1715"/>
      <c r="H1715"/>
      <c r="M1715"/>
      <c r="R1715"/>
      <c r="AE1715"/>
    </row>
    <row r="1716" spans="4:31" ht="20" x14ac:dyDescent="0.4">
      <c r="D1716"/>
      <c r="E1716"/>
      <c r="F1716"/>
      <c r="H1716"/>
      <c r="M1716"/>
      <c r="R1716"/>
      <c r="AE1716"/>
    </row>
    <row r="1717" spans="4:31" ht="20" x14ac:dyDescent="0.4">
      <c r="D1717"/>
      <c r="E1717"/>
      <c r="F1717"/>
      <c r="H1717"/>
      <c r="M1717"/>
      <c r="R1717"/>
      <c r="AE1717"/>
    </row>
    <row r="1718" spans="4:31" ht="20" x14ac:dyDescent="0.4">
      <c r="D1718"/>
      <c r="E1718"/>
      <c r="F1718"/>
      <c r="H1718"/>
      <c r="M1718"/>
      <c r="R1718"/>
      <c r="AE1718"/>
    </row>
    <row r="1719" spans="4:31" ht="20" x14ac:dyDescent="0.4">
      <c r="D1719"/>
      <c r="E1719"/>
      <c r="F1719"/>
      <c r="H1719"/>
      <c r="M1719"/>
      <c r="R1719"/>
      <c r="AE1719"/>
    </row>
    <row r="1720" spans="4:31" ht="20" x14ac:dyDescent="0.4">
      <c r="D1720"/>
      <c r="E1720"/>
      <c r="F1720"/>
      <c r="H1720"/>
      <c r="M1720"/>
      <c r="R1720"/>
      <c r="AE1720"/>
    </row>
  </sheetData>
  <mergeCells count="160">
    <mergeCell ref="Y42:Y109"/>
    <mergeCell ref="P58:Q58"/>
    <mergeCell ref="P14:Q14"/>
    <mergeCell ref="P9:Q9"/>
    <mergeCell ref="P10:Q10"/>
    <mergeCell ref="P11:Q11"/>
    <mergeCell ref="P12:Q12"/>
    <mergeCell ref="P13:Q13"/>
    <mergeCell ref="P36:Q36"/>
    <mergeCell ref="P37:Q37"/>
    <mergeCell ref="P38:Q38"/>
    <mergeCell ref="P31:Q31"/>
    <mergeCell ref="P32:Q32"/>
    <mergeCell ref="P33:Q33"/>
    <mergeCell ref="P34:Q34"/>
    <mergeCell ref="P35:Q35"/>
    <mergeCell ref="P26:Q26"/>
    <mergeCell ref="P27:Q27"/>
    <mergeCell ref="P28:Q28"/>
    <mergeCell ref="P57:Q57"/>
    <mergeCell ref="P46:Q46"/>
    <mergeCell ref="P29:Q29"/>
    <mergeCell ref="P47:Q47"/>
    <mergeCell ref="P48:Q48"/>
    <mergeCell ref="P40:Q40"/>
    <mergeCell ref="P41:Q41"/>
    <mergeCell ref="P42:Q42"/>
    <mergeCell ref="P43:Q43"/>
    <mergeCell ref="P45:Q45"/>
    <mergeCell ref="P39:Q39"/>
    <mergeCell ref="P4:Q4"/>
    <mergeCell ref="P5:Q5"/>
    <mergeCell ref="P6:Q6"/>
    <mergeCell ref="P7:Q7"/>
    <mergeCell ref="P8:Q8"/>
    <mergeCell ref="P25:Q25"/>
    <mergeCell ref="P16:Q16"/>
    <mergeCell ref="P17:Q17"/>
    <mergeCell ref="P18:Q18"/>
    <mergeCell ref="P19:Q19"/>
    <mergeCell ref="P21:Q21"/>
    <mergeCell ref="P22:Q22"/>
    <mergeCell ref="P23:Q23"/>
    <mergeCell ref="P24:Q24"/>
    <mergeCell ref="P20:Q20"/>
    <mergeCell ref="P15:Q15"/>
    <mergeCell ref="P68:Q68"/>
    <mergeCell ref="P69:Q69"/>
    <mergeCell ref="P70:Q70"/>
    <mergeCell ref="P76:Q76"/>
    <mergeCell ref="P54:Q54"/>
    <mergeCell ref="P49:Q49"/>
    <mergeCell ref="P44:Q44"/>
    <mergeCell ref="P80:Q80"/>
    <mergeCell ref="P71:Q71"/>
    <mergeCell ref="P72:Q72"/>
    <mergeCell ref="P73:Q73"/>
    <mergeCell ref="P52:Q52"/>
    <mergeCell ref="P53:Q53"/>
    <mergeCell ref="P50:Q50"/>
    <mergeCell ref="P51:Q51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AA23:AA25"/>
    <mergeCell ref="I3:L3"/>
    <mergeCell ref="B123:G123"/>
    <mergeCell ref="X12:X14"/>
    <mergeCell ref="N3:Q3"/>
    <mergeCell ref="X34:X40"/>
    <mergeCell ref="B119:G119"/>
    <mergeCell ref="B113:G113"/>
    <mergeCell ref="B114:G114"/>
    <mergeCell ref="B115:G115"/>
    <mergeCell ref="A3:C3"/>
    <mergeCell ref="B121:G121"/>
    <mergeCell ref="B122:G122"/>
    <mergeCell ref="B118:G118"/>
    <mergeCell ref="B111:G111"/>
    <mergeCell ref="B112:G112"/>
    <mergeCell ref="B120:G120"/>
    <mergeCell ref="B116:G117"/>
    <mergeCell ref="P107:Q107"/>
    <mergeCell ref="P106:Q106"/>
    <mergeCell ref="P105:Q105"/>
    <mergeCell ref="P30:Q30"/>
    <mergeCell ref="P55:Q55"/>
    <mergeCell ref="P56:Q56"/>
    <mergeCell ref="P100:Q100"/>
    <mergeCell ref="P95:Q95"/>
    <mergeCell ref="P96:Q96"/>
    <mergeCell ref="P97:Q97"/>
    <mergeCell ref="P98:Q98"/>
    <mergeCell ref="P91:Q91"/>
    <mergeCell ref="P92:Q92"/>
    <mergeCell ref="P77:Q77"/>
    <mergeCell ref="P78:Q78"/>
    <mergeCell ref="P79:Q79"/>
    <mergeCell ref="P86:Q86"/>
    <mergeCell ref="P87:Q87"/>
    <mergeCell ref="P88:Q88"/>
    <mergeCell ref="P89:Q89"/>
    <mergeCell ref="P81:Q81"/>
    <mergeCell ref="P82:Q82"/>
    <mergeCell ref="P83:Q83"/>
    <mergeCell ref="P84:Q84"/>
    <mergeCell ref="Y16:Y19"/>
    <mergeCell ref="I5:I109"/>
    <mergeCell ref="AA28:AA32"/>
    <mergeCell ref="Z35:Z40"/>
    <mergeCell ref="AA35:AA40"/>
    <mergeCell ref="AA43:AA49"/>
    <mergeCell ref="Y9:Y10"/>
    <mergeCell ref="N5:N109"/>
    <mergeCell ref="P99:Q99"/>
    <mergeCell ref="P90:Q90"/>
    <mergeCell ref="Y34:Y40"/>
    <mergeCell ref="Y12:Y14"/>
    <mergeCell ref="U5:U109"/>
    <mergeCell ref="T5:T109"/>
    <mergeCell ref="S5:S109"/>
    <mergeCell ref="Z28:Z32"/>
    <mergeCell ref="P104:Q104"/>
    <mergeCell ref="P101:Q101"/>
    <mergeCell ref="P102:Q102"/>
    <mergeCell ref="P103:Q103"/>
    <mergeCell ref="P109:Q109"/>
    <mergeCell ref="P108:Q108"/>
    <mergeCell ref="P74:Q74"/>
    <mergeCell ref="P75:Q75"/>
    <mergeCell ref="A1:E1"/>
    <mergeCell ref="AB2:AD2"/>
    <mergeCell ref="AB3:AD3"/>
    <mergeCell ref="AC5:AC109"/>
    <mergeCell ref="I2:L2"/>
    <mergeCell ref="N2:Q2"/>
    <mergeCell ref="S2:AA2"/>
    <mergeCell ref="S3:AA3"/>
    <mergeCell ref="AA51:AA109"/>
    <mergeCell ref="Z42:Z109"/>
    <mergeCell ref="X42:X109"/>
    <mergeCell ref="W6:W109"/>
    <mergeCell ref="V6:V109"/>
    <mergeCell ref="Z17:Z19"/>
    <mergeCell ref="X21:X25"/>
    <mergeCell ref="Y21:Y25"/>
    <mergeCell ref="Z22:Z25"/>
    <mergeCell ref="X27:X32"/>
    <mergeCell ref="Y27:Y32"/>
    <mergeCell ref="X9:X10"/>
    <mergeCell ref="P93:Q93"/>
    <mergeCell ref="P94:Q94"/>
    <mergeCell ref="P85:Q85"/>
    <mergeCell ref="X16:X19"/>
  </mergeCells>
  <pageMargins left="0.25" right="0.25" top="0.75" bottom="0.75" header="0.3" footer="0.3"/>
  <pageSetup paperSize="8"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AR1717"/>
  <sheetViews>
    <sheetView zoomScale="50" zoomScaleNormal="50" workbookViewId="0">
      <selection activeCell="M29" sqref="M29"/>
    </sheetView>
  </sheetViews>
  <sheetFormatPr defaultRowHeight="21" x14ac:dyDescent="0.5"/>
  <cols>
    <col min="3" max="3" width="20" customWidth="1"/>
    <col min="4" max="4" width="5.54296875" style="2" customWidth="1"/>
    <col min="5" max="5" width="22.453125" style="4" customWidth="1"/>
    <col min="6" max="6" width="5.54296875" style="2" customWidth="1"/>
    <col min="7" max="7" width="13.7265625" customWidth="1"/>
    <col min="8" max="10" width="13.81640625" customWidth="1"/>
    <col min="11" max="11" width="14.54296875" customWidth="1"/>
    <col min="12" max="12" width="13.81640625" customWidth="1"/>
    <col min="13" max="13" width="5.54296875" style="2" customWidth="1"/>
    <col min="14" max="15" width="13.81640625" style="4" customWidth="1"/>
    <col min="16" max="16" width="5.54296875" style="2" customWidth="1"/>
    <col min="17" max="18" width="13.81640625" customWidth="1"/>
    <col min="19" max="19" width="14" customWidth="1"/>
    <col min="20" max="20" width="5.54296875" style="2" customWidth="1"/>
    <col min="21" max="23" width="13.81640625" customWidth="1"/>
    <col min="24" max="24" width="13.7265625" customWidth="1"/>
    <col min="25" max="25" width="13.81640625" customWidth="1"/>
    <col min="26" max="26" width="5.54296875" style="2" customWidth="1"/>
    <col min="27" max="27" width="15.453125" customWidth="1"/>
    <col min="28" max="35" width="13.81640625" customWidth="1"/>
    <col min="36" max="36" width="5.54296875" style="2" customWidth="1"/>
    <col min="37" max="37" width="14" customWidth="1"/>
    <col min="38" max="40" width="13.81640625" customWidth="1"/>
    <col min="41" max="41" width="5.54296875" customWidth="1"/>
    <col min="42" max="42" width="16" customWidth="1"/>
    <col min="43" max="43" width="18.54296875" customWidth="1"/>
    <col min="44" max="44" width="18.7265625" customWidth="1"/>
  </cols>
  <sheetData>
    <row r="1" spans="1:44" ht="58.5" customHeight="1" thickBot="1" x14ac:dyDescent="0.4">
      <c r="A1" s="737"/>
      <c r="B1" s="746"/>
      <c r="C1" s="738"/>
      <c r="D1" s="9"/>
      <c r="E1" s="10" t="s">
        <v>373</v>
      </c>
      <c r="F1" s="9"/>
      <c r="G1" s="737" t="s">
        <v>374</v>
      </c>
      <c r="H1" s="746"/>
      <c r="I1" s="746"/>
      <c r="J1" s="746"/>
      <c r="K1" s="746"/>
      <c r="L1" s="738"/>
      <c r="M1" s="9"/>
      <c r="N1" s="737" t="s">
        <v>375</v>
      </c>
      <c r="O1" s="738"/>
      <c r="P1" s="9"/>
      <c r="Q1" s="737" t="s">
        <v>376</v>
      </c>
      <c r="R1" s="746"/>
      <c r="S1" s="738"/>
      <c r="T1" s="9"/>
      <c r="U1" s="737" t="s">
        <v>377</v>
      </c>
      <c r="V1" s="746"/>
      <c r="W1" s="746"/>
      <c r="X1" s="746"/>
      <c r="Y1" s="738"/>
      <c r="Z1" s="9"/>
      <c r="AA1" s="777" t="s">
        <v>378</v>
      </c>
      <c r="AB1" s="778"/>
      <c r="AC1" s="778"/>
      <c r="AD1" s="778"/>
      <c r="AE1" s="778"/>
      <c r="AF1" s="778"/>
      <c r="AG1" s="778"/>
      <c r="AH1" s="778"/>
      <c r="AI1" s="779"/>
      <c r="AJ1" s="11"/>
      <c r="AK1" s="737" t="s">
        <v>379</v>
      </c>
      <c r="AL1" s="746"/>
      <c r="AM1" s="746"/>
      <c r="AN1" s="738"/>
      <c r="AP1" s="737" t="s">
        <v>380</v>
      </c>
      <c r="AQ1" s="738"/>
    </row>
    <row r="2" spans="1:44" ht="45.75" customHeight="1" thickBot="1" x14ac:dyDescent="0.45">
      <c r="A2" s="753" t="s">
        <v>204</v>
      </c>
      <c r="B2" s="754"/>
      <c r="C2" s="755"/>
      <c r="D2" s="13" t="s">
        <v>3</v>
      </c>
      <c r="E2" s="43" t="s">
        <v>11</v>
      </c>
      <c r="F2" s="12"/>
      <c r="G2" s="756" t="s">
        <v>11</v>
      </c>
      <c r="H2" s="757"/>
      <c r="I2" s="757"/>
      <c r="J2" s="757"/>
      <c r="K2" s="757"/>
      <c r="L2" s="758"/>
      <c r="M2" s="13" t="s">
        <v>2</v>
      </c>
      <c r="N2" s="756" t="s">
        <v>11</v>
      </c>
      <c r="O2" s="758"/>
      <c r="P2" s="13" t="s">
        <v>2</v>
      </c>
      <c r="Q2" s="756" t="s">
        <v>11</v>
      </c>
      <c r="R2" s="757"/>
      <c r="S2" s="758"/>
      <c r="T2" s="13" t="s">
        <v>2</v>
      </c>
      <c r="U2" s="759" t="s">
        <v>215</v>
      </c>
      <c r="V2" s="760"/>
      <c r="W2" s="757"/>
      <c r="X2" s="757"/>
      <c r="Y2" s="758"/>
      <c r="Z2" s="13" t="s">
        <v>2</v>
      </c>
      <c r="AA2" s="761" t="s">
        <v>11</v>
      </c>
      <c r="AB2" s="762"/>
      <c r="AC2" s="762"/>
      <c r="AD2" s="762"/>
      <c r="AE2" s="762"/>
      <c r="AF2" s="762"/>
      <c r="AG2" s="762"/>
      <c r="AH2" s="762"/>
      <c r="AI2" s="763"/>
      <c r="AJ2" s="13" t="s">
        <v>2</v>
      </c>
      <c r="AK2" s="764" t="s">
        <v>340</v>
      </c>
      <c r="AL2" s="765"/>
      <c r="AM2" s="765"/>
      <c r="AN2" s="766"/>
      <c r="AO2" s="13" t="s">
        <v>2</v>
      </c>
      <c r="AP2" s="756" t="s">
        <v>11</v>
      </c>
      <c r="AQ2" s="758"/>
    </row>
    <row r="3" spans="1:44" s="6" customFormat="1" ht="66" customHeight="1" x14ac:dyDescent="0.35">
      <c r="A3" s="768"/>
      <c r="B3" s="769"/>
      <c r="C3" s="770"/>
      <c r="D3" s="14"/>
      <c r="E3" s="80" t="s">
        <v>6</v>
      </c>
      <c r="F3" s="9"/>
      <c r="G3" s="81" t="s">
        <v>189</v>
      </c>
      <c r="H3" s="82" t="s">
        <v>188</v>
      </c>
      <c r="I3" s="82" t="s">
        <v>187</v>
      </c>
      <c r="J3" s="83" t="s">
        <v>186</v>
      </c>
      <c r="K3" s="83" t="s">
        <v>216</v>
      </c>
      <c r="L3" s="84" t="s">
        <v>217</v>
      </c>
      <c r="M3" s="9"/>
      <c r="N3" s="85" t="s">
        <v>7</v>
      </c>
      <c r="O3" s="86" t="s">
        <v>190</v>
      </c>
      <c r="P3" s="9"/>
      <c r="Q3" s="87" t="s">
        <v>131</v>
      </c>
      <c r="R3" s="88" t="s">
        <v>192</v>
      </c>
      <c r="S3" s="86" t="s">
        <v>193</v>
      </c>
      <c r="T3" s="9"/>
      <c r="U3" s="81" t="s">
        <v>4</v>
      </c>
      <c r="V3" s="83" t="s">
        <v>194</v>
      </c>
      <c r="W3" s="83" t="s">
        <v>220</v>
      </c>
      <c r="X3" s="83" t="s">
        <v>221</v>
      </c>
      <c r="Y3" s="84" t="s">
        <v>197</v>
      </c>
      <c r="Z3" s="11"/>
      <c r="AA3" s="121" t="s">
        <v>5</v>
      </c>
      <c r="AB3" s="122" t="s">
        <v>198</v>
      </c>
      <c r="AC3" s="142" t="s">
        <v>200</v>
      </c>
      <c r="AD3" s="160" t="s">
        <v>345</v>
      </c>
      <c r="AE3" s="161" t="s">
        <v>346</v>
      </c>
      <c r="AF3" s="161" t="s">
        <v>347</v>
      </c>
      <c r="AG3" s="161" t="s">
        <v>348</v>
      </c>
      <c r="AH3" s="161" t="s">
        <v>349</v>
      </c>
      <c r="AI3" s="162" t="s">
        <v>350</v>
      </c>
      <c r="AJ3" s="11"/>
      <c r="AK3" s="87" t="s">
        <v>222</v>
      </c>
      <c r="AL3" s="88" t="s">
        <v>203</v>
      </c>
      <c r="AM3" s="88" t="s">
        <v>341</v>
      </c>
      <c r="AN3" s="86" t="s">
        <v>199</v>
      </c>
      <c r="AP3" s="87" t="s">
        <v>238</v>
      </c>
      <c r="AQ3" s="252" t="s">
        <v>393</v>
      </c>
      <c r="AR3" s="257" t="s">
        <v>394</v>
      </c>
    </row>
    <row r="4" spans="1:44" s="7" customFormat="1" ht="27.75" customHeight="1" x14ac:dyDescent="0.3">
      <c r="A4" s="771"/>
      <c r="B4" s="772"/>
      <c r="C4" s="773"/>
      <c r="D4" s="14"/>
      <c r="E4" s="20" t="s">
        <v>15</v>
      </c>
      <c r="F4" s="9"/>
      <c r="G4" s="129">
        <v>354.73593</v>
      </c>
      <c r="H4" s="155">
        <v>391.85824706624618</v>
      </c>
      <c r="I4" s="155">
        <v>429.10807199186991</v>
      </c>
      <c r="J4" s="155">
        <v>541.18000000000006</v>
      </c>
      <c r="K4" s="155">
        <v>637.98592999999994</v>
      </c>
      <c r="L4" s="153">
        <v>662.70592999999997</v>
      </c>
      <c r="M4" s="9"/>
      <c r="N4" s="117">
        <v>0</v>
      </c>
      <c r="O4" s="153">
        <v>12.36</v>
      </c>
      <c r="P4" s="9"/>
      <c r="Q4" s="129">
        <v>0</v>
      </c>
      <c r="R4" s="155">
        <v>24.72</v>
      </c>
      <c r="S4" s="153">
        <v>118.45</v>
      </c>
      <c r="T4" s="9"/>
      <c r="U4" s="117">
        <v>0</v>
      </c>
      <c r="V4" s="155">
        <v>96.820000000000007</v>
      </c>
      <c r="W4" s="155">
        <v>230.72</v>
      </c>
      <c r="X4" s="285">
        <v>717.82</v>
      </c>
      <c r="Y4" s="153" t="s">
        <v>0</v>
      </c>
      <c r="Z4" s="11"/>
      <c r="AA4" s="808">
        <v>0</v>
      </c>
      <c r="AB4" s="849">
        <v>29.87</v>
      </c>
      <c r="AC4" s="860">
        <v>111.24000000000001</v>
      </c>
      <c r="AD4" s="116" t="s">
        <v>0</v>
      </c>
      <c r="AE4" s="137" t="s">
        <v>0</v>
      </c>
      <c r="AF4" s="137" t="s">
        <v>0</v>
      </c>
      <c r="AG4" s="137" t="s">
        <v>0</v>
      </c>
      <c r="AH4" s="137" t="s">
        <v>0</v>
      </c>
      <c r="AI4" s="138" t="s">
        <v>0</v>
      </c>
      <c r="AJ4" s="11"/>
      <c r="AK4" s="129">
        <v>0</v>
      </c>
      <c r="AL4" s="873" t="s">
        <v>431</v>
      </c>
      <c r="AM4" s="127">
        <v>110.21000000000001</v>
      </c>
      <c r="AN4" s="286">
        <v>57.68</v>
      </c>
      <c r="AP4" s="117">
        <v>0</v>
      </c>
      <c r="AQ4" s="134">
        <v>40.17</v>
      </c>
      <c r="AR4" s="258">
        <v>8</v>
      </c>
    </row>
    <row r="5" spans="1:44" s="7" customFormat="1" ht="27.75" customHeight="1" x14ac:dyDescent="0.3">
      <c r="A5" s="771"/>
      <c r="B5" s="772"/>
      <c r="C5" s="773"/>
      <c r="D5" s="14"/>
      <c r="E5" s="18" t="s">
        <v>16</v>
      </c>
      <c r="F5" s="9"/>
      <c r="G5" s="130">
        <v>417.97</v>
      </c>
      <c r="H5" s="128">
        <v>466.19339500000001</v>
      </c>
      <c r="I5" s="128">
        <v>514.70452</v>
      </c>
      <c r="J5" s="128">
        <v>652.42000000000007</v>
      </c>
      <c r="K5" s="128">
        <v>694.01</v>
      </c>
      <c r="L5" s="154">
        <v>721.82</v>
      </c>
      <c r="M5" s="9"/>
      <c r="N5" s="119">
        <v>0</v>
      </c>
      <c r="O5" s="154">
        <v>16.48</v>
      </c>
      <c r="P5" s="9"/>
      <c r="Q5" s="130">
        <v>0</v>
      </c>
      <c r="R5" s="128">
        <v>27.810000000000002</v>
      </c>
      <c r="S5" s="154">
        <v>123.60000000000001</v>
      </c>
      <c r="T5" s="9"/>
      <c r="U5" s="119">
        <v>0</v>
      </c>
      <c r="V5" s="128">
        <v>105.06</v>
      </c>
      <c r="W5" s="128">
        <v>250.29000000000002</v>
      </c>
      <c r="X5" s="285">
        <v>726.06</v>
      </c>
      <c r="Y5" s="154" t="s">
        <v>0</v>
      </c>
      <c r="Z5" s="11"/>
      <c r="AA5" s="809"/>
      <c r="AB5" s="850"/>
      <c r="AC5" s="861"/>
      <c r="AD5" s="854">
        <v>322.54449999999997</v>
      </c>
      <c r="AE5" s="845">
        <v>343.9067</v>
      </c>
      <c r="AF5" s="128" t="s">
        <v>0</v>
      </c>
      <c r="AG5" s="128" t="s">
        <v>0</v>
      </c>
      <c r="AH5" s="128" t="s">
        <v>0</v>
      </c>
      <c r="AI5" s="154" t="s">
        <v>0</v>
      </c>
      <c r="AJ5" s="11"/>
      <c r="AK5" s="130">
        <v>0</v>
      </c>
      <c r="AL5" s="874"/>
      <c r="AM5" s="127">
        <v>121.54</v>
      </c>
      <c r="AN5" s="286">
        <v>62.83</v>
      </c>
      <c r="AP5" s="119">
        <v>0</v>
      </c>
      <c r="AQ5" s="143">
        <v>45.32</v>
      </c>
      <c r="AR5" s="259">
        <v>8</v>
      </c>
    </row>
    <row r="6" spans="1:44" s="7" customFormat="1" ht="27.75" customHeight="1" x14ac:dyDescent="0.3">
      <c r="A6" s="771"/>
      <c r="B6" s="772"/>
      <c r="C6" s="773"/>
      <c r="D6" s="14"/>
      <c r="E6" s="18" t="s">
        <v>24</v>
      </c>
      <c r="F6" s="9"/>
      <c r="G6" s="130">
        <v>427.76826718750004</v>
      </c>
      <c r="H6" s="128">
        <v>476.34106030434782</v>
      </c>
      <c r="I6" s="128">
        <v>525.09057968503942</v>
      </c>
      <c r="J6" s="128">
        <v>664.78</v>
      </c>
      <c r="K6" s="128">
        <v>715.13826718749999</v>
      </c>
      <c r="L6" s="154">
        <v>754.27826718749998</v>
      </c>
      <c r="M6" s="9"/>
      <c r="N6" s="119">
        <v>0</v>
      </c>
      <c r="O6" s="154">
        <v>18.54</v>
      </c>
      <c r="P6" s="9"/>
      <c r="Q6" s="130">
        <v>0</v>
      </c>
      <c r="R6" s="128">
        <v>28.84</v>
      </c>
      <c r="S6" s="154">
        <v>128.75</v>
      </c>
      <c r="T6" s="9"/>
      <c r="U6" s="130">
        <v>0</v>
      </c>
      <c r="V6" s="128">
        <v>106.09</v>
      </c>
      <c r="W6" s="128">
        <v>251.32</v>
      </c>
      <c r="X6" s="285">
        <v>727.09</v>
      </c>
      <c r="Y6" s="154" t="s">
        <v>0</v>
      </c>
      <c r="Z6" s="11"/>
      <c r="AA6" s="809"/>
      <c r="AB6" s="850"/>
      <c r="AC6" s="861"/>
      <c r="AD6" s="855"/>
      <c r="AE6" s="846"/>
      <c r="AF6" s="128" t="s">
        <v>0</v>
      </c>
      <c r="AG6" s="128" t="s">
        <v>0</v>
      </c>
      <c r="AH6" s="128" t="s">
        <v>0</v>
      </c>
      <c r="AI6" s="154" t="s">
        <v>0</v>
      </c>
      <c r="AJ6" s="11"/>
      <c r="AK6" s="130">
        <v>0</v>
      </c>
      <c r="AL6" s="874"/>
      <c r="AM6" s="127">
        <v>134.93</v>
      </c>
      <c r="AN6" s="286">
        <v>69.010000000000005</v>
      </c>
      <c r="AP6" s="119">
        <v>0</v>
      </c>
      <c r="AQ6" s="143">
        <v>49.44</v>
      </c>
      <c r="AR6" s="259">
        <v>7</v>
      </c>
    </row>
    <row r="7" spans="1:44" s="7" customFormat="1" ht="27.75" customHeight="1" x14ac:dyDescent="0.3">
      <c r="A7" s="771"/>
      <c r="B7" s="772"/>
      <c r="C7" s="773"/>
      <c r="D7" s="14"/>
      <c r="E7" s="20" t="s">
        <v>17</v>
      </c>
      <c r="F7" s="9"/>
      <c r="G7" s="129">
        <v>455.47715999999997</v>
      </c>
      <c r="H7" s="155">
        <v>497.94809428571426</v>
      </c>
      <c r="I7" s="155">
        <v>541.40875441441449</v>
      </c>
      <c r="J7" s="155">
        <v>685.34352999999999</v>
      </c>
      <c r="K7" s="155">
        <v>698.55715999999995</v>
      </c>
      <c r="L7" s="153">
        <v>736.66715999999997</v>
      </c>
      <c r="M7" s="9"/>
      <c r="N7" s="117">
        <v>0</v>
      </c>
      <c r="O7" s="153">
        <v>20.6</v>
      </c>
      <c r="P7" s="9"/>
      <c r="Q7" s="129">
        <v>0</v>
      </c>
      <c r="R7" s="155">
        <v>31.93</v>
      </c>
      <c r="S7" s="153">
        <v>131.84</v>
      </c>
      <c r="T7" s="9"/>
      <c r="U7" s="117">
        <v>0</v>
      </c>
      <c r="V7" s="155">
        <v>115.36</v>
      </c>
      <c r="W7" s="155">
        <v>273.98</v>
      </c>
      <c r="X7" s="285">
        <v>736.36</v>
      </c>
      <c r="Y7" s="153" t="s">
        <v>0</v>
      </c>
      <c r="Z7" s="11"/>
      <c r="AA7" s="809"/>
      <c r="AB7" s="850"/>
      <c r="AC7" s="861"/>
      <c r="AD7" s="855"/>
      <c r="AE7" s="846"/>
      <c r="AF7" s="137" t="s">
        <v>0</v>
      </c>
      <c r="AG7" s="137" t="s">
        <v>0</v>
      </c>
      <c r="AH7" s="137" t="s">
        <v>0</v>
      </c>
      <c r="AI7" s="138" t="s">
        <v>0</v>
      </c>
      <c r="AJ7" s="11"/>
      <c r="AK7" s="129">
        <v>0</v>
      </c>
      <c r="AL7" s="874"/>
      <c r="AM7" s="127">
        <v>165.83</v>
      </c>
      <c r="AN7" s="286">
        <v>69.010000000000005</v>
      </c>
      <c r="AP7" s="117">
        <v>0</v>
      </c>
      <c r="AQ7" s="134">
        <v>49.44</v>
      </c>
      <c r="AR7" s="258">
        <v>7</v>
      </c>
    </row>
    <row r="8" spans="1:44" s="7" customFormat="1" ht="27.75" customHeight="1" x14ac:dyDescent="0.3">
      <c r="A8" s="771"/>
      <c r="B8" s="772"/>
      <c r="C8" s="773"/>
      <c r="D8" s="14"/>
      <c r="E8" s="20" t="s">
        <v>25</v>
      </c>
      <c r="F8" s="9"/>
      <c r="G8" s="116">
        <v>484.31716</v>
      </c>
      <c r="H8" s="137">
        <v>535.99898564705893</v>
      </c>
      <c r="I8" s="137">
        <v>588.59472000000005</v>
      </c>
      <c r="J8" s="137">
        <v>748.24</v>
      </c>
      <c r="K8" s="137">
        <v>745.93715999999995</v>
      </c>
      <c r="L8" s="152">
        <v>793.31716000000006</v>
      </c>
      <c r="M8" s="9"/>
      <c r="N8" s="21">
        <v>0</v>
      </c>
      <c r="O8" s="138">
        <v>20.6</v>
      </c>
      <c r="P8" s="9"/>
      <c r="Q8" s="116">
        <v>0</v>
      </c>
      <c r="R8" s="137">
        <v>33.99</v>
      </c>
      <c r="S8" s="153">
        <v>135.96</v>
      </c>
      <c r="T8" s="9"/>
      <c r="U8" s="116">
        <v>0</v>
      </c>
      <c r="V8" s="137">
        <v>116.39</v>
      </c>
      <c r="W8" s="137">
        <v>275.01</v>
      </c>
      <c r="X8" s="285">
        <v>737.39</v>
      </c>
      <c r="Y8" s="125">
        <v>183.34</v>
      </c>
      <c r="Z8" s="11"/>
      <c r="AA8" s="809"/>
      <c r="AB8" s="850"/>
      <c r="AC8" s="861"/>
      <c r="AD8" s="855"/>
      <c r="AE8" s="846"/>
      <c r="AF8" s="845">
        <v>594.46450000000004</v>
      </c>
      <c r="AG8" s="845">
        <v>644.65639999999996</v>
      </c>
      <c r="AH8" s="137" t="s">
        <v>0</v>
      </c>
      <c r="AI8" s="138" t="s">
        <v>0</v>
      </c>
      <c r="AJ8" s="11"/>
      <c r="AK8" s="116">
        <v>0</v>
      </c>
      <c r="AL8" s="874"/>
      <c r="AM8" s="127">
        <v>181.28</v>
      </c>
      <c r="AN8" s="286">
        <v>75.19</v>
      </c>
      <c r="AP8" s="21">
        <v>0</v>
      </c>
      <c r="AQ8" s="253">
        <v>53.56</v>
      </c>
      <c r="AR8" s="258">
        <v>6</v>
      </c>
    </row>
    <row r="9" spans="1:44" s="6" customFormat="1" ht="27.75" customHeight="1" x14ac:dyDescent="0.35">
      <c r="A9" s="771"/>
      <c r="B9" s="772"/>
      <c r="C9" s="773"/>
      <c r="D9" s="14"/>
      <c r="E9" s="20" t="s">
        <v>32</v>
      </c>
      <c r="F9" s="9"/>
      <c r="G9" s="129">
        <v>505.03753666666671</v>
      </c>
      <c r="H9" s="155">
        <v>556.61964122580639</v>
      </c>
      <c r="I9" s="155">
        <v>609.38406736000002</v>
      </c>
      <c r="J9" s="155">
        <v>771.9</v>
      </c>
      <c r="K9" s="155">
        <v>782.10753666666665</v>
      </c>
      <c r="L9" s="152">
        <v>839.7875366666666</v>
      </c>
      <c r="M9" s="9"/>
      <c r="N9" s="117">
        <v>0</v>
      </c>
      <c r="O9" s="153">
        <v>20.6</v>
      </c>
      <c r="P9" s="9"/>
      <c r="Q9" s="129">
        <v>0</v>
      </c>
      <c r="R9" s="155">
        <v>35.020000000000003</v>
      </c>
      <c r="S9" s="153">
        <v>140.08000000000001</v>
      </c>
      <c r="T9" s="9"/>
      <c r="U9" s="129">
        <v>0</v>
      </c>
      <c r="V9" s="155">
        <v>117.42</v>
      </c>
      <c r="W9" s="155">
        <v>276.04000000000002</v>
      </c>
      <c r="X9" s="285">
        <v>738.42</v>
      </c>
      <c r="Y9" s="125">
        <v>184.37</v>
      </c>
      <c r="Z9" s="11"/>
      <c r="AA9" s="809"/>
      <c r="AB9" s="850"/>
      <c r="AC9" s="861"/>
      <c r="AD9" s="855"/>
      <c r="AE9" s="846"/>
      <c r="AF9" s="848"/>
      <c r="AG9" s="848"/>
      <c r="AH9" s="137" t="s">
        <v>0</v>
      </c>
      <c r="AI9" s="138" t="s">
        <v>0</v>
      </c>
      <c r="AJ9" s="11"/>
      <c r="AK9" s="129">
        <v>0</v>
      </c>
      <c r="AL9" s="874"/>
      <c r="AM9" s="127">
        <v>197.76</v>
      </c>
      <c r="AN9" s="286">
        <v>81.37</v>
      </c>
      <c r="AP9" s="117">
        <v>0</v>
      </c>
      <c r="AQ9" s="134">
        <v>58.71</v>
      </c>
      <c r="AR9" s="258">
        <v>6</v>
      </c>
    </row>
    <row r="10" spans="1:44" s="7" customFormat="1" ht="27.75" customHeight="1" x14ac:dyDescent="0.3">
      <c r="A10" s="771"/>
      <c r="B10" s="772"/>
      <c r="C10" s="773"/>
      <c r="D10" s="14"/>
      <c r="E10" s="18" t="s">
        <v>18</v>
      </c>
      <c r="F10" s="9"/>
      <c r="G10" s="130">
        <v>502.16781000000003</v>
      </c>
      <c r="H10" s="128">
        <v>563.23227000000009</v>
      </c>
      <c r="I10" s="128">
        <v>623.70958666666672</v>
      </c>
      <c r="J10" s="128">
        <v>794.08</v>
      </c>
      <c r="K10" s="128">
        <v>767.90780999999993</v>
      </c>
      <c r="L10" s="154">
        <v>808.07781</v>
      </c>
      <c r="M10" s="9"/>
      <c r="N10" s="119">
        <v>0</v>
      </c>
      <c r="O10" s="154">
        <v>24.72</v>
      </c>
      <c r="P10" s="9"/>
      <c r="Q10" s="130">
        <v>0</v>
      </c>
      <c r="R10" s="128">
        <v>32.96</v>
      </c>
      <c r="S10" s="154">
        <v>136.99</v>
      </c>
      <c r="T10" s="9"/>
      <c r="U10" s="119">
        <v>0</v>
      </c>
      <c r="V10" s="128">
        <v>120.51</v>
      </c>
      <c r="W10" s="128">
        <v>279.13</v>
      </c>
      <c r="X10" s="285">
        <v>741.51</v>
      </c>
      <c r="Y10" s="154" t="s">
        <v>0</v>
      </c>
      <c r="Z10" s="11"/>
      <c r="AA10" s="809"/>
      <c r="AB10" s="850"/>
      <c r="AC10" s="861"/>
      <c r="AD10" s="855"/>
      <c r="AE10" s="846"/>
      <c r="AF10" s="128" t="s">
        <v>0</v>
      </c>
      <c r="AG10" s="128" t="s">
        <v>0</v>
      </c>
      <c r="AH10" s="128" t="s">
        <v>0</v>
      </c>
      <c r="AI10" s="154" t="s">
        <v>0</v>
      </c>
      <c r="AJ10" s="11"/>
      <c r="AK10" s="130">
        <v>0</v>
      </c>
      <c r="AL10" s="874"/>
      <c r="AM10" s="127">
        <v>187.46</v>
      </c>
      <c r="AN10" s="286">
        <v>75.19</v>
      </c>
      <c r="AP10" s="119">
        <v>0</v>
      </c>
      <c r="AQ10" s="143">
        <v>53.56</v>
      </c>
      <c r="AR10" s="259">
        <v>6</v>
      </c>
    </row>
    <row r="11" spans="1:44" s="7" customFormat="1" ht="27.75" customHeight="1" x14ac:dyDescent="0.3">
      <c r="A11" s="771"/>
      <c r="B11" s="772"/>
      <c r="C11" s="773"/>
      <c r="D11" s="14"/>
      <c r="E11" s="18" t="s">
        <v>26</v>
      </c>
      <c r="F11" s="9"/>
      <c r="G11" s="130">
        <v>533.06781000000001</v>
      </c>
      <c r="H11" s="128">
        <v>597.41946000000007</v>
      </c>
      <c r="I11" s="128">
        <v>663.49511833333338</v>
      </c>
      <c r="J11" s="128">
        <v>840.43000000000006</v>
      </c>
      <c r="K11" s="128">
        <v>819.40780999999993</v>
      </c>
      <c r="L11" s="154">
        <v>867.81781000000001</v>
      </c>
      <c r="M11" s="9"/>
      <c r="N11" s="119">
        <v>0</v>
      </c>
      <c r="O11" s="154">
        <v>25</v>
      </c>
      <c r="P11" s="9"/>
      <c r="Q11" s="130">
        <v>0</v>
      </c>
      <c r="R11" s="128">
        <v>35.020000000000003</v>
      </c>
      <c r="S11" s="154">
        <v>136.99</v>
      </c>
      <c r="T11" s="9"/>
      <c r="U11" s="130">
        <v>0</v>
      </c>
      <c r="V11" s="128">
        <v>116.39</v>
      </c>
      <c r="W11" s="128">
        <v>275.01</v>
      </c>
      <c r="X11" s="285">
        <v>737.39</v>
      </c>
      <c r="Y11" s="125">
        <v>183.34</v>
      </c>
      <c r="Z11" s="11"/>
      <c r="AA11" s="809"/>
      <c r="AB11" s="850"/>
      <c r="AC11" s="861"/>
      <c r="AD11" s="855"/>
      <c r="AE11" s="846"/>
      <c r="AF11" s="845">
        <v>594.46450000000004</v>
      </c>
      <c r="AG11" s="845">
        <v>644.65639999999996</v>
      </c>
      <c r="AH11" s="128" t="s">
        <v>0</v>
      </c>
      <c r="AI11" s="154" t="s">
        <v>0</v>
      </c>
      <c r="AJ11" s="11"/>
      <c r="AK11" s="130">
        <v>0</v>
      </c>
      <c r="AL11" s="874"/>
      <c r="AM11" s="127">
        <v>204.97</v>
      </c>
      <c r="AN11" s="286">
        <v>81.37</v>
      </c>
      <c r="AP11" s="119">
        <v>0</v>
      </c>
      <c r="AQ11" s="143">
        <v>58.71</v>
      </c>
      <c r="AR11" s="259">
        <v>6</v>
      </c>
    </row>
    <row r="12" spans="1:44" s="6" customFormat="1" ht="27.75" customHeight="1" x14ac:dyDescent="0.35">
      <c r="A12" s="771"/>
      <c r="B12" s="772"/>
      <c r="C12" s="773"/>
      <c r="D12" s="14"/>
      <c r="E12" s="18" t="s">
        <v>33</v>
      </c>
      <c r="F12" s="9"/>
      <c r="G12" s="130">
        <v>548.51780999999994</v>
      </c>
      <c r="H12" s="128">
        <v>612.86946</v>
      </c>
      <c r="I12" s="128">
        <v>679.08392000000003</v>
      </c>
      <c r="J12" s="128">
        <v>858.97</v>
      </c>
      <c r="K12" s="128">
        <v>849.27780999999993</v>
      </c>
      <c r="L12" s="154">
        <v>912.10780999999997</v>
      </c>
      <c r="M12" s="9"/>
      <c r="N12" s="119">
        <v>0</v>
      </c>
      <c r="O12" s="154">
        <v>24.72</v>
      </c>
      <c r="P12" s="9"/>
      <c r="Q12" s="130">
        <v>0</v>
      </c>
      <c r="R12" s="128">
        <v>36.050000000000004</v>
      </c>
      <c r="S12" s="154">
        <v>142.14000000000001</v>
      </c>
      <c r="T12" s="9"/>
      <c r="U12" s="130">
        <v>0</v>
      </c>
      <c r="V12" s="128">
        <v>116.39</v>
      </c>
      <c r="W12" s="128">
        <v>275.01</v>
      </c>
      <c r="X12" s="285">
        <v>737.39</v>
      </c>
      <c r="Y12" s="125">
        <v>183.34</v>
      </c>
      <c r="Z12" s="11"/>
      <c r="AA12" s="809"/>
      <c r="AB12" s="850"/>
      <c r="AC12" s="861"/>
      <c r="AD12" s="855"/>
      <c r="AE12" s="846"/>
      <c r="AF12" s="846"/>
      <c r="AG12" s="846"/>
      <c r="AH12" s="128" t="s">
        <v>0</v>
      </c>
      <c r="AI12" s="154" t="s">
        <v>0</v>
      </c>
      <c r="AJ12" s="11"/>
      <c r="AK12" s="130">
        <v>0</v>
      </c>
      <c r="AL12" s="874"/>
      <c r="AM12" s="127">
        <v>223.51000000000002</v>
      </c>
      <c r="AN12" s="286">
        <v>87.55</v>
      </c>
      <c r="AP12" s="119">
        <v>0</v>
      </c>
      <c r="AQ12" s="143">
        <v>62.83</v>
      </c>
      <c r="AR12" s="259">
        <v>6</v>
      </c>
    </row>
    <row r="13" spans="1:44" s="6" customFormat="1" ht="27.75" customHeight="1" x14ac:dyDescent="0.35">
      <c r="A13" s="771"/>
      <c r="B13" s="772"/>
      <c r="C13" s="773"/>
      <c r="D13" s="14"/>
      <c r="E13" s="18" t="s">
        <v>39</v>
      </c>
      <c r="F13" s="9"/>
      <c r="G13" s="130">
        <v>563.96780999999999</v>
      </c>
      <c r="H13" s="128">
        <v>629.46806928057561</v>
      </c>
      <c r="I13" s="128">
        <v>694.11520116279075</v>
      </c>
      <c r="J13" s="128">
        <v>877.51</v>
      </c>
      <c r="K13" s="128">
        <v>879.14780999999994</v>
      </c>
      <c r="L13" s="154">
        <v>957.42781000000002</v>
      </c>
      <c r="M13" s="9"/>
      <c r="N13" s="119">
        <v>0</v>
      </c>
      <c r="O13" s="154">
        <v>24.72</v>
      </c>
      <c r="P13" s="9"/>
      <c r="Q13" s="130">
        <v>0</v>
      </c>
      <c r="R13" s="128">
        <v>38.11</v>
      </c>
      <c r="S13" s="154">
        <v>148.32</v>
      </c>
      <c r="T13" s="9"/>
      <c r="U13" s="130">
        <v>0</v>
      </c>
      <c r="V13" s="128">
        <v>119.48</v>
      </c>
      <c r="W13" s="128">
        <v>278.10000000000002</v>
      </c>
      <c r="X13" s="285">
        <v>740.48</v>
      </c>
      <c r="Y13" s="125">
        <v>186.43</v>
      </c>
      <c r="Z13" s="11"/>
      <c r="AA13" s="809"/>
      <c r="AB13" s="850"/>
      <c r="AC13" s="861"/>
      <c r="AD13" s="855"/>
      <c r="AE13" s="846"/>
      <c r="AF13" s="848"/>
      <c r="AG13" s="848"/>
      <c r="AH13" s="219">
        <v>860.90490000000011</v>
      </c>
      <c r="AI13" s="154" t="s">
        <v>0</v>
      </c>
      <c r="AJ13" s="11"/>
      <c r="AK13" s="130">
        <v>0</v>
      </c>
      <c r="AL13" s="874"/>
      <c r="AM13" s="127">
        <v>242.05</v>
      </c>
      <c r="AN13" s="286">
        <v>93.73</v>
      </c>
      <c r="AP13" s="119">
        <v>0</v>
      </c>
      <c r="AQ13" s="143">
        <v>67.98</v>
      </c>
      <c r="AR13" s="259">
        <v>5</v>
      </c>
    </row>
    <row r="14" spans="1:44" s="7" customFormat="1" ht="27.75" customHeight="1" x14ac:dyDescent="0.3">
      <c r="A14" s="771"/>
      <c r="B14" s="772"/>
      <c r="C14" s="773"/>
      <c r="D14" s="14"/>
      <c r="E14" s="20" t="s">
        <v>19</v>
      </c>
      <c r="F14" s="9"/>
      <c r="G14" s="129">
        <v>543.36780999999996</v>
      </c>
      <c r="H14" s="155">
        <v>605.84490683760691</v>
      </c>
      <c r="I14" s="155">
        <v>668.21491264705878</v>
      </c>
      <c r="J14" s="155">
        <v>884.34838000000002</v>
      </c>
      <c r="K14" s="155">
        <v>828.67781000000002</v>
      </c>
      <c r="L14" s="153">
        <v>879.14780999999994</v>
      </c>
      <c r="M14" s="9"/>
      <c r="N14" s="117">
        <v>0</v>
      </c>
      <c r="O14" s="860">
        <v>28.84</v>
      </c>
      <c r="P14" s="9"/>
      <c r="Q14" s="129">
        <v>0</v>
      </c>
      <c r="R14" s="155">
        <v>33.99</v>
      </c>
      <c r="S14" s="153">
        <v>139.05000000000001</v>
      </c>
      <c r="T14" s="9"/>
      <c r="U14" s="117">
        <v>0</v>
      </c>
      <c r="V14" s="155">
        <v>268.83</v>
      </c>
      <c r="W14" s="155">
        <v>427.45</v>
      </c>
      <c r="X14" s="285">
        <v>1431.83</v>
      </c>
      <c r="Y14" s="153" t="s">
        <v>0</v>
      </c>
      <c r="Z14" s="11"/>
      <c r="AA14" s="809"/>
      <c r="AB14" s="850"/>
      <c r="AC14" s="861"/>
      <c r="AD14" s="855"/>
      <c r="AE14" s="846"/>
      <c r="AF14" s="137" t="s">
        <v>0</v>
      </c>
      <c r="AG14" s="137" t="s">
        <v>0</v>
      </c>
      <c r="AH14" s="137" t="s">
        <v>0</v>
      </c>
      <c r="AI14" s="138" t="s">
        <v>0</v>
      </c>
      <c r="AJ14" s="11"/>
      <c r="AK14" s="129">
        <v>0</v>
      </c>
      <c r="AL14" s="874"/>
      <c r="AM14" s="127">
        <v>199.82</v>
      </c>
      <c r="AN14" s="286">
        <v>81.37</v>
      </c>
      <c r="AP14" s="117">
        <v>0</v>
      </c>
      <c r="AQ14" s="134">
        <v>58.71</v>
      </c>
      <c r="AR14" s="258">
        <v>6</v>
      </c>
    </row>
    <row r="15" spans="1:44" s="6" customFormat="1" ht="27.75" customHeight="1" x14ac:dyDescent="0.35">
      <c r="A15" s="771"/>
      <c r="B15" s="772"/>
      <c r="C15" s="773"/>
      <c r="D15" s="14"/>
      <c r="E15" s="22" t="s">
        <v>27</v>
      </c>
      <c r="F15" s="9"/>
      <c r="G15" s="116">
        <v>556.75780999999995</v>
      </c>
      <c r="H15" s="155">
        <v>618.01946000000009</v>
      </c>
      <c r="I15" s="137">
        <v>681.14391999999998</v>
      </c>
      <c r="J15" s="137">
        <v>900.14</v>
      </c>
      <c r="K15" s="137">
        <v>855.45780999999999</v>
      </c>
      <c r="L15" s="152">
        <v>923.43781000000001</v>
      </c>
      <c r="M15" s="9"/>
      <c r="N15" s="21">
        <v>0</v>
      </c>
      <c r="O15" s="861"/>
      <c r="P15" s="9"/>
      <c r="Q15" s="116">
        <v>0</v>
      </c>
      <c r="R15" s="137">
        <v>37.08</v>
      </c>
      <c r="S15" s="138">
        <v>146.26</v>
      </c>
      <c r="T15" s="9"/>
      <c r="U15" s="116">
        <v>0</v>
      </c>
      <c r="V15" s="137">
        <v>260.59000000000003</v>
      </c>
      <c r="W15" s="137">
        <v>419.21000000000004</v>
      </c>
      <c r="X15" s="285">
        <v>1423.5900000000001</v>
      </c>
      <c r="Y15" s="126">
        <v>328</v>
      </c>
      <c r="Z15" s="11"/>
      <c r="AA15" s="809"/>
      <c r="AB15" s="850"/>
      <c r="AC15" s="861"/>
      <c r="AD15" s="855"/>
      <c r="AE15" s="846"/>
      <c r="AF15" s="845">
        <v>594.46450000000004</v>
      </c>
      <c r="AG15" s="845">
        <v>644.65639999999996</v>
      </c>
      <c r="AH15" s="137" t="s">
        <v>0</v>
      </c>
      <c r="AI15" s="138" t="s">
        <v>0</v>
      </c>
      <c r="AJ15" s="11"/>
      <c r="AK15" s="116">
        <v>0</v>
      </c>
      <c r="AL15" s="874"/>
      <c r="AM15" s="127">
        <v>219.39000000000001</v>
      </c>
      <c r="AN15" s="286">
        <v>87.55</v>
      </c>
      <c r="AP15" s="21">
        <v>0</v>
      </c>
      <c r="AQ15" s="253">
        <v>62.83</v>
      </c>
      <c r="AR15" s="258">
        <v>6</v>
      </c>
    </row>
    <row r="16" spans="1:44" s="6" customFormat="1" ht="27.75" customHeight="1" x14ac:dyDescent="0.35">
      <c r="A16" s="771"/>
      <c r="B16" s="772"/>
      <c r="C16" s="773"/>
      <c r="D16" s="14"/>
      <c r="E16" s="20" t="s">
        <v>34</v>
      </c>
      <c r="F16" s="9"/>
      <c r="G16" s="129">
        <v>630.14611095238092</v>
      </c>
      <c r="H16" s="155">
        <v>726.35744690140848</v>
      </c>
      <c r="I16" s="155">
        <v>821.63281057971005</v>
      </c>
      <c r="J16" s="155">
        <v>1089.7293</v>
      </c>
      <c r="K16" s="155">
        <v>967.98611095238095</v>
      </c>
      <c r="L16" s="152">
        <v>1044.2061109523809</v>
      </c>
      <c r="M16" s="9"/>
      <c r="N16" s="117">
        <v>0</v>
      </c>
      <c r="O16" s="861"/>
      <c r="P16" s="9"/>
      <c r="Q16" s="129">
        <v>0</v>
      </c>
      <c r="R16" s="155">
        <v>38.11</v>
      </c>
      <c r="S16" s="153">
        <v>148.32</v>
      </c>
      <c r="T16" s="9"/>
      <c r="U16" s="129">
        <v>0</v>
      </c>
      <c r="V16" s="155">
        <v>138.02000000000001</v>
      </c>
      <c r="W16" s="155">
        <v>296.64</v>
      </c>
      <c r="X16" s="285">
        <v>1301.02</v>
      </c>
      <c r="Y16" s="126">
        <v>205</v>
      </c>
      <c r="Z16" s="11"/>
      <c r="AA16" s="809"/>
      <c r="AB16" s="850"/>
      <c r="AC16" s="861"/>
      <c r="AD16" s="855"/>
      <c r="AE16" s="846"/>
      <c r="AF16" s="846"/>
      <c r="AG16" s="846"/>
      <c r="AH16" s="845">
        <v>860.90490000000011</v>
      </c>
      <c r="AI16" s="138" t="s">
        <v>0</v>
      </c>
      <c r="AJ16" s="11"/>
      <c r="AK16" s="129">
        <v>0</v>
      </c>
      <c r="AL16" s="874"/>
      <c r="AM16" s="127">
        <v>239.99</v>
      </c>
      <c r="AN16" s="286">
        <v>93.73</v>
      </c>
      <c r="AP16" s="117">
        <v>0</v>
      </c>
      <c r="AQ16" s="134">
        <v>67.98</v>
      </c>
      <c r="AR16" s="258">
        <v>5</v>
      </c>
    </row>
    <row r="17" spans="1:44" s="6" customFormat="1" ht="27.75" customHeight="1" x14ac:dyDescent="0.35">
      <c r="A17" s="771"/>
      <c r="B17" s="772"/>
      <c r="C17" s="773"/>
      <c r="D17" s="14"/>
      <c r="E17" s="20" t="s">
        <v>40</v>
      </c>
      <c r="F17" s="9"/>
      <c r="G17" s="116">
        <v>648.84421499999996</v>
      </c>
      <c r="H17" s="137">
        <v>745.12</v>
      </c>
      <c r="I17" s="137">
        <v>839.96111000000008</v>
      </c>
      <c r="J17" s="137">
        <v>1108.23</v>
      </c>
      <c r="K17" s="137">
        <v>1008.314215</v>
      </c>
      <c r="L17" s="152">
        <v>1091.7442150000002</v>
      </c>
      <c r="M17" s="9"/>
      <c r="N17" s="21">
        <v>0</v>
      </c>
      <c r="O17" s="861"/>
      <c r="P17" s="9"/>
      <c r="Q17" s="116">
        <v>0</v>
      </c>
      <c r="R17" s="137">
        <v>38.11</v>
      </c>
      <c r="S17" s="138">
        <v>150.38</v>
      </c>
      <c r="T17" s="9"/>
      <c r="U17" s="116">
        <v>0</v>
      </c>
      <c r="V17" s="137">
        <v>141.11000000000001</v>
      </c>
      <c r="W17" s="137">
        <v>299.73</v>
      </c>
      <c r="X17" s="285">
        <v>1304.1100000000001</v>
      </c>
      <c r="Y17" s="126">
        <v>208</v>
      </c>
      <c r="Z17" s="11"/>
      <c r="AA17" s="809"/>
      <c r="AB17" s="850"/>
      <c r="AC17" s="861"/>
      <c r="AD17" s="855"/>
      <c r="AE17" s="846"/>
      <c r="AF17" s="846"/>
      <c r="AG17" s="846"/>
      <c r="AH17" s="846"/>
      <c r="AI17" s="138" t="s">
        <v>0</v>
      </c>
      <c r="AJ17" s="11"/>
      <c r="AK17" s="116">
        <v>0</v>
      </c>
      <c r="AL17" s="874"/>
      <c r="AM17" s="127">
        <v>259.56</v>
      </c>
      <c r="AN17" s="286">
        <v>98.88</v>
      </c>
      <c r="AP17" s="21">
        <v>0</v>
      </c>
      <c r="AQ17" s="253">
        <v>72.100000000000009</v>
      </c>
      <c r="AR17" s="258">
        <v>5</v>
      </c>
    </row>
    <row r="18" spans="1:44" s="6" customFormat="1" ht="27.75" customHeight="1" x14ac:dyDescent="0.35">
      <c r="A18" s="771"/>
      <c r="B18" s="772"/>
      <c r="C18" s="773"/>
      <c r="D18" s="14"/>
      <c r="E18" s="20" t="s">
        <v>50</v>
      </c>
      <c r="F18" s="9"/>
      <c r="G18" s="129">
        <v>662.04317684210537</v>
      </c>
      <c r="H18" s="155">
        <v>758.34633719806766</v>
      </c>
      <c r="I18" s="155">
        <v>853.75556364864872</v>
      </c>
      <c r="J18" s="155">
        <v>1123.7027600000001</v>
      </c>
      <c r="K18" s="155">
        <v>1035.9331768421052</v>
      </c>
      <c r="L18" s="152">
        <v>1136.8731768421053</v>
      </c>
      <c r="M18" s="9"/>
      <c r="N18" s="117">
        <v>0</v>
      </c>
      <c r="O18" s="863"/>
      <c r="P18" s="9"/>
      <c r="Q18" s="129">
        <v>0</v>
      </c>
      <c r="R18" s="155">
        <v>40.17</v>
      </c>
      <c r="S18" s="153">
        <v>156.56</v>
      </c>
      <c r="T18" s="9"/>
      <c r="U18" s="129">
        <v>0</v>
      </c>
      <c r="V18" s="155">
        <v>143.17000000000002</v>
      </c>
      <c r="W18" s="155">
        <v>301.79000000000002</v>
      </c>
      <c r="X18" s="285">
        <v>1306.17</v>
      </c>
      <c r="Y18" s="126">
        <v>210</v>
      </c>
      <c r="Z18" s="11"/>
      <c r="AA18" s="809"/>
      <c r="AB18" s="850"/>
      <c r="AC18" s="861"/>
      <c r="AD18" s="855"/>
      <c r="AE18" s="846"/>
      <c r="AF18" s="848"/>
      <c r="AG18" s="848"/>
      <c r="AH18" s="848"/>
      <c r="AI18" s="138" t="s">
        <v>0</v>
      </c>
      <c r="AJ18" s="11"/>
      <c r="AK18" s="129">
        <v>0</v>
      </c>
      <c r="AL18" s="874"/>
      <c r="AM18" s="127">
        <v>279.13</v>
      </c>
      <c r="AN18" s="286">
        <v>105.06</v>
      </c>
      <c r="AP18" s="117">
        <v>0</v>
      </c>
      <c r="AQ18" s="134">
        <v>76.22</v>
      </c>
      <c r="AR18" s="258">
        <v>5</v>
      </c>
    </row>
    <row r="19" spans="1:44" s="7" customFormat="1" ht="27.75" customHeight="1" x14ac:dyDescent="0.3">
      <c r="A19" s="771"/>
      <c r="B19" s="772"/>
      <c r="C19" s="773"/>
      <c r="D19" s="14"/>
      <c r="E19" s="18" t="s">
        <v>20</v>
      </c>
      <c r="F19" s="9"/>
      <c r="G19" s="130">
        <v>665.84</v>
      </c>
      <c r="H19" s="128">
        <v>779.81000000000006</v>
      </c>
      <c r="I19" s="128">
        <v>893.57758999999999</v>
      </c>
      <c r="J19" s="128">
        <v>1172.55</v>
      </c>
      <c r="K19" s="128">
        <v>1005.74</v>
      </c>
      <c r="L19" s="154">
        <v>1056.21</v>
      </c>
      <c r="M19" s="9"/>
      <c r="N19" s="119">
        <v>0</v>
      </c>
      <c r="O19" s="864">
        <v>32.96</v>
      </c>
      <c r="P19" s="9"/>
      <c r="Q19" s="130">
        <v>0</v>
      </c>
      <c r="R19" s="128">
        <v>35.020000000000003</v>
      </c>
      <c r="S19" s="154">
        <v>133.9</v>
      </c>
      <c r="T19" s="9"/>
      <c r="U19" s="119">
        <v>0</v>
      </c>
      <c r="V19" s="139">
        <v>262.65000000000003</v>
      </c>
      <c r="W19" s="128">
        <v>621.09</v>
      </c>
      <c r="X19" s="285">
        <v>1320.65</v>
      </c>
      <c r="Y19" s="154" t="s">
        <v>0</v>
      </c>
      <c r="Z19" s="11"/>
      <c r="AA19" s="809"/>
      <c r="AB19" s="850"/>
      <c r="AC19" s="861"/>
      <c r="AD19" s="855"/>
      <c r="AE19" s="846"/>
      <c r="AF19" s="128" t="s">
        <v>0</v>
      </c>
      <c r="AG19" s="128" t="s">
        <v>0</v>
      </c>
      <c r="AH19" s="128" t="s">
        <v>0</v>
      </c>
      <c r="AI19" s="154" t="s">
        <v>0</v>
      </c>
      <c r="AJ19" s="11"/>
      <c r="AK19" s="130">
        <v>0</v>
      </c>
      <c r="AL19" s="874"/>
      <c r="AM19" s="127">
        <v>242.05</v>
      </c>
      <c r="AN19" s="286">
        <v>87.55</v>
      </c>
      <c r="AP19" s="119">
        <v>0</v>
      </c>
      <c r="AQ19" s="143">
        <v>62.83</v>
      </c>
      <c r="AR19" s="259">
        <v>6</v>
      </c>
    </row>
    <row r="20" spans="1:44" s="6" customFormat="1" ht="27.75" customHeight="1" x14ac:dyDescent="0.35">
      <c r="A20" s="771"/>
      <c r="B20" s="772"/>
      <c r="C20" s="773"/>
      <c r="D20" s="14"/>
      <c r="E20" s="18" t="s">
        <v>28</v>
      </c>
      <c r="F20" s="9"/>
      <c r="G20" s="130">
        <v>677.88295000000005</v>
      </c>
      <c r="H20" s="128">
        <v>792.94027000000006</v>
      </c>
      <c r="I20" s="128">
        <v>907.32724600000006</v>
      </c>
      <c r="J20" s="128">
        <v>1189.03</v>
      </c>
      <c r="K20" s="128">
        <v>1033.2329500000001</v>
      </c>
      <c r="L20" s="154">
        <v>1105.33295</v>
      </c>
      <c r="M20" s="9"/>
      <c r="N20" s="119">
        <v>0</v>
      </c>
      <c r="O20" s="865"/>
      <c r="P20" s="9"/>
      <c r="Q20" s="130">
        <v>0</v>
      </c>
      <c r="R20" s="128">
        <v>37.08</v>
      </c>
      <c r="S20" s="154">
        <v>139.05000000000001</v>
      </c>
      <c r="T20" s="9"/>
      <c r="U20" s="130">
        <v>0</v>
      </c>
      <c r="V20" s="139">
        <v>263.68</v>
      </c>
      <c r="W20" s="128">
        <v>622.12</v>
      </c>
      <c r="X20" s="285">
        <v>1321.68</v>
      </c>
      <c r="Y20" s="139">
        <v>263.68</v>
      </c>
      <c r="Z20" s="11"/>
      <c r="AA20" s="809"/>
      <c r="AB20" s="850"/>
      <c r="AC20" s="861"/>
      <c r="AD20" s="855"/>
      <c r="AE20" s="846"/>
      <c r="AF20" s="845">
        <v>594.46450000000004</v>
      </c>
      <c r="AG20" s="845">
        <v>644.65639999999996</v>
      </c>
      <c r="AH20" s="128" t="s">
        <v>0</v>
      </c>
      <c r="AI20" s="154" t="s">
        <v>0</v>
      </c>
      <c r="AJ20" s="11"/>
      <c r="AK20" s="130">
        <v>0</v>
      </c>
      <c r="AL20" s="874"/>
      <c r="AM20" s="127">
        <v>263.68</v>
      </c>
      <c r="AN20" s="286">
        <v>93.73</v>
      </c>
      <c r="AP20" s="119">
        <v>0</v>
      </c>
      <c r="AQ20" s="143">
        <v>67.98</v>
      </c>
      <c r="AR20" s="259">
        <v>5</v>
      </c>
    </row>
    <row r="21" spans="1:44" s="6" customFormat="1" ht="27.75" customHeight="1" x14ac:dyDescent="0.35">
      <c r="A21" s="771"/>
      <c r="B21" s="772"/>
      <c r="C21" s="773"/>
      <c r="D21" s="14"/>
      <c r="E21" s="18" t="s">
        <v>35</v>
      </c>
      <c r="F21" s="9"/>
      <c r="G21" s="130">
        <v>692.30295000000001</v>
      </c>
      <c r="H21" s="128">
        <v>807.80984000000001</v>
      </c>
      <c r="I21" s="128">
        <v>921.51603857142857</v>
      </c>
      <c r="J21" s="128">
        <v>1207.57</v>
      </c>
      <c r="K21" s="128">
        <v>1062.07295</v>
      </c>
      <c r="L21" s="154">
        <v>1155.80295</v>
      </c>
      <c r="M21" s="9"/>
      <c r="N21" s="119">
        <v>0</v>
      </c>
      <c r="O21" s="865"/>
      <c r="P21" s="9"/>
      <c r="Q21" s="130">
        <v>0</v>
      </c>
      <c r="R21" s="128">
        <v>39.14</v>
      </c>
      <c r="S21" s="154">
        <v>145.22999999999999</v>
      </c>
      <c r="T21" s="9"/>
      <c r="U21" s="130">
        <v>0</v>
      </c>
      <c r="V21" s="139">
        <v>264.70999999999998</v>
      </c>
      <c r="W21" s="128">
        <v>623.15</v>
      </c>
      <c r="X21" s="285">
        <v>1322.71</v>
      </c>
      <c r="Y21" s="139">
        <v>264.70999999999998</v>
      </c>
      <c r="Z21" s="11"/>
      <c r="AA21" s="809"/>
      <c r="AB21" s="850"/>
      <c r="AC21" s="861"/>
      <c r="AD21" s="855"/>
      <c r="AE21" s="846"/>
      <c r="AF21" s="846"/>
      <c r="AG21" s="846"/>
      <c r="AH21" s="845">
        <v>860.90490000000011</v>
      </c>
      <c r="AI21" s="154" t="s">
        <v>0</v>
      </c>
      <c r="AJ21" s="11"/>
      <c r="AK21" s="130">
        <v>0</v>
      </c>
      <c r="AL21" s="874"/>
      <c r="AM21" s="127">
        <v>286.34000000000003</v>
      </c>
      <c r="AN21" s="286">
        <v>98.88</v>
      </c>
      <c r="AP21" s="119">
        <v>0</v>
      </c>
      <c r="AQ21" s="143">
        <v>72.100000000000009</v>
      </c>
      <c r="AR21" s="259">
        <v>5</v>
      </c>
    </row>
    <row r="22" spans="1:44" s="6" customFormat="1" ht="27.75" customHeight="1" x14ac:dyDescent="0.35">
      <c r="A22" s="771"/>
      <c r="B22" s="772"/>
      <c r="C22" s="773"/>
      <c r="D22" s="14"/>
      <c r="E22" s="18" t="s">
        <v>41</v>
      </c>
      <c r="F22" s="9"/>
      <c r="G22" s="130">
        <v>704.66295000000002</v>
      </c>
      <c r="H22" s="128">
        <v>820.86266249999994</v>
      </c>
      <c r="I22" s="128">
        <v>935.80759</v>
      </c>
      <c r="J22" s="128">
        <v>1223.90491</v>
      </c>
      <c r="K22" s="128">
        <v>1089.8829499999999</v>
      </c>
      <c r="L22" s="154">
        <v>1205.2429499999998</v>
      </c>
      <c r="M22" s="9"/>
      <c r="N22" s="119">
        <v>0</v>
      </c>
      <c r="O22" s="865"/>
      <c r="P22" s="9"/>
      <c r="Q22" s="130">
        <v>0</v>
      </c>
      <c r="R22" s="128">
        <v>40.17</v>
      </c>
      <c r="S22" s="154">
        <v>151.41</v>
      </c>
      <c r="T22" s="9"/>
      <c r="U22" s="130">
        <v>0</v>
      </c>
      <c r="V22" s="139">
        <v>265.74</v>
      </c>
      <c r="W22" s="128">
        <v>624.18000000000006</v>
      </c>
      <c r="X22" s="285">
        <v>1323.74</v>
      </c>
      <c r="Y22" s="139">
        <v>265.74</v>
      </c>
      <c r="Z22" s="11"/>
      <c r="AA22" s="809"/>
      <c r="AB22" s="850"/>
      <c r="AC22" s="861"/>
      <c r="AD22" s="855"/>
      <c r="AE22" s="846"/>
      <c r="AF22" s="846"/>
      <c r="AG22" s="846"/>
      <c r="AH22" s="846"/>
      <c r="AI22" s="650">
        <v>1100.8022000000001</v>
      </c>
      <c r="AJ22" s="11"/>
      <c r="AK22" s="130">
        <v>0</v>
      </c>
      <c r="AL22" s="874"/>
      <c r="AM22" s="127">
        <v>307.97000000000003</v>
      </c>
      <c r="AN22" s="286">
        <v>105.06</v>
      </c>
      <c r="AP22" s="119">
        <v>0</v>
      </c>
      <c r="AQ22" s="143">
        <v>76.22</v>
      </c>
      <c r="AR22" s="259">
        <v>5</v>
      </c>
    </row>
    <row r="23" spans="1:44" s="6" customFormat="1" ht="27.75" customHeight="1" x14ac:dyDescent="0.35">
      <c r="A23" s="771"/>
      <c r="B23" s="772"/>
      <c r="C23" s="773"/>
      <c r="D23" s="14"/>
      <c r="E23" s="18" t="s">
        <v>51</v>
      </c>
      <c r="F23" s="9"/>
      <c r="G23" s="130">
        <v>717.34</v>
      </c>
      <c r="H23" s="128">
        <v>833.11027000000001</v>
      </c>
      <c r="I23" s="128">
        <v>949.4</v>
      </c>
      <c r="J23" s="128">
        <v>1240.53</v>
      </c>
      <c r="K23" s="128">
        <v>1118.01</v>
      </c>
      <c r="L23" s="154">
        <v>1253.97</v>
      </c>
      <c r="M23" s="9"/>
      <c r="N23" s="119">
        <v>0</v>
      </c>
      <c r="O23" s="865"/>
      <c r="P23" s="9"/>
      <c r="Q23" s="130">
        <v>0</v>
      </c>
      <c r="R23" s="128">
        <v>43.26</v>
      </c>
      <c r="S23" s="154">
        <v>157.59</v>
      </c>
      <c r="T23" s="9"/>
      <c r="U23" s="130">
        <v>0</v>
      </c>
      <c r="V23" s="139">
        <v>267.8</v>
      </c>
      <c r="W23" s="128">
        <v>626.24</v>
      </c>
      <c r="X23" s="285">
        <v>1325.8</v>
      </c>
      <c r="Y23" s="154" t="s">
        <v>0</v>
      </c>
      <c r="Z23" s="11"/>
      <c r="AA23" s="809"/>
      <c r="AB23" s="850"/>
      <c r="AC23" s="861"/>
      <c r="AD23" s="855"/>
      <c r="AE23" s="846"/>
      <c r="AF23" s="846"/>
      <c r="AG23" s="846"/>
      <c r="AH23" s="846"/>
      <c r="AI23" s="651"/>
      <c r="AJ23" s="11"/>
      <c r="AK23" s="130">
        <v>0</v>
      </c>
      <c r="AL23" s="874"/>
      <c r="AM23" s="127">
        <v>329.6</v>
      </c>
      <c r="AN23" s="286">
        <v>111.24000000000001</v>
      </c>
      <c r="AP23" s="119">
        <v>0</v>
      </c>
      <c r="AQ23" s="143">
        <v>81.37</v>
      </c>
      <c r="AR23" s="259">
        <v>4</v>
      </c>
    </row>
    <row r="24" spans="1:44" s="6" customFormat="1" ht="27.75" customHeight="1" x14ac:dyDescent="0.35">
      <c r="A24" s="771"/>
      <c r="B24" s="772"/>
      <c r="C24" s="773"/>
      <c r="D24" s="14"/>
      <c r="E24" s="18" t="s">
        <v>59</v>
      </c>
      <c r="F24" s="9"/>
      <c r="G24" s="130">
        <v>767.61232999999993</v>
      </c>
      <c r="H24" s="128">
        <v>908.2634752941176</v>
      </c>
      <c r="I24" s="128">
        <v>1048.5024000000001</v>
      </c>
      <c r="J24" s="128">
        <v>1381.7960600000001</v>
      </c>
      <c r="K24" s="128">
        <v>1196.0923299999999</v>
      </c>
      <c r="L24" s="154">
        <v>1323.81233</v>
      </c>
      <c r="M24" s="9"/>
      <c r="N24" s="119">
        <v>0</v>
      </c>
      <c r="O24" s="866"/>
      <c r="P24" s="9"/>
      <c r="Q24" s="130">
        <v>0</v>
      </c>
      <c r="R24" s="128">
        <v>42.230000000000004</v>
      </c>
      <c r="S24" s="154">
        <v>164.8</v>
      </c>
      <c r="T24" s="9"/>
      <c r="U24" s="130">
        <v>0</v>
      </c>
      <c r="V24" s="139">
        <v>273.98</v>
      </c>
      <c r="W24" s="128">
        <v>632.42000000000007</v>
      </c>
      <c r="X24" s="285">
        <v>1331.98</v>
      </c>
      <c r="Y24" s="154" t="s">
        <v>0</v>
      </c>
      <c r="Z24" s="11"/>
      <c r="AA24" s="809"/>
      <c r="AB24" s="850"/>
      <c r="AC24" s="861"/>
      <c r="AD24" s="855"/>
      <c r="AE24" s="846"/>
      <c r="AF24" s="848"/>
      <c r="AG24" s="848"/>
      <c r="AH24" s="848"/>
      <c r="AI24" s="652"/>
      <c r="AJ24" s="11"/>
      <c r="AK24" s="130">
        <v>0</v>
      </c>
      <c r="AL24" s="874"/>
      <c r="AM24" s="127">
        <v>351.23</v>
      </c>
      <c r="AN24" s="286">
        <v>117.42</v>
      </c>
      <c r="AP24" s="119">
        <v>0</v>
      </c>
      <c r="AQ24" s="143">
        <v>85.490000000000009</v>
      </c>
      <c r="AR24" s="259">
        <v>4</v>
      </c>
    </row>
    <row r="25" spans="1:44" s="7" customFormat="1" ht="27.75" customHeight="1" x14ac:dyDescent="0.3">
      <c r="A25" s="771"/>
      <c r="B25" s="772"/>
      <c r="C25" s="773"/>
      <c r="D25" s="14"/>
      <c r="E25" s="20" t="s">
        <v>21</v>
      </c>
      <c r="F25" s="9"/>
      <c r="G25" s="129">
        <v>701.57294999999999</v>
      </c>
      <c r="H25" s="155">
        <v>836.20027000000005</v>
      </c>
      <c r="I25" s="155">
        <v>970.91750400000001</v>
      </c>
      <c r="J25" s="155">
        <v>1294.0900000000001</v>
      </c>
      <c r="K25" s="155">
        <v>1045.59295</v>
      </c>
      <c r="L25" s="153">
        <v>1108.4229499999999</v>
      </c>
      <c r="M25" s="9"/>
      <c r="N25" s="117">
        <v>0</v>
      </c>
      <c r="O25" s="860">
        <v>37.08</v>
      </c>
      <c r="P25" s="9"/>
      <c r="Q25" s="129">
        <v>0</v>
      </c>
      <c r="R25" s="155">
        <v>37.08</v>
      </c>
      <c r="S25" s="153">
        <v>148.32</v>
      </c>
      <c r="T25" s="9"/>
      <c r="U25" s="117">
        <v>0</v>
      </c>
      <c r="V25" s="139">
        <v>270.89</v>
      </c>
      <c r="W25" s="155">
        <v>629.33000000000004</v>
      </c>
      <c r="X25" s="285">
        <v>1328.8899999999999</v>
      </c>
      <c r="Y25" s="153" t="s">
        <v>0</v>
      </c>
      <c r="Z25" s="11"/>
      <c r="AA25" s="809"/>
      <c r="AB25" s="850"/>
      <c r="AC25" s="861"/>
      <c r="AD25" s="855"/>
      <c r="AE25" s="846"/>
      <c r="AF25" s="137" t="s">
        <v>0</v>
      </c>
      <c r="AG25" s="137" t="s">
        <v>0</v>
      </c>
      <c r="AH25" s="137" t="s">
        <v>0</v>
      </c>
      <c r="AI25" s="138" t="s">
        <v>0</v>
      </c>
      <c r="AJ25" s="11"/>
      <c r="AK25" s="129">
        <v>0</v>
      </c>
      <c r="AL25" s="874"/>
      <c r="AM25" s="127">
        <v>254.41</v>
      </c>
      <c r="AN25" s="286">
        <v>93.73</v>
      </c>
      <c r="AP25" s="117">
        <v>0</v>
      </c>
      <c r="AQ25" s="134">
        <v>67.98</v>
      </c>
      <c r="AR25" s="258">
        <v>5</v>
      </c>
    </row>
    <row r="26" spans="1:44" s="6" customFormat="1" ht="27.75" customHeight="1" x14ac:dyDescent="0.35">
      <c r="A26" s="771"/>
      <c r="B26" s="772"/>
      <c r="C26" s="773"/>
      <c r="D26" s="14"/>
      <c r="E26" s="22" t="s">
        <v>29</v>
      </c>
      <c r="F26" s="9"/>
      <c r="G26" s="116">
        <v>751.33</v>
      </c>
      <c r="H26" s="137">
        <v>849.85</v>
      </c>
      <c r="I26" s="137">
        <v>985.24759000000006</v>
      </c>
      <c r="J26" s="137">
        <v>1345.5900000000001</v>
      </c>
      <c r="K26" s="137">
        <v>1130.3700000000001</v>
      </c>
      <c r="L26" s="152">
        <v>1200.4100000000001</v>
      </c>
      <c r="M26" s="9"/>
      <c r="N26" s="21">
        <v>0</v>
      </c>
      <c r="O26" s="861"/>
      <c r="P26" s="9"/>
      <c r="Q26" s="129">
        <v>0</v>
      </c>
      <c r="R26" s="137">
        <v>40.17</v>
      </c>
      <c r="S26" s="138">
        <v>154.5</v>
      </c>
      <c r="T26" s="9"/>
      <c r="U26" s="116">
        <v>0</v>
      </c>
      <c r="V26" s="139">
        <v>272.95</v>
      </c>
      <c r="W26" s="137">
        <v>631.39</v>
      </c>
      <c r="X26" s="285">
        <v>1330.95</v>
      </c>
      <c r="Y26" s="139">
        <v>272.95</v>
      </c>
      <c r="Z26" s="11"/>
      <c r="AA26" s="809"/>
      <c r="AB26" s="850"/>
      <c r="AC26" s="861"/>
      <c r="AD26" s="855"/>
      <c r="AE26" s="846"/>
      <c r="AF26" s="845">
        <v>594.46450000000004</v>
      </c>
      <c r="AG26" s="845">
        <v>644.65639999999996</v>
      </c>
      <c r="AH26" s="137" t="s">
        <v>0</v>
      </c>
      <c r="AI26" s="138" t="s">
        <v>0</v>
      </c>
      <c r="AJ26" s="11"/>
      <c r="AK26" s="116">
        <v>0</v>
      </c>
      <c r="AL26" s="874"/>
      <c r="AM26" s="127">
        <v>278.10000000000002</v>
      </c>
      <c r="AN26" s="286">
        <v>98.88</v>
      </c>
      <c r="AP26" s="21">
        <v>0</v>
      </c>
      <c r="AQ26" s="253">
        <v>72.100000000000009</v>
      </c>
      <c r="AR26" s="258">
        <v>5</v>
      </c>
    </row>
    <row r="27" spans="1:44" s="6" customFormat="1" ht="27.75" customHeight="1" x14ac:dyDescent="0.35">
      <c r="A27" s="771"/>
      <c r="B27" s="772"/>
      <c r="C27" s="773"/>
      <c r="D27" s="14"/>
      <c r="E27" s="20" t="s">
        <v>36</v>
      </c>
      <c r="F27" s="9"/>
      <c r="G27" s="129">
        <v>766.78</v>
      </c>
      <c r="H27" s="155">
        <v>865.93941000000007</v>
      </c>
      <c r="I27" s="155">
        <v>1002.1771600000001</v>
      </c>
      <c r="J27" s="155">
        <v>1365.16</v>
      </c>
      <c r="K27" s="155">
        <v>1163.33</v>
      </c>
      <c r="L27" s="152">
        <v>1258.0900000000001</v>
      </c>
      <c r="M27" s="9"/>
      <c r="N27" s="117">
        <v>0</v>
      </c>
      <c r="O27" s="861"/>
      <c r="P27" s="9"/>
      <c r="Q27" s="129">
        <v>0</v>
      </c>
      <c r="R27" s="155">
        <v>41.2</v>
      </c>
      <c r="S27" s="153">
        <v>160.68</v>
      </c>
      <c r="T27" s="9"/>
      <c r="U27" s="129">
        <v>0</v>
      </c>
      <c r="V27" s="139">
        <v>272.95</v>
      </c>
      <c r="W27" s="155">
        <v>631.39</v>
      </c>
      <c r="X27" s="285">
        <v>1330.95</v>
      </c>
      <c r="Y27" s="139">
        <v>272.95</v>
      </c>
      <c r="Z27" s="11"/>
      <c r="AA27" s="809"/>
      <c r="AB27" s="850"/>
      <c r="AC27" s="861"/>
      <c r="AD27" s="855"/>
      <c r="AE27" s="846"/>
      <c r="AF27" s="846"/>
      <c r="AG27" s="846"/>
      <c r="AH27" s="845">
        <v>860.90490000000011</v>
      </c>
      <c r="AI27" s="650">
        <v>1100.8022000000001</v>
      </c>
      <c r="AJ27" s="11"/>
      <c r="AK27" s="129">
        <v>0</v>
      </c>
      <c r="AL27" s="874"/>
      <c r="AM27" s="127">
        <v>301.79000000000002</v>
      </c>
      <c r="AN27" s="286">
        <v>105.06</v>
      </c>
      <c r="AP27" s="117">
        <v>0</v>
      </c>
      <c r="AQ27" s="134">
        <v>76.22</v>
      </c>
      <c r="AR27" s="258">
        <v>5</v>
      </c>
    </row>
    <row r="28" spans="1:44" s="6" customFormat="1" ht="27.75" customHeight="1" x14ac:dyDescent="0.35">
      <c r="A28" s="771"/>
      <c r="B28" s="772"/>
      <c r="C28" s="773"/>
      <c r="D28" s="14"/>
      <c r="E28" s="20" t="s">
        <v>42</v>
      </c>
      <c r="F28" s="9"/>
      <c r="G28" s="116">
        <v>773.68295000000001</v>
      </c>
      <c r="H28" s="137">
        <v>879.46027000000004</v>
      </c>
      <c r="I28" s="137">
        <v>1016.4120429411765</v>
      </c>
      <c r="J28" s="137">
        <v>1373</v>
      </c>
      <c r="K28" s="155">
        <v>1193.6829499999999</v>
      </c>
      <c r="L28" s="152">
        <v>1269.10295</v>
      </c>
      <c r="M28" s="9"/>
      <c r="N28" s="21">
        <v>0</v>
      </c>
      <c r="O28" s="861"/>
      <c r="P28" s="9"/>
      <c r="Q28" s="129">
        <v>0</v>
      </c>
      <c r="R28" s="137">
        <v>43.26</v>
      </c>
      <c r="S28" s="138">
        <v>166.86</v>
      </c>
      <c r="T28" s="9"/>
      <c r="U28" s="116">
        <v>0</v>
      </c>
      <c r="V28" s="139">
        <v>273.98</v>
      </c>
      <c r="W28" s="137">
        <v>632.42000000000007</v>
      </c>
      <c r="X28" s="285">
        <v>1331.98</v>
      </c>
      <c r="Y28" s="139">
        <v>273.98</v>
      </c>
      <c r="Z28" s="11"/>
      <c r="AA28" s="809"/>
      <c r="AB28" s="850"/>
      <c r="AC28" s="861"/>
      <c r="AD28" s="855"/>
      <c r="AE28" s="846"/>
      <c r="AF28" s="846"/>
      <c r="AG28" s="846"/>
      <c r="AH28" s="846"/>
      <c r="AI28" s="651"/>
      <c r="AJ28" s="11"/>
      <c r="AK28" s="116">
        <v>0</v>
      </c>
      <c r="AL28" s="874"/>
      <c r="AM28" s="127">
        <v>325.48</v>
      </c>
      <c r="AN28" s="286">
        <v>111.24000000000001</v>
      </c>
      <c r="AP28" s="21">
        <v>0</v>
      </c>
      <c r="AQ28" s="253">
        <v>81.37</v>
      </c>
      <c r="AR28" s="258">
        <v>4</v>
      </c>
    </row>
    <row r="29" spans="1:44" s="6" customFormat="1" ht="27.75" customHeight="1" x14ac:dyDescent="0.35">
      <c r="A29" s="771"/>
      <c r="B29" s="772"/>
      <c r="C29" s="773"/>
      <c r="D29" s="14"/>
      <c r="E29" s="20" t="s">
        <v>52</v>
      </c>
      <c r="F29" s="9"/>
      <c r="G29" s="129">
        <v>778.68295000000001</v>
      </c>
      <c r="H29" s="155">
        <v>892.85027000000002</v>
      </c>
      <c r="I29" s="155">
        <v>1030.6799825000001</v>
      </c>
      <c r="J29" s="155">
        <v>1380</v>
      </c>
      <c r="K29" s="155">
        <v>1216.6829499999999</v>
      </c>
      <c r="L29" s="152">
        <v>1319.57295</v>
      </c>
      <c r="M29" s="9"/>
      <c r="N29" s="117">
        <v>0</v>
      </c>
      <c r="O29" s="861"/>
      <c r="P29" s="9"/>
      <c r="Q29" s="129">
        <v>0</v>
      </c>
      <c r="R29" s="155">
        <v>45.32</v>
      </c>
      <c r="S29" s="153">
        <v>173.04</v>
      </c>
      <c r="T29" s="9"/>
      <c r="U29" s="129">
        <v>0</v>
      </c>
      <c r="V29" s="139">
        <v>276.04000000000002</v>
      </c>
      <c r="W29" s="155">
        <v>634.48</v>
      </c>
      <c r="X29" s="285">
        <v>1334.04</v>
      </c>
      <c r="Y29" s="153" t="s">
        <v>0</v>
      </c>
      <c r="Z29" s="11"/>
      <c r="AA29" s="809"/>
      <c r="AB29" s="850"/>
      <c r="AC29" s="861"/>
      <c r="AD29" s="855"/>
      <c r="AE29" s="846"/>
      <c r="AF29" s="846"/>
      <c r="AG29" s="846"/>
      <c r="AH29" s="846"/>
      <c r="AI29" s="651"/>
      <c r="AJ29" s="11"/>
      <c r="AK29" s="129">
        <v>0</v>
      </c>
      <c r="AL29" s="874"/>
      <c r="AM29" s="127">
        <v>349.17</v>
      </c>
      <c r="AN29" s="286">
        <v>117.42</v>
      </c>
      <c r="AP29" s="117">
        <v>0</v>
      </c>
      <c r="AQ29" s="134">
        <v>85.490000000000009</v>
      </c>
      <c r="AR29" s="258">
        <v>4</v>
      </c>
    </row>
    <row r="30" spans="1:44" s="6" customFormat="1" ht="27.75" customHeight="1" x14ac:dyDescent="0.35">
      <c r="A30" s="771"/>
      <c r="B30" s="772"/>
      <c r="C30" s="773"/>
      <c r="D30" s="14"/>
      <c r="E30" s="22" t="s">
        <v>60</v>
      </c>
      <c r="F30" s="9"/>
      <c r="G30" s="116">
        <v>796.38</v>
      </c>
      <c r="H30" s="137">
        <v>935.95</v>
      </c>
      <c r="I30" s="137">
        <v>1074.95075</v>
      </c>
      <c r="J30" s="137">
        <v>1409.76</v>
      </c>
      <c r="K30" s="155">
        <v>1250.6100000000001</v>
      </c>
      <c r="L30" s="152">
        <v>1412.32</v>
      </c>
      <c r="M30" s="9"/>
      <c r="N30" s="21">
        <v>0</v>
      </c>
      <c r="O30" s="861"/>
      <c r="P30" s="9"/>
      <c r="Q30" s="129">
        <v>0</v>
      </c>
      <c r="R30" s="137">
        <v>44.29</v>
      </c>
      <c r="S30" s="138">
        <v>166.86</v>
      </c>
      <c r="T30" s="9"/>
      <c r="U30" s="116">
        <v>0</v>
      </c>
      <c r="V30" s="139">
        <v>310.03000000000003</v>
      </c>
      <c r="W30" s="137">
        <v>668.47</v>
      </c>
      <c r="X30" s="285">
        <v>1368.03</v>
      </c>
      <c r="Y30" s="138" t="s">
        <v>0</v>
      </c>
      <c r="Z30" s="11"/>
      <c r="AA30" s="809"/>
      <c r="AB30" s="850"/>
      <c r="AC30" s="861"/>
      <c r="AD30" s="855"/>
      <c r="AE30" s="846"/>
      <c r="AF30" s="846"/>
      <c r="AG30" s="846"/>
      <c r="AH30" s="846"/>
      <c r="AI30" s="651"/>
      <c r="AJ30" s="11"/>
      <c r="AK30" s="116">
        <v>0</v>
      </c>
      <c r="AL30" s="874"/>
      <c r="AM30" s="127">
        <v>372.86</v>
      </c>
      <c r="AN30" s="286">
        <v>123.60000000000001</v>
      </c>
      <c r="AP30" s="21">
        <v>0</v>
      </c>
      <c r="AQ30" s="253">
        <v>89.61</v>
      </c>
      <c r="AR30" s="258">
        <v>4</v>
      </c>
    </row>
    <row r="31" spans="1:44" s="6" customFormat="1" ht="27.75" customHeight="1" x14ac:dyDescent="0.35">
      <c r="A31" s="771"/>
      <c r="B31" s="772"/>
      <c r="C31" s="773"/>
      <c r="D31" s="14"/>
      <c r="E31" s="20" t="s">
        <v>66</v>
      </c>
      <c r="F31" s="9"/>
      <c r="G31" s="129">
        <v>808.37013000000002</v>
      </c>
      <c r="H31" s="155">
        <v>949.60654</v>
      </c>
      <c r="I31" s="155">
        <v>1089.4813000000001</v>
      </c>
      <c r="J31" s="155">
        <v>1426.24</v>
      </c>
      <c r="K31" s="155">
        <v>1280.11013</v>
      </c>
      <c r="L31" s="153" t="s">
        <v>0</v>
      </c>
      <c r="M31" s="9"/>
      <c r="N31" s="117">
        <v>0</v>
      </c>
      <c r="O31" s="863"/>
      <c r="P31" s="9"/>
      <c r="Q31" s="129">
        <v>0</v>
      </c>
      <c r="R31" s="155">
        <v>45.32</v>
      </c>
      <c r="S31" s="153">
        <v>173.04</v>
      </c>
      <c r="T31" s="9"/>
      <c r="U31" s="129">
        <v>0</v>
      </c>
      <c r="V31" s="155" t="s">
        <v>0</v>
      </c>
      <c r="W31" s="155">
        <v>669.5</v>
      </c>
      <c r="X31" s="155" t="s">
        <v>0</v>
      </c>
      <c r="Y31" s="153" t="s">
        <v>0</v>
      </c>
      <c r="Z31" s="11"/>
      <c r="AA31" s="809"/>
      <c r="AB31" s="850"/>
      <c r="AC31" s="861"/>
      <c r="AD31" s="855"/>
      <c r="AE31" s="846"/>
      <c r="AF31" s="848"/>
      <c r="AG31" s="848"/>
      <c r="AH31" s="848"/>
      <c r="AI31" s="652"/>
      <c r="AJ31" s="11"/>
      <c r="AK31" s="129">
        <v>0</v>
      </c>
      <c r="AL31" s="874"/>
      <c r="AM31" s="127">
        <v>396.55</v>
      </c>
      <c r="AN31" s="286">
        <v>128.75</v>
      </c>
      <c r="AP31" s="117">
        <v>0</v>
      </c>
      <c r="AQ31" s="134">
        <v>94.76</v>
      </c>
      <c r="AR31" s="258">
        <v>4</v>
      </c>
    </row>
    <row r="32" spans="1:44" s="7" customFormat="1" ht="27.75" customHeight="1" x14ac:dyDescent="0.3">
      <c r="A32" s="771"/>
      <c r="B32" s="772"/>
      <c r="C32" s="773"/>
      <c r="D32" s="14"/>
      <c r="E32" s="18" t="s">
        <v>22</v>
      </c>
      <c r="F32" s="9"/>
      <c r="G32" s="130">
        <v>723.52</v>
      </c>
      <c r="H32" s="128">
        <v>876.37027</v>
      </c>
      <c r="I32" s="128">
        <v>1030.77</v>
      </c>
      <c r="J32" s="128">
        <v>1383.7</v>
      </c>
      <c r="K32" s="128">
        <v>1094.32</v>
      </c>
      <c r="L32" s="154">
        <v>1143.76</v>
      </c>
      <c r="M32" s="9"/>
      <c r="N32" s="119">
        <v>0</v>
      </c>
      <c r="O32" s="864">
        <v>41.2</v>
      </c>
      <c r="P32" s="9"/>
      <c r="Q32" s="130">
        <v>0</v>
      </c>
      <c r="R32" s="128">
        <v>38.11</v>
      </c>
      <c r="S32" s="154">
        <v>147.29</v>
      </c>
      <c r="T32" s="9"/>
      <c r="U32" s="119">
        <v>0</v>
      </c>
      <c r="V32" s="139">
        <v>275.01</v>
      </c>
      <c r="W32" s="128">
        <v>633.45000000000005</v>
      </c>
      <c r="X32" s="285">
        <v>1333.01</v>
      </c>
      <c r="Y32" s="154" t="s">
        <v>0</v>
      </c>
      <c r="Z32" s="11"/>
      <c r="AA32" s="809"/>
      <c r="AB32" s="850"/>
      <c r="AC32" s="861"/>
      <c r="AD32" s="855"/>
      <c r="AE32" s="846"/>
      <c r="AF32" s="128" t="s">
        <v>0</v>
      </c>
      <c r="AG32" s="128" t="s">
        <v>0</v>
      </c>
      <c r="AH32" s="128" t="s">
        <v>0</v>
      </c>
      <c r="AI32" s="154" t="s">
        <v>0</v>
      </c>
      <c r="AJ32" s="11"/>
      <c r="AK32" s="130">
        <v>0</v>
      </c>
      <c r="AL32" s="874"/>
      <c r="AM32" s="127">
        <v>282.22000000000003</v>
      </c>
      <c r="AN32" s="286">
        <v>98.88</v>
      </c>
      <c r="AP32" s="119">
        <v>0</v>
      </c>
      <c r="AQ32" s="143">
        <v>72.100000000000009</v>
      </c>
      <c r="AR32" s="259">
        <v>5</v>
      </c>
    </row>
    <row r="33" spans="1:44" s="7" customFormat="1" ht="27.75" customHeight="1" x14ac:dyDescent="0.3">
      <c r="A33" s="771"/>
      <c r="B33" s="772"/>
      <c r="C33" s="773"/>
      <c r="D33" s="14"/>
      <c r="E33" s="18" t="s">
        <v>286</v>
      </c>
      <c r="F33" s="9"/>
      <c r="G33" s="130">
        <v>751.33</v>
      </c>
      <c r="H33" s="128">
        <v>891.05000000000007</v>
      </c>
      <c r="I33" s="128">
        <v>1045.19</v>
      </c>
      <c r="J33" s="128">
        <v>1402.24</v>
      </c>
      <c r="K33" s="128">
        <v>1130.3700000000001</v>
      </c>
      <c r="L33" s="154">
        <v>1200</v>
      </c>
      <c r="M33" s="9"/>
      <c r="N33" s="119">
        <v>0</v>
      </c>
      <c r="O33" s="865"/>
      <c r="P33" s="9"/>
      <c r="Q33" s="130">
        <v>0</v>
      </c>
      <c r="R33" s="128">
        <v>40.17</v>
      </c>
      <c r="S33" s="154">
        <v>153.47</v>
      </c>
      <c r="T33" s="9"/>
      <c r="U33" s="119">
        <v>0</v>
      </c>
      <c r="V33" s="139">
        <v>276.04000000000002</v>
      </c>
      <c r="W33" s="128">
        <v>634.48</v>
      </c>
      <c r="X33" s="285">
        <v>1334.04</v>
      </c>
      <c r="Y33" s="139">
        <v>276.04000000000002</v>
      </c>
      <c r="Z33" s="11"/>
      <c r="AA33" s="809"/>
      <c r="AB33" s="850"/>
      <c r="AC33" s="861"/>
      <c r="AD33" s="855"/>
      <c r="AE33" s="846"/>
      <c r="AF33" s="845">
        <v>594.46450000000004</v>
      </c>
      <c r="AG33" s="845">
        <v>644.65639999999996</v>
      </c>
      <c r="AH33" s="128" t="s">
        <v>0</v>
      </c>
      <c r="AI33" s="154" t="s">
        <v>0</v>
      </c>
      <c r="AJ33" s="11"/>
      <c r="AK33" s="130">
        <v>0</v>
      </c>
      <c r="AL33" s="874"/>
      <c r="AM33" s="127">
        <v>307.97000000000003</v>
      </c>
      <c r="AN33" s="286">
        <v>105.06</v>
      </c>
      <c r="AP33" s="119">
        <v>0</v>
      </c>
      <c r="AQ33" s="143">
        <v>76.22</v>
      </c>
      <c r="AR33" s="259">
        <v>5</v>
      </c>
    </row>
    <row r="34" spans="1:44" s="7" customFormat="1" ht="27.75" customHeight="1" x14ac:dyDescent="0.3">
      <c r="A34" s="771"/>
      <c r="B34" s="772"/>
      <c r="C34" s="773"/>
      <c r="D34" s="14"/>
      <c r="E34" s="18" t="s">
        <v>287</v>
      </c>
      <c r="F34" s="9"/>
      <c r="G34" s="130">
        <v>766.78</v>
      </c>
      <c r="H34" s="128">
        <v>906.5</v>
      </c>
      <c r="I34" s="128">
        <v>1061.46759</v>
      </c>
      <c r="J34" s="128">
        <v>1421.81</v>
      </c>
      <c r="K34" s="128">
        <v>1163.33</v>
      </c>
      <c r="L34" s="154">
        <v>1259</v>
      </c>
      <c r="M34" s="9"/>
      <c r="N34" s="119">
        <v>0</v>
      </c>
      <c r="O34" s="865"/>
      <c r="P34" s="9"/>
      <c r="Q34" s="130">
        <v>0</v>
      </c>
      <c r="R34" s="128">
        <v>42.230000000000004</v>
      </c>
      <c r="S34" s="154">
        <v>159.65</v>
      </c>
      <c r="T34" s="9"/>
      <c r="U34" s="119">
        <v>0</v>
      </c>
      <c r="V34" s="139">
        <v>275.01</v>
      </c>
      <c r="W34" s="128">
        <v>633.45000000000005</v>
      </c>
      <c r="X34" s="285">
        <v>1333.01</v>
      </c>
      <c r="Y34" s="139">
        <v>275.01</v>
      </c>
      <c r="Z34" s="11"/>
      <c r="AA34" s="809"/>
      <c r="AB34" s="850"/>
      <c r="AC34" s="861"/>
      <c r="AD34" s="855"/>
      <c r="AE34" s="846"/>
      <c r="AF34" s="846"/>
      <c r="AG34" s="846"/>
      <c r="AH34" s="845">
        <v>860.90490000000011</v>
      </c>
      <c r="AI34" s="650">
        <v>1100.8022000000001</v>
      </c>
      <c r="AJ34" s="11"/>
      <c r="AK34" s="130">
        <v>0</v>
      </c>
      <c r="AL34" s="874"/>
      <c r="AM34" s="127">
        <v>334.75</v>
      </c>
      <c r="AN34" s="286">
        <v>111.24000000000001</v>
      </c>
      <c r="AP34" s="119">
        <v>0</v>
      </c>
      <c r="AQ34" s="143">
        <v>81.37</v>
      </c>
      <c r="AR34" s="259">
        <v>4</v>
      </c>
    </row>
    <row r="35" spans="1:44" s="7" customFormat="1" ht="27.75" customHeight="1" x14ac:dyDescent="0.3">
      <c r="A35" s="771"/>
      <c r="B35" s="772"/>
      <c r="C35" s="773"/>
      <c r="D35" s="14"/>
      <c r="E35" s="18" t="s">
        <v>288</v>
      </c>
      <c r="F35" s="9"/>
      <c r="G35" s="130">
        <v>774</v>
      </c>
      <c r="H35" s="128">
        <v>919.89</v>
      </c>
      <c r="I35" s="128">
        <v>1076.4013842857141</v>
      </c>
      <c r="J35" s="128">
        <v>1440.3500000000001</v>
      </c>
      <c r="K35" s="128">
        <v>1188.05</v>
      </c>
      <c r="L35" s="154" t="s">
        <v>0</v>
      </c>
      <c r="M35" s="9"/>
      <c r="N35" s="119">
        <v>0</v>
      </c>
      <c r="O35" s="865"/>
      <c r="P35" s="9"/>
      <c r="Q35" s="130">
        <v>0</v>
      </c>
      <c r="R35" s="128">
        <v>44.29</v>
      </c>
      <c r="S35" s="154">
        <v>165.83</v>
      </c>
      <c r="T35" s="9"/>
      <c r="U35" s="119">
        <v>0</v>
      </c>
      <c r="V35" s="139">
        <v>277.07</v>
      </c>
      <c r="W35" s="128">
        <v>635.51</v>
      </c>
      <c r="X35" s="285">
        <v>1335.07</v>
      </c>
      <c r="Y35" s="139">
        <v>277.07</v>
      </c>
      <c r="Z35" s="11"/>
      <c r="AA35" s="809"/>
      <c r="AB35" s="850"/>
      <c r="AC35" s="861"/>
      <c r="AD35" s="855"/>
      <c r="AE35" s="846"/>
      <c r="AF35" s="846"/>
      <c r="AG35" s="846"/>
      <c r="AH35" s="846"/>
      <c r="AI35" s="651"/>
      <c r="AJ35" s="11"/>
      <c r="AK35" s="130">
        <v>0</v>
      </c>
      <c r="AL35" s="874"/>
      <c r="AM35" s="127">
        <v>360.5</v>
      </c>
      <c r="AN35" s="286">
        <v>117.42</v>
      </c>
      <c r="AP35" s="119">
        <v>0</v>
      </c>
      <c r="AQ35" s="143">
        <v>85.490000000000009</v>
      </c>
      <c r="AR35" s="259">
        <v>4</v>
      </c>
    </row>
    <row r="36" spans="1:44" s="7" customFormat="1" ht="27.75" customHeight="1" x14ac:dyDescent="0.3">
      <c r="A36" s="771"/>
      <c r="B36" s="772"/>
      <c r="C36" s="773"/>
      <c r="D36" s="14"/>
      <c r="E36" s="18" t="s">
        <v>289</v>
      </c>
      <c r="F36" s="9"/>
      <c r="G36" s="130">
        <v>777.08</v>
      </c>
      <c r="H36" s="128">
        <v>934.05027000000007</v>
      </c>
      <c r="I36" s="128">
        <v>1090.7571599999999</v>
      </c>
      <c r="J36" s="128">
        <v>1457.8600000000001</v>
      </c>
      <c r="K36" s="128">
        <v>1218.95</v>
      </c>
      <c r="L36" s="154" t="s">
        <v>0</v>
      </c>
      <c r="M36" s="9"/>
      <c r="N36" s="119">
        <v>0</v>
      </c>
      <c r="O36" s="865"/>
      <c r="P36" s="9"/>
      <c r="Q36" s="130">
        <v>0</v>
      </c>
      <c r="R36" s="128">
        <v>46.35</v>
      </c>
      <c r="S36" s="154">
        <v>172.01</v>
      </c>
      <c r="T36" s="9"/>
      <c r="U36" s="119">
        <v>0</v>
      </c>
      <c r="V36" s="139">
        <v>278.10000000000002</v>
      </c>
      <c r="W36" s="128">
        <v>636.54</v>
      </c>
      <c r="X36" s="285">
        <v>1336.1</v>
      </c>
      <c r="Y36" s="154" t="s">
        <v>0</v>
      </c>
      <c r="Z36" s="11"/>
      <c r="AA36" s="809"/>
      <c r="AB36" s="850"/>
      <c r="AC36" s="861"/>
      <c r="AD36" s="855"/>
      <c r="AE36" s="846"/>
      <c r="AF36" s="846"/>
      <c r="AG36" s="846"/>
      <c r="AH36" s="846"/>
      <c r="AI36" s="651"/>
      <c r="AJ36" s="11"/>
      <c r="AK36" s="130">
        <v>0</v>
      </c>
      <c r="AL36" s="874"/>
      <c r="AM36" s="127">
        <v>385.22</v>
      </c>
      <c r="AN36" s="286">
        <v>123.60000000000001</v>
      </c>
      <c r="AP36" s="119">
        <v>0</v>
      </c>
      <c r="AQ36" s="143">
        <v>89.61</v>
      </c>
      <c r="AR36" s="259">
        <v>4</v>
      </c>
    </row>
    <row r="37" spans="1:44" s="7" customFormat="1" ht="27.75" customHeight="1" x14ac:dyDescent="0.3">
      <c r="A37" s="771"/>
      <c r="B37" s="772"/>
      <c r="C37" s="773"/>
      <c r="D37" s="14"/>
      <c r="E37" s="18" t="s">
        <v>290</v>
      </c>
      <c r="F37" s="9"/>
      <c r="G37" s="130">
        <v>828.31000000000006</v>
      </c>
      <c r="H37" s="128">
        <v>1011.14</v>
      </c>
      <c r="I37" s="128">
        <v>1196.2567100000001</v>
      </c>
      <c r="J37" s="128">
        <v>1609.58</v>
      </c>
      <c r="K37" s="128">
        <v>1300.05</v>
      </c>
      <c r="L37" s="154" t="s">
        <v>0</v>
      </c>
      <c r="M37" s="9"/>
      <c r="N37" s="119">
        <v>0</v>
      </c>
      <c r="O37" s="865"/>
      <c r="P37" s="9"/>
      <c r="Q37" s="130">
        <v>0</v>
      </c>
      <c r="R37" s="128">
        <v>46.35</v>
      </c>
      <c r="S37" s="154">
        <v>180.25</v>
      </c>
      <c r="T37" s="9"/>
      <c r="U37" s="119">
        <v>0</v>
      </c>
      <c r="V37" s="128" t="s">
        <v>0</v>
      </c>
      <c r="W37" s="128">
        <v>640.66</v>
      </c>
      <c r="X37" s="128" t="s">
        <v>0</v>
      </c>
      <c r="Y37" s="154" t="s">
        <v>0</v>
      </c>
      <c r="Z37" s="11"/>
      <c r="AA37" s="809"/>
      <c r="AB37" s="850"/>
      <c r="AC37" s="861"/>
      <c r="AD37" s="855"/>
      <c r="AE37" s="846"/>
      <c r="AF37" s="846"/>
      <c r="AG37" s="846"/>
      <c r="AH37" s="846"/>
      <c r="AI37" s="651"/>
      <c r="AJ37" s="11"/>
      <c r="AK37" s="130">
        <v>0</v>
      </c>
      <c r="AL37" s="874"/>
      <c r="AM37" s="127">
        <v>410.97</v>
      </c>
      <c r="AN37" s="286">
        <v>128.75</v>
      </c>
      <c r="AP37" s="119">
        <v>0</v>
      </c>
      <c r="AQ37" s="143">
        <v>99.91</v>
      </c>
      <c r="AR37" s="259">
        <v>4</v>
      </c>
    </row>
    <row r="38" spans="1:44" s="7" customFormat="1" ht="27.75" customHeight="1" x14ac:dyDescent="0.3">
      <c r="A38" s="771"/>
      <c r="B38" s="772"/>
      <c r="C38" s="773"/>
      <c r="D38" s="14"/>
      <c r="E38" s="18" t="s">
        <v>291</v>
      </c>
      <c r="F38" s="9"/>
      <c r="G38" s="130">
        <v>841.7</v>
      </c>
      <c r="H38" s="128">
        <v>1025.56</v>
      </c>
      <c r="I38" s="128">
        <v>1211.45</v>
      </c>
      <c r="J38" s="128">
        <v>1628.1200000000001</v>
      </c>
      <c r="K38" s="128">
        <v>1330.95</v>
      </c>
      <c r="L38" s="154" t="s">
        <v>0</v>
      </c>
      <c r="M38" s="9"/>
      <c r="N38" s="119">
        <v>0</v>
      </c>
      <c r="O38" s="865"/>
      <c r="P38" s="9"/>
      <c r="Q38" s="130">
        <v>0</v>
      </c>
      <c r="R38" s="128">
        <v>48.410000000000004</v>
      </c>
      <c r="S38" s="154">
        <v>185.4</v>
      </c>
      <c r="T38" s="9"/>
      <c r="U38" s="119">
        <v>0</v>
      </c>
      <c r="V38" s="128" t="s">
        <v>0</v>
      </c>
      <c r="W38" s="128">
        <v>640.66</v>
      </c>
      <c r="X38" s="128" t="s">
        <v>0</v>
      </c>
      <c r="Y38" s="154" t="s">
        <v>0</v>
      </c>
      <c r="Z38" s="11"/>
      <c r="AA38" s="809"/>
      <c r="AB38" s="850"/>
      <c r="AC38" s="861"/>
      <c r="AD38" s="855"/>
      <c r="AE38" s="846"/>
      <c r="AF38" s="846"/>
      <c r="AG38" s="846"/>
      <c r="AH38" s="846"/>
      <c r="AI38" s="651"/>
      <c r="AJ38" s="11"/>
      <c r="AK38" s="130">
        <v>0</v>
      </c>
      <c r="AL38" s="874"/>
      <c r="AM38" s="127">
        <v>436.72</v>
      </c>
      <c r="AN38" s="286">
        <v>134.93</v>
      </c>
      <c r="AP38" s="119">
        <v>0</v>
      </c>
      <c r="AQ38" s="143">
        <v>98.88</v>
      </c>
      <c r="AR38" s="259">
        <v>4</v>
      </c>
    </row>
    <row r="39" spans="1:44" s="6" customFormat="1" ht="27.75" customHeight="1" x14ac:dyDescent="0.35">
      <c r="A39" s="771"/>
      <c r="B39" s="772"/>
      <c r="C39" s="773"/>
      <c r="D39" s="14"/>
      <c r="E39" s="18" t="s">
        <v>72</v>
      </c>
      <c r="F39" s="9"/>
      <c r="G39" s="130">
        <v>855.09</v>
      </c>
      <c r="H39" s="128">
        <v>1039.4376400000001</v>
      </c>
      <c r="I39" s="128">
        <v>1225.77295</v>
      </c>
      <c r="J39" s="128">
        <v>1646.66</v>
      </c>
      <c r="K39" s="128">
        <v>1361.8500000000001</v>
      </c>
      <c r="L39" s="154" t="s">
        <v>0</v>
      </c>
      <c r="M39" s="9"/>
      <c r="N39" s="119">
        <v>0</v>
      </c>
      <c r="O39" s="866"/>
      <c r="P39" s="9"/>
      <c r="Q39" s="130">
        <v>0</v>
      </c>
      <c r="R39" s="128">
        <v>50.47</v>
      </c>
      <c r="S39" s="154">
        <v>191.58</v>
      </c>
      <c r="T39" s="9"/>
      <c r="U39" s="119">
        <v>0</v>
      </c>
      <c r="V39" s="128" t="s">
        <v>0</v>
      </c>
      <c r="W39" s="128">
        <v>641.69000000000005</v>
      </c>
      <c r="X39" s="128" t="s">
        <v>0</v>
      </c>
      <c r="Y39" s="154" t="s">
        <v>0</v>
      </c>
      <c r="Z39" s="11"/>
      <c r="AA39" s="809"/>
      <c r="AB39" s="850"/>
      <c r="AC39" s="861"/>
      <c r="AD39" s="855"/>
      <c r="AE39" s="846"/>
      <c r="AF39" s="848"/>
      <c r="AG39" s="848"/>
      <c r="AH39" s="848"/>
      <c r="AI39" s="652"/>
      <c r="AJ39" s="11"/>
      <c r="AK39" s="130">
        <v>0</v>
      </c>
      <c r="AL39" s="874"/>
      <c r="AM39" s="127">
        <v>463.5</v>
      </c>
      <c r="AN39" s="286">
        <v>141.11000000000001</v>
      </c>
      <c r="AP39" s="119">
        <v>0</v>
      </c>
      <c r="AQ39" s="143">
        <v>104.03</v>
      </c>
      <c r="AR39" s="259">
        <v>4</v>
      </c>
    </row>
    <row r="40" spans="1:44" s="7" customFormat="1" ht="27.75" customHeight="1" x14ac:dyDescent="0.3">
      <c r="A40" s="771"/>
      <c r="B40" s="772"/>
      <c r="C40" s="773"/>
      <c r="D40" s="14"/>
      <c r="E40" s="20" t="s">
        <v>23</v>
      </c>
      <c r="F40" s="23"/>
      <c r="G40" s="129">
        <v>737.94</v>
      </c>
      <c r="H40" s="155">
        <v>892.08</v>
      </c>
      <c r="I40" s="155">
        <v>1047.0475899999999</v>
      </c>
      <c r="J40" s="155">
        <v>1404.3</v>
      </c>
      <c r="K40" s="155">
        <v>1119.04</v>
      </c>
      <c r="L40" s="152">
        <v>1175.69</v>
      </c>
      <c r="M40" s="19"/>
      <c r="N40" s="117">
        <v>0</v>
      </c>
      <c r="O40" s="860">
        <v>45.32</v>
      </c>
      <c r="P40" s="9"/>
      <c r="Q40" s="129">
        <v>0</v>
      </c>
      <c r="R40" s="155">
        <v>40.17</v>
      </c>
      <c r="S40" s="153">
        <v>153.47</v>
      </c>
      <c r="T40" s="19"/>
      <c r="U40" s="117">
        <v>0</v>
      </c>
      <c r="V40" s="139">
        <v>276.04000000000002</v>
      </c>
      <c r="W40" s="155">
        <v>634.48</v>
      </c>
      <c r="X40" s="285">
        <v>1334.04</v>
      </c>
      <c r="Y40" s="153" t="s">
        <v>0</v>
      </c>
      <c r="Z40" s="11"/>
      <c r="AA40" s="809"/>
      <c r="AB40" s="850"/>
      <c r="AC40" s="861"/>
      <c r="AD40" s="855"/>
      <c r="AE40" s="846"/>
      <c r="AF40" s="137" t="s">
        <v>0</v>
      </c>
      <c r="AG40" s="137" t="s">
        <v>0</v>
      </c>
      <c r="AH40" s="137" t="s">
        <v>0</v>
      </c>
      <c r="AI40" s="138" t="s">
        <v>0</v>
      </c>
      <c r="AJ40" s="11"/>
      <c r="AK40" s="129">
        <v>0</v>
      </c>
      <c r="AL40" s="874"/>
      <c r="AM40" s="127">
        <v>294.58</v>
      </c>
      <c r="AN40" s="286">
        <v>105.06</v>
      </c>
      <c r="AP40" s="117">
        <v>0</v>
      </c>
      <c r="AQ40" s="134">
        <v>76.22</v>
      </c>
      <c r="AR40" s="258">
        <v>5</v>
      </c>
    </row>
    <row r="41" spans="1:44" s="6" customFormat="1" ht="27.75" customHeight="1" x14ac:dyDescent="0.35">
      <c r="A41" s="771"/>
      <c r="B41" s="772"/>
      <c r="C41" s="773"/>
      <c r="D41" s="14"/>
      <c r="E41" s="22" t="s">
        <v>30</v>
      </c>
      <c r="F41" s="25"/>
      <c r="G41" s="116">
        <v>751.33</v>
      </c>
      <c r="H41" s="155">
        <v>906.24027000000001</v>
      </c>
      <c r="I41" s="155">
        <v>1061.67</v>
      </c>
      <c r="J41" s="137">
        <v>1421.81</v>
      </c>
      <c r="K41" s="155">
        <v>1150.97</v>
      </c>
      <c r="L41" s="152">
        <v>1236.46</v>
      </c>
      <c r="M41" s="19"/>
      <c r="N41" s="21">
        <v>0</v>
      </c>
      <c r="O41" s="861"/>
      <c r="P41" s="9"/>
      <c r="Q41" s="116">
        <v>0</v>
      </c>
      <c r="R41" s="155">
        <v>42.230000000000004</v>
      </c>
      <c r="S41" s="153">
        <v>159.65</v>
      </c>
      <c r="T41" s="19"/>
      <c r="U41" s="116">
        <v>0</v>
      </c>
      <c r="V41" s="139">
        <v>277.07</v>
      </c>
      <c r="W41" s="137">
        <v>635.51</v>
      </c>
      <c r="X41" s="285">
        <v>1335.07</v>
      </c>
      <c r="Y41" s="139">
        <v>277.07</v>
      </c>
      <c r="Z41" s="11"/>
      <c r="AA41" s="809"/>
      <c r="AB41" s="850"/>
      <c r="AC41" s="861"/>
      <c r="AD41" s="855"/>
      <c r="AE41" s="846"/>
      <c r="AF41" s="845">
        <v>594.46450000000004</v>
      </c>
      <c r="AG41" s="845">
        <v>644.65639999999996</v>
      </c>
      <c r="AH41" s="137" t="s">
        <v>0</v>
      </c>
      <c r="AI41" s="138" t="s">
        <v>0</v>
      </c>
      <c r="AJ41" s="11"/>
      <c r="AK41" s="116">
        <v>0</v>
      </c>
      <c r="AL41" s="874"/>
      <c r="AM41" s="127">
        <v>321.36</v>
      </c>
      <c r="AN41" s="286">
        <v>111.24000000000001</v>
      </c>
      <c r="AP41" s="21">
        <v>0</v>
      </c>
      <c r="AQ41" s="253">
        <v>81.37</v>
      </c>
      <c r="AR41" s="258">
        <v>4</v>
      </c>
    </row>
    <row r="42" spans="1:44" s="6" customFormat="1" ht="27.75" customHeight="1" x14ac:dyDescent="0.35">
      <c r="A42" s="771"/>
      <c r="B42" s="772"/>
      <c r="C42" s="773"/>
      <c r="D42" s="14"/>
      <c r="E42" s="20" t="s">
        <v>37</v>
      </c>
      <c r="F42" s="25"/>
      <c r="G42" s="129">
        <v>766.46294999999998</v>
      </c>
      <c r="H42" s="155">
        <v>922.72027000000003</v>
      </c>
      <c r="I42" s="155">
        <v>1080.2720429411766</v>
      </c>
      <c r="J42" s="155">
        <v>1444.47</v>
      </c>
      <c r="K42" s="155">
        <v>1186.7029499999999</v>
      </c>
      <c r="L42" s="152">
        <v>1301.03295</v>
      </c>
      <c r="M42" s="19"/>
      <c r="N42" s="117">
        <v>0</v>
      </c>
      <c r="O42" s="861"/>
      <c r="P42" s="9"/>
      <c r="Q42" s="116">
        <v>0</v>
      </c>
      <c r="R42" s="155">
        <v>43.26</v>
      </c>
      <c r="S42" s="153">
        <v>164.8</v>
      </c>
      <c r="T42" s="19"/>
      <c r="U42" s="129">
        <v>0</v>
      </c>
      <c r="V42" s="139">
        <v>277.07</v>
      </c>
      <c r="W42" s="155">
        <v>635.51</v>
      </c>
      <c r="X42" s="285">
        <v>1335.07</v>
      </c>
      <c r="Y42" s="139">
        <v>277.07</v>
      </c>
      <c r="Z42" s="11"/>
      <c r="AA42" s="809"/>
      <c r="AB42" s="850"/>
      <c r="AC42" s="861"/>
      <c r="AD42" s="855"/>
      <c r="AE42" s="846"/>
      <c r="AF42" s="846"/>
      <c r="AG42" s="846"/>
      <c r="AH42" s="845">
        <v>860.90490000000011</v>
      </c>
      <c r="AI42" s="650">
        <v>1100.8022000000001</v>
      </c>
      <c r="AJ42" s="11"/>
      <c r="AK42" s="129">
        <v>0</v>
      </c>
      <c r="AL42" s="874"/>
      <c r="AM42" s="127">
        <v>350.2</v>
      </c>
      <c r="AN42" s="286">
        <v>117.42</v>
      </c>
      <c r="AP42" s="117">
        <v>0</v>
      </c>
      <c r="AQ42" s="134">
        <v>85.490000000000009</v>
      </c>
      <c r="AR42" s="258">
        <v>4</v>
      </c>
    </row>
    <row r="43" spans="1:44" s="6" customFormat="1" ht="27.75" customHeight="1" x14ac:dyDescent="0.35">
      <c r="A43" s="771"/>
      <c r="B43" s="772"/>
      <c r="C43" s="773"/>
      <c r="D43" s="14"/>
      <c r="E43" s="22" t="s">
        <v>43</v>
      </c>
      <c r="F43" s="25"/>
      <c r="G43" s="116">
        <v>815.19</v>
      </c>
      <c r="H43" s="155">
        <v>996.11</v>
      </c>
      <c r="I43" s="155">
        <v>1178.06</v>
      </c>
      <c r="J43" s="137">
        <v>1550.56</v>
      </c>
      <c r="K43" s="137">
        <v>1273.54</v>
      </c>
      <c r="L43" s="138" t="s">
        <v>0</v>
      </c>
      <c r="M43" s="19"/>
      <c r="N43" s="21">
        <v>0</v>
      </c>
      <c r="O43" s="861"/>
      <c r="P43" s="9"/>
      <c r="Q43" s="116">
        <v>0</v>
      </c>
      <c r="R43" s="155">
        <v>44.29</v>
      </c>
      <c r="S43" s="153">
        <v>166.86</v>
      </c>
      <c r="T43" s="19"/>
      <c r="U43" s="116">
        <v>0</v>
      </c>
      <c r="V43" s="139">
        <v>278.10000000000002</v>
      </c>
      <c r="W43" s="137">
        <v>636.54</v>
      </c>
      <c r="X43" s="285">
        <v>1336.1</v>
      </c>
      <c r="Y43" s="138" t="s">
        <v>0</v>
      </c>
      <c r="Z43" s="11"/>
      <c r="AA43" s="809"/>
      <c r="AB43" s="850"/>
      <c r="AC43" s="861"/>
      <c r="AD43" s="855"/>
      <c r="AE43" s="846"/>
      <c r="AF43" s="846"/>
      <c r="AG43" s="846"/>
      <c r="AH43" s="846"/>
      <c r="AI43" s="651"/>
      <c r="AJ43" s="11"/>
      <c r="AK43" s="116">
        <v>0</v>
      </c>
      <c r="AL43" s="874"/>
      <c r="AM43" s="127">
        <v>378.01</v>
      </c>
      <c r="AN43" s="286">
        <v>123.60000000000001</v>
      </c>
      <c r="AP43" s="21">
        <v>0</v>
      </c>
      <c r="AQ43" s="253">
        <v>89.61</v>
      </c>
      <c r="AR43" s="258">
        <v>4</v>
      </c>
    </row>
    <row r="44" spans="1:44" s="6" customFormat="1" ht="27.75" customHeight="1" x14ac:dyDescent="0.35">
      <c r="A44" s="771"/>
      <c r="B44" s="772"/>
      <c r="C44" s="773"/>
      <c r="D44" s="14"/>
      <c r="E44" s="20" t="s">
        <v>53</v>
      </c>
      <c r="F44" s="25"/>
      <c r="G44" s="129">
        <v>828.26295000000005</v>
      </c>
      <c r="H44" s="155">
        <v>1011.38201</v>
      </c>
      <c r="I44" s="155">
        <v>1193.6266396774192</v>
      </c>
      <c r="J44" s="155">
        <v>1570.13</v>
      </c>
      <c r="K44" s="155">
        <v>1306.1829499999999</v>
      </c>
      <c r="L44" s="153" t="s">
        <v>0</v>
      </c>
      <c r="M44" s="19"/>
      <c r="N44" s="117">
        <v>0</v>
      </c>
      <c r="O44" s="861"/>
      <c r="P44" s="9"/>
      <c r="Q44" s="116">
        <v>0</v>
      </c>
      <c r="R44" s="155">
        <v>46.35</v>
      </c>
      <c r="S44" s="153">
        <v>173.04</v>
      </c>
      <c r="T44" s="19"/>
      <c r="U44" s="129">
        <v>0</v>
      </c>
      <c r="V44" s="139">
        <v>279.13</v>
      </c>
      <c r="W44" s="155">
        <v>637.57000000000005</v>
      </c>
      <c r="X44" s="285">
        <v>1337.13</v>
      </c>
      <c r="Y44" s="153" t="s">
        <v>0</v>
      </c>
      <c r="Z44" s="11"/>
      <c r="AA44" s="809"/>
      <c r="AB44" s="850"/>
      <c r="AC44" s="861"/>
      <c r="AD44" s="855"/>
      <c r="AE44" s="846"/>
      <c r="AF44" s="846"/>
      <c r="AG44" s="846"/>
      <c r="AH44" s="846"/>
      <c r="AI44" s="651"/>
      <c r="AJ44" s="11"/>
      <c r="AK44" s="129">
        <v>0</v>
      </c>
      <c r="AL44" s="874"/>
      <c r="AM44" s="127">
        <v>404.79</v>
      </c>
      <c r="AN44" s="286">
        <v>128.75</v>
      </c>
      <c r="AP44" s="117">
        <v>0</v>
      </c>
      <c r="AQ44" s="134">
        <v>94.76</v>
      </c>
      <c r="AR44" s="258">
        <v>4</v>
      </c>
    </row>
    <row r="45" spans="1:44" s="6" customFormat="1" ht="27.75" customHeight="1" x14ac:dyDescent="0.35">
      <c r="A45" s="771"/>
      <c r="B45" s="772"/>
      <c r="C45" s="773"/>
      <c r="D45" s="14"/>
      <c r="E45" s="22" t="s">
        <v>61</v>
      </c>
      <c r="F45" s="25"/>
      <c r="G45" s="116">
        <v>902.47</v>
      </c>
      <c r="H45" s="137">
        <v>1131.6500000000001</v>
      </c>
      <c r="I45" s="137">
        <v>1361.9540499999998</v>
      </c>
      <c r="J45" s="137">
        <v>1752.75</v>
      </c>
      <c r="K45" s="137">
        <v>1430.8600000000001</v>
      </c>
      <c r="L45" s="153" t="s">
        <v>0</v>
      </c>
      <c r="M45" s="19"/>
      <c r="N45" s="21">
        <v>0</v>
      </c>
      <c r="O45" s="861"/>
      <c r="P45" s="9"/>
      <c r="Q45" s="116">
        <v>0</v>
      </c>
      <c r="R45" s="137">
        <v>45.32</v>
      </c>
      <c r="S45" s="153">
        <v>170.98000000000002</v>
      </c>
      <c r="T45" s="14"/>
      <c r="U45" s="116">
        <v>0</v>
      </c>
      <c r="V45" s="137" t="s">
        <v>0</v>
      </c>
      <c r="W45" s="137">
        <v>581.95000000000005</v>
      </c>
      <c r="X45" s="137" t="s">
        <v>0</v>
      </c>
      <c r="Y45" s="138" t="s">
        <v>0</v>
      </c>
      <c r="Z45" s="11"/>
      <c r="AA45" s="809"/>
      <c r="AB45" s="850"/>
      <c r="AC45" s="861"/>
      <c r="AD45" s="855"/>
      <c r="AE45" s="846"/>
      <c r="AF45" s="846"/>
      <c r="AG45" s="846"/>
      <c r="AH45" s="846"/>
      <c r="AI45" s="651"/>
      <c r="AJ45" s="11"/>
      <c r="AK45" s="116">
        <v>0</v>
      </c>
      <c r="AL45" s="874"/>
      <c r="AM45" s="127">
        <v>432.6</v>
      </c>
      <c r="AN45" s="286">
        <v>134.93</v>
      </c>
      <c r="AP45" s="21">
        <v>0</v>
      </c>
      <c r="AQ45" s="253">
        <v>98.88</v>
      </c>
      <c r="AR45" s="258">
        <v>4</v>
      </c>
    </row>
    <row r="46" spans="1:44" s="6" customFormat="1" ht="27.75" customHeight="1" x14ac:dyDescent="0.35">
      <c r="A46" s="771"/>
      <c r="B46" s="772"/>
      <c r="C46" s="773"/>
      <c r="D46" s="14"/>
      <c r="E46" s="20" t="s">
        <v>67</v>
      </c>
      <c r="F46" s="25"/>
      <c r="G46" s="129">
        <v>916.89</v>
      </c>
      <c r="H46" s="155">
        <v>1147.1454400000002</v>
      </c>
      <c r="I46" s="155">
        <v>1377.7707499999999</v>
      </c>
      <c r="J46" s="155">
        <v>1772.32</v>
      </c>
      <c r="K46" s="155">
        <v>1464.8500000000001</v>
      </c>
      <c r="L46" s="153" t="s">
        <v>0</v>
      </c>
      <c r="M46" s="19"/>
      <c r="N46" s="117">
        <v>0</v>
      </c>
      <c r="O46" s="861"/>
      <c r="P46" s="9"/>
      <c r="Q46" s="116">
        <v>0</v>
      </c>
      <c r="R46" s="155">
        <v>47.38</v>
      </c>
      <c r="S46" s="153">
        <v>177.16</v>
      </c>
      <c r="T46" s="19"/>
      <c r="U46" s="129">
        <v>0</v>
      </c>
      <c r="V46" s="137" t="s">
        <v>0</v>
      </c>
      <c r="W46" s="137">
        <v>581.95000000000005</v>
      </c>
      <c r="X46" s="137" t="s">
        <v>0</v>
      </c>
      <c r="Y46" s="153" t="s">
        <v>0</v>
      </c>
      <c r="Z46" s="11"/>
      <c r="AA46" s="809"/>
      <c r="AB46" s="850"/>
      <c r="AC46" s="861"/>
      <c r="AD46" s="855"/>
      <c r="AE46" s="846"/>
      <c r="AF46" s="846"/>
      <c r="AG46" s="846"/>
      <c r="AH46" s="846"/>
      <c r="AI46" s="651"/>
      <c r="AJ46" s="11"/>
      <c r="AK46" s="129">
        <v>0</v>
      </c>
      <c r="AL46" s="874"/>
      <c r="AM46" s="127">
        <v>460.41</v>
      </c>
      <c r="AN46" s="286">
        <v>141.11000000000001</v>
      </c>
      <c r="AP46" s="117">
        <v>0</v>
      </c>
      <c r="AQ46" s="134">
        <v>104.03</v>
      </c>
      <c r="AR46" s="258">
        <v>4</v>
      </c>
    </row>
    <row r="47" spans="1:44" s="6" customFormat="1" ht="27.75" customHeight="1" x14ac:dyDescent="0.35">
      <c r="A47" s="771"/>
      <c r="B47" s="772"/>
      <c r="C47" s="773"/>
      <c r="D47" s="14"/>
      <c r="E47" s="20" t="s">
        <v>73</v>
      </c>
      <c r="F47" s="25"/>
      <c r="G47" s="129">
        <v>931.31000000000006</v>
      </c>
      <c r="H47" s="155">
        <v>1162.55</v>
      </c>
      <c r="I47" s="155">
        <v>1393.79</v>
      </c>
      <c r="J47" s="155">
        <v>1791.89</v>
      </c>
      <c r="K47" s="155">
        <v>1498.8400000000001</v>
      </c>
      <c r="L47" s="153" t="s">
        <v>0</v>
      </c>
      <c r="M47" s="25"/>
      <c r="N47" s="117">
        <v>0</v>
      </c>
      <c r="O47" s="861"/>
      <c r="P47" s="9"/>
      <c r="Q47" s="116">
        <v>0</v>
      </c>
      <c r="R47" s="155">
        <v>49.44</v>
      </c>
      <c r="S47" s="153">
        <v>183.34</v>
      </c>
      <c r="T47" s="14"/>
      <c r="U47" s="129">
        <v>0</v>
      </c>
      <c r="V47" s="137" t="s">
        <v>0</v>
      </c>
      <c r="W47" s="137">
        <v>581.95000000000005</v>
      </c>
      <c r="X47" s="137" t="s">
        <v>0</v>
      </c>
      <c r="Y47" s="153" t="s">
        <v>0</v>
      </c>
      <c r="Z47" s="11"/>
      <c r="AA47" s="809"/>
      <c r="AB47" s="850"/>
      <c r="AC47" s="861"/>
      <c r="AD47" s="855"/>
      <c r="AE47" s="846"/>
      <c r="AF47" s="846"/>
      <c r="AG47" s="846"/>
      <c r="AH47" s="846"/>
      <c r="AI47" s="651"/>
      <c r="AJ47" s="11"/>
      <c r="AK47" s="129">
        <v>0</v>
      </c>
      <c r="AL47" s="874"/>
      <c r="AM47" s="127">
        <v>488.22</v>
      </c>
      <c r="AN47" s="286">
        <v>147.29</v>
      </c>
      <c r="AP47" s="117">
        <v>0</v>
      </c>
      <c r="AQ47" s="134">
        <v>108.15</v>
      </c>
      <c r="AR47" s="258">
        <v>3</v>
      </c>
    </row>
    <row r="48" spans="1:44" s="6" customFormat="1" ht="27.75" customHeight="1" x14ac:dyDescent="0.35">
      <c r="A48" s="771"/>
      <c r="B48" s="772"/>
      <c r="C48" s="773"/>
      <c r="D48" s="14"/>
      <c r="E48" s="20" t="s">
        <v>78</v>
      </c>
      <c r="F48" s="25"/>
      <c r="G48" s="129">
        <v>946.57964428571427</v>
      </c>
      <c r="H48" s="155">
        <v>1179.2649542857143</v>
      </c>
      <c r="I48" s="155">
        <v>1412.8822396551723</v>
      </c>
      <c r="J48" s="155">
        <v>1812.49</v>
      </c>
      <c r="K48" s="155">
        <v>1534.7096442857144</v>
      </c>
      <c r="L48" s="153" t="s">
        <v>0</v>
      </c>
      <c r="M48" s="25"/>
      <c r="N48" s="117">
        <v>0</v>
      </c>
      <c r="O48" s="863"/>
      <c r="P48" s="9"/>
      <c r="Q48" s="116">
        <v>0</v>
      </c>
      <c r="R48" s="155">
        <v>51.5</v>
      </c>
      <c r="S48" s="153">
        <v>189.52</v>
      </c>
      <c r="T48" s="19"/>
      <c r="U48" s="129">
        <v>0</v>
      </c>
      <c r="V48" s="137" t="s">
        <v>0</v>
      </c>
      <c r="W48" s="137">
        <v>579.89</v>
      </c>
      <c r="X48" s="137" t="s">
        <v>0</v>
      </c>
      <c r="Y48" s="153" t="s">
        <v>0</v>
      </c>
      <c r="Z48" s="11"/>
      <c r="AA48" s="809"/>
      <c r="AB48" s="850"/>
      <c r="AC48" s="861"/>
      <c r="AD48" s="855"/>
      <c r="AE48" s="846"/>
      <c r="AF48" s="846"/>
      <c r="AG48" s="846"/>
      <c r="AH48" s="848"/>
      <c r="AI48" s="652"/>
      <c r="AJ48" s="11"/>
      <c r="AK48" s="116">
        <v>0</v>
      </c>
      <c r="AL48" s="874"/>
      <c r="AM48" s="127">
        <v>516.03</v>
      </c>
      <c r="AN48" s="286">
        <v>153.47</v>
      </c>
      <c r="AP48" s="117">
        <v>0</v>
      </c>
      <c r="AQ48" s="134">
        <v>112.27</v>
      </c>
      <c r="AR48" s="258">
        <v>3</v>
      </c>
    </row>
    <row r="49" spans="1:44" s="6" customFormat="1" ht="27.75" customHeight="1" x14ac:dyDescent="0.35">
      <c r="A49" s="771"/>
      <c r="B49" s="772"/>
      <c r="C49" s="773"/>
      <c r="D49" s="14"/>
      <c r="E49" s="18" t="s">
        <v>31</v>
      </c>
      <c r="F49" s="9"/>
      <c r="G49" s="130">
        <v>841.46</v>
      </c>
      <c r="H49" s="128">
        <v>1126.72</v>
      </c>
      <c r="I49" s="128">
        <v>1414.39194</v>
      </c>
      <c r="J49" s="128">
        <v>1823.96</v>
      </c>
      <c r="K49" s="128">
        <v>1289.51</v>
      </c>
      <c r="L49" s="154">
        <v>1360.58</v>
      </c>
      <c r="M49" s="9"/>
      <c r="N49" s="119">
        <v>0</v>
      </c>
      <c r="O49" s="120" t="s">
        <v>0</v>
      </c>
      <c r="P49" s="9"/>
      <c r="Q49" s="130">
        <v>0</v>
      </c>
      <c r="R49" s="128">
        <v>41.2</v>
      </c>
      <c r="S49" s="154">
        <v>155.53</v>
      </c>
      <c r="T49" s="9"/>
      <c r="U49" s="130">
        <v>0</v>
      </c>
      <c r="V49" s="128" t="s">
        <v>0</v>
      </c>
      <c r="W49" s="128" t="s">
        <v>0</v>
      </c>
      <c r="X49" s="128" t="s">
        <v>0</v>
      </c>
      <c r="Y49" s="154" t="s">
        <v>0</v>
      </c>
      <c r="Z49" s="11"/>
      <c r="AA49" s="809"/>
      <c r="AB49" s="850"/>
      <c r="AC49" s="861"/>
      <c r="AD49" s="855"/>
      <c r="AE49" s="846"/>
      <c r="AF49" s="846"/>
      <c r="AG49" s="846"/>
      <c r="AH49" s="128" t="s">
        <v>0</v>
      </c>
      <c r="AI49" s="154" t="s">
        <v>0</v>
      </c>
      <c r="AJ49" s="11"/>
      <c r="AK49" s="130">
        <v>0</v>
      </c>
      <c r="AL49" s="874"/>
      <c r="AM49" s="127">
        <v>335.78000000000003</v>
      </c>
      <c r="AN49" s="286">
        <v>117.42</v>
      </c>
      <c r="AP49" s="119">
        <v>0</v>
      </c>
      <c r="AQ49" s="254">
        <v>85.490000000000009</v>
      </c>
      <c r="AR49" s="259">
        <v>4</v>
      </c>
    </row>
    <row r="50" spans="1:44" s="6" customFormat="1" ht="27.75" customHeight="1" x14ac:dyDescent="0.35">
      <c r="A50" s="771"/>
      <c r="B50" s="772"/>
      <c r="C50" s="773"/>
      <c r="D50" s="14"/>
      <c r="E50" s="18" t="s">
        <v>268</v>
      </c>
      <c r="F50" s="9"/>
      <c r="G50" s="130">
        <v>857.94</v>
      </c>
      <c r="H50" s="128">
        <v>1145.26</v>
      </c>
      <c r="I50" s="128">
        <v>1434.67</v>
      </c>
      <c r="J50" s="128">
        <v>1846.6200000000001</v>
      </c>
      <c r="K50" s="128">
        <v>1327.6200000000001</v>
      </c>
      <c r="L50" s="154">
        <v>1429.5900000000001</v>
      </c>
      <c r="M50" s="9"/>
      <c r="N50" s="119">
        <v>0</v>
      </c>
      <c r="O50" s="120" t="s">
        <v>0</v>
      </c>
      <c r="P50" s="9"/>
      <c r="Q50" s="130">
        <v>0</v>
      </c>
      <c r="R50" s="128">
        <v>42.230000000000004</v>
      </c>
      <c r="S50" s="154">
        <v>160.68</v>
      </c>
      <c r="T50" s="9"/>
      <c r="U50" s="130">
        <v>0</v>
      </c>
      <c r="V50" s="128" t="s">
        <v>0</v>
      </c>
      <c r="W50" s="128" t="s">
        <v>0</v>
      </c>
      <c r="X50" s="128" t="s">
        <v>0</v>
      </c>
      <c r="Y50" s="154" t="s">
        <v>0</v>
      </c>
      <c r="Z50" s="11"/>
      <c r="AA50" s="809"/>
      <c r="AB50" s="850"/>
      <c r="AC50" s="861"/>
      <c r="AD50" s="855"/>
      <c r="AE50" s="846"/>
      <c r="AF50" s="846"/>
      <c r="AG50" s="846"/>
      <c r="AH50" s="845">
        <v>860.90490000000011</v>
      </c>
      <c r="AI50" s="650">
        <v>1100.8022000000001</v>
      </c>
      <c r="AJ50" s="11"/>
      <c r="AK50" s="130">
        <v>0</v>
      </c>
      <c r="AL50" s="874"/>
      <c r="AM50" s="127">
        <v>365.65000000000003</v>
      </c>
      <c r="AN50" s="286">
        <v>123.60000000000001</v>
      </c>
      <c r="AP50" s="119">
        <v>0</v>
      </c>
      <c r="AQ50" s="254">
        <v>89.61</v>
      </c>
      <c r="AR50" s="259">
        <v>4</v>
      </c>
    </row>
    <row r="51" spans="1:44" s="6" customFormat="1" ht="27.75" customHeight="1" x14ac:dyDescent="0.35">
      <c r="A51" s="771"/>
      <c r="B51" s="772"/>
      <c r="C51" s="773"/>
      <c r="D51" s="14"/>
      <c r="E51" s="18" t="s">
        <v>269</v>
      </c>
      <c r="F51" s="9"/>
      <c r="G51" s="130">
        <v>871.33</v>
      </c>
      <c r="H51" s="128">
        <v>1160.2579600000001</v>
      </c>
      <c r="I51" s="128">
        <v>1452.5464860000002</v>
      </c>
      <c r="J51" s="128">
        <v>1866.19</v>
      </c>
      <c r="K51" s="128">
        <v>1360.58</v>
      </c>
      <c r="L51" s="154" t="s">
        <v>0</v>
      </c>
      <c r="M51" s="9"/>
      <c r="N51" s="119">
        <v>0</v>
      </c>
      <c r="O51" s="120" t="s">
        <v>0</v>
      </c>
      <c r="P51" s="9"/>
      <c r="Q51" s="130">
        <v>0</v>
      </c>
      <c r="R51" s="128">
        <v>43.26</v>
      </c>
      <c r="S51" s="154">
        <v>165.83</v>
      </c>
      <c r="T51" s="9"/>
      <c r="U51" s="130">
        <v>0</v>
      </c>
      <c r="V51" s="128" t="s">
        <v>0</v>
      </c>
      <c r="W51" s="128" t="s">
        <v>0</v>
      </c>
      <c r="X51" s="128" t="s">
        <v>0</v>
      </c>
      <c r="Y51" s="154" t="s">
        <v>0</v>
      </c>
      <c r="Z51" s="11"/>
      <c r="AA51" s="809"/>
      <c r="AB51" s="850"/>
      <c r="AC51" s="861"/>
      <c r="AD51" s="855"/>
      <c r="AE51" s="846"/>
      <c r="AF51" s="846"/>
      <c r="AG51" s="846"/>
      <c r="AH51" s="846"/>
      <c r="AI51" s="651"/>
      <c r="AJ51" s="11"/>
      <c r="AK51" s="130">
        <v>0</v>
      </c>
      <c r="AL51" s="874"/>
      <c r="AM51" s="127">
        <v>395.52</v>
      </c>
      <c r="AN51" s="286">
        <v>128.75</v>
      </c>
      <c r="AP51" s="119">
        <v>0</v>
      </c>
      <c r="AQ51" s="254">
        <v>94.76</v>
      </c>
      <c r="AR51" s="259">
        <v>4</v>
      </c>
    </row>
    <row r="52" spans="1:44" s="6" customFormat="1" ht="27.75" customHeight="1" x14ac:dyDescent="0.35">
      <c r="A52" s="771"/>
      <c r="B52" s="772"/>
      <c r="C52" s="773"/>
      <c r="D52" s="14"/>
      <c r="E52" s="18" t="s">
        <v>270</v>
      </c>
      <c r="F52" s="9"/>
      <c r="G52" s="130">
        <v>884.72</v>
      </c>
      <c r="H52" s="128">
        <v>1176.1600000000001</v>
      </c>
      <c r="I52" s="128">
        <v>1467.9519400000001</v>
      </c>
      <c r="J52" s="128">
        <v>1884.73</v>
      </c>
      <c r="K52" s="128">
        <v>1394.57</v>
      </c>
      <c r="L52" s="154" t="s">
        <v>0</v>
      </c>
      <c r="M52" s="9"/>
      <c r="N52" s="119">
        <v>0</v>
      </c>
      <c r="O52" s="120" t="s">
        <v>0</v>
      </c>
      <c r="P52" s="9"/>
      <c r="Q52" s="130">
        <v>0</v>
      </c>
      <c r="R52" s="128">
        <v>45.32</v>
      </c>
      <c r="S52" s="154">
        <v>170.98000000000002</v>
      </c>
      <c r="T52" s="9"/>
      <c r="U52" s="130">
        <v>0</v>
      </c>
      <c r="V52" s="128" t="s">
        <v>0</v>
      </c>
      <c r="W52" s="128" t="s">
        <v>0</v>
      </c>
      <c r="X52" s="128" t="s">
        <v>0</v>
      </c>
      <c r="Y52" s="154" t="s">
        <v>0</v>
      </c>
      <c r="Z52" s="11"/>
      <c r="AA52" s="809"/>
      <c r="AB52" s="850"/>
      <c r="AC52" s="861"/>
      <c r="AD52" s="855"/>
      <c r="AE52" s="846"/>
      <c r="AF52" s="846"/>
      <c r="AG52" s="846"/>
      <c r="AH52" s="846"/>
      <c r="AI52" s="651"/>
      <c r="AJ52" s="11"/>
      <c r="AK52" s="130">
        <v>0</v>
      </c>
      <c r="AL52" s="874"/>
      <c r="AM52" s="127">
        <v>424.36</v>
      </c>
      <c r="AN52" s="286">
        <v>134.93</v>
      </c>
      <c r="AP52" s="119">
        <v>0</v>
      </c>
      <c r="AQ52" s="254">
        <v>98.88</v>
      </c>
      <c r="AR52" s="259">
        <v>4</v>
      </c>
    </row>
    <row r="53" spans="1:44" s="6" customFormat="1" ht="27.75" customHeight="1" x14ac:dyDescent="0.35">
      <c r="A53" s="771"/>
      <c r="B53" s="772"/>
      <c r="C53" s="773"/>
      <c r="D53" s="14"/>
      <c r="E53" s="18" t="s">
        <v>292</v>
      </c>
      <c r="F53" s="9"/>
      <c r="G53" s="130">
        <v>910.47</v>
      </c>
      <c r="H53" s="128">
        <v>1191.6100000000001</v>
      </c>
      <c r="I53" s="128">
        <v>1486.357395</v>
      </c>
      <c r="J53" s="128">
        <v>1906.3600000000001</v>
      </c>
      <c r="K53" s="128">
        <v>1438.8600000000001</v>
      </c>
      <c r="L53" s="154" t="s">
        <v>0</v>
      </c>
      <c r="M53" s="9"/>
      <c r="N53" s="119">
        <v>0</v>
      </c>
      <c r="O53" s="120" t="s">
        <v>0</v>
      </c>
      <c r="P53" s="9"/>
      <c r="Q53" s="130">
        <v>0</v>
      </c>
      <c r="R53" s="128">
        <v>48.410000000000004</v>
      </c>
      <c r="S53" s="154">
        <v>178.19</v>
      </c>
      <c r="T53" s="9"/>
      <c r="U53" s="130">
        <v>0</v>
      </c>
      <c r="V53" s="128" t="s">
        <v>0</v>
      </c>
      <c r="W53" s="128" t="s">
        <v>0</v>
      </c>
      <c r="X53" s="128" t="s">
        <v>0</v>
      </c>
      <c r="Y53" s="154" t="s">
        <v>0</v>
      </c>
      <c r="Z53" s="11"/>
      <c r="AA53" s="809"/>
      <c r="AB53" s="850"/>
      <c r="AC53" s="861"/>
      <c r="AD53" s="855"/>
      <c r="AE53" s="846"/>
      <c r="AF53" s="846"/>
      <c r="AG53" s="846"/>
      <c r="AH53" s="846"/>
      <c r="AI53" s="651"/>
      <c r="AJ53" s="11"/>
      <c r="AK53" s="130">
        <v>0</v>
      </c>
      <c r="AL53" s="874"/>
      <c r="AM53" s="127">
        <v>454.23</v>
      </c>
      <c r="AN53" s="286">
        <v>141.11000000000001</v>
      </c>
      <c r="AP53" s="119">
        <v>0</v>
      </c>
      <c r="AQ53" s="254">
        <v>104.03</v>
      </c>
      <c r="AR53" s="259">
        <v>4</v>
      </c>
    </row>
    <row r="54" spans="1:44" s="6" customFormat="1" ht="27.75" customHeight="1" x14ac:dyDescent="0.35">
      <c r="A54" s="771"/>
      <c r="B54" s="772"/>
      <c r="C54" s="773"/>
      <c r="D54" s="14"/>
      <c r="E54" s="18" t="s">
        <v>293</v>
      </c>
      <c r="F54" s="9"/>
      <c r="G54" s="130">
        <v>924.66398000000004</v>
      </c>
      <c r="H54" s="128">
        <v>1207.06</v>
      </c>
      <c r="I54" s="128">
        <v>1501.9419400000002</v>
      </c>
      <c r="J54" s="128">
        <v>1924.9</v>
      </c>
      <c r="K54" s="128">
        <v>1472.6239800000001</v>
      </c>
      <c r="L54" s="154" t="s">
        <v>0</v>
      </c>
      <c r="M54" s="9"/>
      <c r="N54" s="119">
        <v>0</v>
      </c>
      <c r="O54" s="120" t="s">
        <v>0</v>
      </c>
      <c r="P54" s="9"/>
      <c r="Q54" s="130">
        <v>0</v>
      </c>
      <c r="R54" s="128">
        <v>49.44</v>
      </c>
      <c r="S54" s="154">
        <v>183.34</v>
      </c>
      <c r="T54" s="9"/>
      <c r="U54" s="130">
        <v>0</v>
      </c>
      <c r="V54" s="128" t="s">
        <v>0</v>
      </c>
      <c r="W54" s="128" t="s">
        <v>0</v>
      </c>
      <c r="X54" s="128" t="s">
        <v>0</v>
      </c>
      <c r="Y54" s="154" t="s">
        <v>0</v>
      </c>
      <c r="Z54" s="11"/>
      <c r="AA54" s="809"/>
      <c r="AB54" s="850"/>
      <c r="AC54" s="861"/>
      <c r="AD54" s="855"/>
      <c r="AE54" s="846"/>
      <c r="AF54" s="846"/>
      <c r="AG54" s="846"/>
      <c r="AH54" s="846"/>
      <c r="AI54" s="651"/>
      <c r="AJ54" s="11"/>
      <c r="AK54" s="130">
        <v>0</v>
      </c>
      <c r="AL54" s="874"/>
      <c r="AM54" s="127">
        <v>484.1</v>
      </c>
      <c r="AN54" s="286">
        <v>147.29</v>
      </c>
      <c r="AP54" s="119">
        <v>0</v>
      </c>
      <c r="AQ54" s="254">
        <v>108.15</v>
      </c>
      <c r="AR54" s="259">
        <v>3</v>
      </c>
    </row>
    <row r="55" spans="1:44" s="6" customFormat="1" ht="27.75" customHeight="1" x14ac:dyDescent="0.35">
      <c r="A55" s="771"/>
      <c r="B55" s="772"/>
      <c r="C55" s="773"/>
      <c r="D55" s="14"/>
      <c r="E55" s="18" t="s">
        <v>273</v>
      </c>
      <c r="F55" s="9"/>
      <c r="G55" s="130">
        <v>939.31000000000006</v>
      </c>
      <c r="H55" s="128">
        <v>1222.51</v>
      </c>
      <c r="I55" s="128">
        <v>1518.1000000000001</v>
      </c>
      <c r="J55" s="128">
        <v>1944.47</v>
      </c>
      <c r="K55" s="128">
        <v>1506.8400000000001</v>
      </c>
      <c r="L55" s="154" t="s">
        <v>0</v>
      </c>
      <c r="M55" s="9"/>
      <c r="N55" s="119">
        <v>0</v>
      </c>
      <c r="O55" s="120" t="s">
        <v>0</v>
      </c>
      <c r="P55" s="9"/>
      <c r="Q55" s="130">
        <v>0</v>
      </c>
      <c r="R55" s="128">
        <v>51.5</v>
      </c>
      <c r="S55" s="154">
        <v>189.52</v>
      </c>
      <c r="T55" s="9"/>
      <c r="U55" s="130">
        <v>0</v>
      </c>
      <c r="V55" s="128" t="s">
        <v>0</v>
      </c>
      <c r="W55" s="128" t="s">
        <v>0</v>
      </c>
      <c r="X55" s="128" t="s">
        <v>0</v>
      </c>
      <c r="Y55" s="154" t="s">
        <v>0</v>
      </c>
      <c r="Z55" s="11"/>
      <c r="AA55" s="809"/>
      <c r="AB55" s="850"/>
      <c r="AC55" s="861"/>
      <c r="AD55" s="855"/>
      <c r="AE55" s="846"/>
      <c r="AF55" s="846"/>
      <c r="AG55" s="846"/>
      <c r="AH55" s="846"/>
      <c r="AI55" s="651"/>
      <c r="AJ55" s="11"/>
      <c r="AK55" s="130">
        <v>0</v>
      </c>
      <c r="AL55" s="874"/>
      <c r="AM55" s="127">
        <v>513.97</v>
      </c>
      <c r="AN55" s="286">
        <v>153.47</v>
      </c>
      <c r="AP55" s="119">
        <v>0</v>
      </c>
      <c r="AQ55" s="254">
        <v>112.27</v>
      </c>
      <c r="AR55" s="259">
        <v>3</v>
      </c>
    </row>
    <row r="56" spans="1:44" s="6" customFormat="1" ht="27.75" customHeight="1" x14ac:dyDescent="0.35">
      <c r="A56" s="771"/>
      <c r="B56" s="772"/>
      <c r="C56" s="773"/>
      <c r="D56" s="14"/>
      <c r="E56" s="18" t="s">
        <v>79</v>
      </c>
      <c r="F56" s="9"/>
      <c r="G56" s="130">
        <v>954.76</v>
      </c>
      <c r="H56" s="128">
        <v>1237.96</v>
      </c>
      <c r="I56" s="128">
        <v>1535.6100000000001</v>
      </c>
      <c r="J56" s="128">
        <v>1965.07</v>
      </c>
      <c r="K56" s="128">
        <v>1542.89</v>
      </c>
      <c r="L56" s="154" t="s">
        <v>0</v>
      </c>
      <c r="M56" s="9"/>
      <c r="N56" s="119">
        <v>0</v>
      </c>
      <c r="O56" s="120" t="s">
        <v>0</v>
      </c>
      <c r="P56" s="9"/>
      <c r="Q56" s="130">
        <v>0</v>
      </c>
      <c r="R56" s="128">
        <v>53.56</v>
      </c>
      <c r="S56" s="154">
        <v>196.73000000000002</v>
      </c>
      <c r="T56" s="9"/>
      <c r="U56" s="130">
        <v>0</v>
      </c>
      <c r="V56" s="128" t="s">
        <v>0</v>
      </c>
      <c r="W56" s="128" t="s">
        <v>0</v>
      </c>
      <c r="X56" s="128" t="s">
        <v>0</v>
      </c>
      <c r="Y56" s="154" t="s">
        <v>0</v>
      </c>
      <c r="Z56" s="11"/>
      <c r="AA56" s="809"/>
      <c r="AB56" s="850"/>
      <c r="AC56" s="861"/>
      <c r="AD56" s="855"/>
      <c r="AE56" s="846"/>
      <c r="AF56" s="846"/>
      <c r="AG56" s="846"/>
      <c r="AH56" s="846"/>
      <c r="AI56" s="651"/>
      <c r="AJ56" s="11"/>
      <c r="AK56" s="130">
        <v>0</v>
      </c>
      <c r="AL56" s="874"/>
      <c r="AM56" s="127">
        <v>543.84</v>
      </c>
      <c r="AN56" s="286">
        <v>159.65</v>
      </c>
      <c r="AP56" s="119">
        <v>0</v>
      </c>
      <c r="AQ56" s="254">
        <v>117.42</v>
      </c>
      <c r="AR56" s="259">
        <v>3</v>
      </c>
    </row>
    <row r="57" spans="1:44" s="6" customFormat="1" ht="27.75" customHeight="1" x14ac:dyDescent="0.35">
      <c r="A57" s="771"/>
      <c r="B57" s="772"/>
      <c r="C57" s="773"/>
      <c r="D57" s="14"/>
      <c r="E57" s="20" t="s">
        <v>38</v>
      </c>
      <c r="F57" s="9"/>
      <c r="G57" s="129">
        <v>872.13398000000007</v>
      </c>
      <c r="H57" s="155">
        <v>1161.74</v>
      </c>
      <c r="I57" s="155">
        <v>1452.18</v>
      </c>
      <c r="J57" s="155">
        <v>1868.25</v>
      </c>
      <c r="K57" s="134">
        <v>1354.17398</v>
      </c>
      <c r="L57" s="153">
        <v>1469.5339799999999</v>
      </c>
      <c r="M57" s="9"/>
      <c r="N57" s="117">
        <v>0</v>
      </c>
      <c r="O57" s="118" t="s">
        <v>0</v>
      </c>
      <c r="P57" s="9"/>
      <c r="Q57" s="129">
        <v>0</v>
      </c>
      <c r="R57" s="155">
        <v>44.29</v>
      </c>
      <c r="S57" s="153">
        <v>165.83</v>
      </c>
      <c r="T57" s="9"/>
      <c r="U57" s="129">
        <v>0</v>
      </c>
      <c r="V57" s="155" t="s">
        <v>0</v>
      </c>
      <c r="W57" s="155" t="s">
        <v>0</v>
      </c>
      <c r="X57" s="155" t="s">
        <v>0</v>
      </c>
      <c r="Y57" s="138" t="s">
        <v>0</v>
      </c>
      <c r="Z57" s="11"/>
      <c r="AA57" s="809"/>
      <c r="AB57" s="850"/>
      <c r="AC57" s="861"/>
      <c r="AD57" s="855"/>
      <c r="AE57" s="846"/>
      <c r="AF57" s="846"/>
      <c r="AG57" s="846"/>
      <c r="AH57" s="846"/>
      <c r="AI57" s="651"/>
      <c r="AJ57" s="11"/>
      <c r="AK57" s="129">
        <v>0</v>
      </c>
      <c r="AL57" s="874"/>
      <c r="AM57" s="127">
        <v>392.43</v>
      </c>
      <c r="AN57" s="286">
        <v>128.75</v>
      </c>
      <c r="AP57" s="117">
        <v>0</v>
      </c>
      <c r="AQ57" s="255">
        <v>94.76</v>
      </c>
      <c r="AR57" s="258">
        <v>4</v>
      </c>
    </row>
    <row r="58" spans="1:44" s="6" customFormat="1" ht="27.75" customHeight="1" x14ac:dyDescent="0.35">
      <c r="A58" s="771"/>
      <c r="B58" s="772"/>
      <c r="C58" s="773"/>
      <c r="D58" s="14"/>
      <c r="E58" s="20" t="s">
        <v>294</v>
      </c>
      <c r="F58" s="9"/>
      <c r="G58" s="129">
        <v>885.75</v>
      </c>
      <c r="H58" s="155">
        <v>1177.19</v>
      </c>
      <c r="I58" s="155">
        <v>1468.66</v>
      </c>
      <c r="J58" s="155">
        <v>1886.79</v>
      </c>
      <c r="K58" s="155">
        <v>1389.42</v>
      </c>
      <c r="L58" s="153" t="s">
        <v>0</v>
      </c>
      <c r="M58" s="9"/>
      <c r="N58" s="117">
        <v>0</v>
      </c>
      <c r="O58" s="118" t="s">
        <v>0</v>
      </c>
      <c r="P58" s="9"/>
      <c r="Q58" s="129">
        <v>0</v>
      </c>
      <c r="R58" s="155">
        <v>45.32</v>
      </c>
      <c r="S58" s="153">
        <v>172.01</v>
      </c>
      <c r="T58" s="9"/>
      <c r="U58" s="129">
        <v>0</v>
      </c>
      <c r="V58" s="155" t="s">
        <v>0</v>
      </c>
      <c r="W58" s="155" t="s">
        <v>0</v>
      </c>
      <c r="X58" s="155" t="s">
        <v>0</v>
      </c>
      <c r="Y58" s="138" t="s">
        <v>0</v>
      </c>
      <c r="Z58" s="11"/>
      <c r="AA58" s="809"/>
      <c r="AB58" s="850"/>
      <c r="AC58" s="861"/>
      <c r="AD58" s="855"/>
      <c r="AE58" s="846"/>
      <c r="AF58" s="846"/>
      <c r="AG58" s="846"/>
      <c r="AH58" s="846"/>
      <c r="AI58" s="651"/>
      <c r="AJ58" s="11"/>
      <c r="AK58" s="129">
        <v>0</v>
      </c>
      <c r="AL58" s="874"/>
      <c r="AM58" s="127">
        <v>423.33</v>
      </c>
      <c r="AN58" s="286">
        <v>134.93</v>
      </c>
      <c r="AP58" s="117">
        <v>0</v>
      </c>
      <c r="AQ58" s="255">
        <v>98.88</v>
      </c>
      <c r="AR58" s="258">
        <v>4</v>
      </c>
    </row>
    <row r="59" spans="1:44" s="6" customFormat="1" ht="27.75" customHeight="1" x14ac:dyDescent="0.35">
      <c r="A59" s="771"/>
      <c r="B59" s="772"/>
      <c r="C59" s="773"/>
      <c r="D59" s="14"/>
      <c r="E59" s="20" t="s">
        <v>295</v>
      </c>
      <c r="F59" s="9"/>
      <c r="G59" s="129">
        <v>899.14</v>
      </c>
      <c r="H59" s="155">
        <v>1191.6100000000001</v>
      </c>
      <c r="I59" s="155">
        <v>1485.14</v>
      </c>
      <c r="J59" s="155">
        <v>1906.3600000000001</v>
      </c>
      <c r="K59" s="155">
        <v>1423.41</v>
      </c>
      <c r="L59" s="153" t="s">
        <v>0</v>
      </c>
      <c r="M59" s="9"/>
      <c r="N59" s="117">
        <v>0</v>
      </c>
      <c r="O59" s="118" t="s">
        <v>0</v>
      </c>
      <c r="P59" s="9"/>
      <c r="Q59" s="129">
        <v>0</v>
      </c>
      <c r="R59" s="155">
        <v>48.410000000000004</v>
      </c>
      <c r="S59" s="153">
        <v>178.19</v>
      </c>
      <c r="T59" s="9"/>
      <c r="U59" s="129">
        <v>0</v>
      </c>
      <c r="V59" s="155" t="s">
        <v>0</v>
      </c>
      <c r="W59" s="155" t="s">
        <v>0</v>
      </c>
      <c r="X59" s="155" t="s">
        <v>0</v>
      </c>
      <c r="Y59" s="138" t="s">
        <v>0</v>
      </c>
      <c r="Z59" s="11"/>
      <c r="AA59" s="809"/>
      <c r="AB59" s="850"/>
      <c r="AC59" s="861"/>
      <c r="AD59" s="855"/>
      <c r="AE59" s="846"/>
      <c r="AF59" s="846"/>
      <c r="AG59" s="846"/>
      <c r="AH59" s="846"/>
      <c r="AI59" s="651"/>
      <c r="AJ59" s="11"/>
      <c r="AK59" s="129">
        <v>0</v>
      </c>
      <c r="AL59" s="874"/>
      <c r="AM59" s="127">
        <v>455.26</v>
      </c>
      <c r="AN59" s="286">
        <v>141.11000000000001</v>
      </c>
      <c r="AP59" s="117">
        <v>0</v>
      </c>
      <c r="AQ59" s="255">
        <v>104.03</v>
      </c>
      <c r="AR59" s="258">
        <v>4</v>
      </c>
    </row>
    <row r="60" spans="1:44" s="6" customFormat="1" ht="27.75" customHeight="1" x14ac:dyDescent="0.35">
      <c r="A60" s="771"/>
      <c r="B60" s="772"/>
      <c r="C60" s="773"/>
      <c r="D60" s="14"/>
      <c r="E60" s="20" t="s">
        <v>296</v>
      </c>
      <c r="F60" s="9"/>
      <c r="G60" s="129">
        <v>913.56000000000006</v>
      </c>
      <c r="H60" s="155">
        <v>1208.0899999999999</v>
      </c>
      <c r="I60" s="155">
        <v>1504.7628500000001</v>
      </c>
      <c r="J60" s="155">
        <v>1926.96</v>
      </c>
      <c r="K60" s="155">
        <v>1460.49</v>
      </c>
      <c r="L60" s="153" t="s">
        <v>0</v>
      </c>
      <c r="M60" s="9"/>
      <c r="N60" s="117">
        <v>0</v>
      </c>
      <c r="O60" s="118" t="s">
        <v>0</v>
      </c>
      <c r="P60" s="9"/>
      <c r="Q60" s="129">
        <v>0</v>
      </c>
      <c r="R60" s="155">
        <v>49.44</v>
      </c>
      <c r="S60" s="153">
        <v>184.37</v>
      </c>
      <c r="T60" s="9"/>
      <c r="U60" s="129">
        <v>0</v>
      </c>
      <c r="V60" s="155" t="s">
        <v>0</v>
      </c>
      <c r="W60" s="155" t="s">
        <v>0</v>
      </c>
      <c r="X60" s="155" t="s">
        <v>0</v>
      </c>
      <c r="Y60" s="138" t="s">
        <v>0</v>
      </c>
      <c r="Z60" s="11"/>
      <c r="AA60" s="809"/>
      <c r="AB60" s="850"/>
      <c r="AC60" s="861"/>
      <c r="AD60" s="855"/>
      <c r="AE60" s="846"/>
      <c r="AF60" s="846"/>
      <c r="AG60" s="846"/>
      <c r="AH60" s="846"/>
      <c r="AI60" s="651"/>
      <c r="AJ60" s="11"/>
      <c r="AK60" s="129">
        <v>0</v>
      </c>
      <c r="AL60" s="874"/>
      <c r="AM60" s="127">
        <v>486.16</v>
      </c>
      <c r="AN60" s="286">
        <v>147.29</v>
      </c>
      <c r="AP60" s="117">
        <v>0</v>
      </c>
      <c r="AQ60" s="255">
        <v>108.15</v>
      </c>
      <c r="AR60" s="258">
        <v>3</v>
      </c>
    </row>
    <row r="61" spans="1:44" s="6" customFormat="1" ht="27.75" customHeight="1" x14ac:dyDescent="0.35">
      <c r="A61" s="771"/>
      <c r="B61" s="772"/>
      <c r="C61" s="773"/>
      <c r="D61" s="14"/>
      <c r="E61" s="20" t="s">
        <v>277</v>
      </c>
      <c r="F61" s="9"/>
      <c r="G61" s="129">
        <v>926.95</v>
      </c>
      <c r="H61" s="155">
        <v>1223.54</v>
      </c>
      <c r="I61" s="155">
        <v>1519.13</v>
      </c>
      <c r="J61" s="155">
        <v>1945.5</v>
      </c>
      <c r="K61" s="155">
        <v>1494.48</v>
      </c>
      <c r="L61" s="153" t="s">
        <v>0</v>
      </c>
      <c r="M61" s="9"/>
      <c r="N61" s="117">
        <v>0</v>
      </c>
      <c r="O61" s="118" t="s">
        <v>0</v>
      </c>
      <c r="P61" s="9"/>
      <c r="Q61" s="129">
        <v>0</v>
      </c>
      <c r="R61" s="155">
        <v>51.5</v>
      </c>
      <c r="S61" s="153">
        <v>189.52</v>
      </c>
      <c r="T61" s="9"/>
      <c r="U61" s="129">
        <v>0</v>
      </c>
      <c r="V61" s="155" t="s">
        <v>0</v>
      </c>
      <c r="W61" s="155" t="s">
        <v>0</v>
      </c>
      <c r="X61" s="155" t="s">
        <v>0</v>
      </c>
      <c r="Y61" s="138" t="s">
        <v>0</v>
      </c>
      <c r="Z61" s="11"/>
      <c r="AA61" s="809"/>
      <c r="AB61" s="850"/>
      <c r="AC61" s="861"/>
      <c r="AD61" s="855"/>
      <c r="AE61" s="846"/>
      <c r="AF61" s="846"/>
      <c r="AG61" s="846"/>
      <c r="AH61" s="846"/>
      <c r="AI61" s="651"/>
      <c r="AJ61" s="11"/>
      <c r="AK61" s="129">
        <v>0</v>
      </c>
      <c r="AL61" s="874"/>
      <c r="AM61" s="127">
        <v>518.09</v>
      </c>
      <c r="AN61" s="286">
        <v>153.47</v>
      </c>
      <c r="AP61" s="117">
        <v>0</v>
      </c>
      <c r="AQ61" s="255">
        <v>112.27</v>
      </c>
      <c r="AR61" s="258">
        <v>3</v>
      </c>
    </row>
    <row r="62" spans="1:44" s="6" customFormat="1" ht="27.65" customHeight="1" x14ac:dyDescent="0.35">
      <c r="A62" s="771"/>
      <c r="B62" s="772"/>
      <c r="C62" s="773"/>
      <c r="D62" s="14"/>
      <c r="E62" s="20" t="s">
        <v>297</v>
      </c>
      <c r="F62" s="9"/>
      <c r="G62" s="129">
        <v>939.31000000000006</v>
      </c>
      <c r="H62" s="155">
        <v>1237.96</v>
      </c>
      <c r="I62" s="155">
        <v>1535.9319400000002</v>
      </c>
      <c r="J62" s="155">
        <v>1965.07</v>
      </c>
      <c r="K62" s="155">
        <v>1529.5</v>
      </c>
      <c r="L62" s="153" t="s">
        <v>0</v>
      </c>
      <c r="M62" s="9"/>
      <c r="N62" s="117">
        <v>0</v>
      </c>
      <c r="O62" s="118" t="s">
        <v>0</v>
      </c>
      <c r="P62" s="9"/>
      <c r="Q62" s="129">
        <v>0</v>
      </c>
      <c r="R62" s="155">
        <v>53.56</v>
      </c>
      <c r="S62" s="153">
        <v>196.73000000000002</v>
      </c>
      <c r="T62" s="9"/>
      <c r="U62" s="129">
        <v>0</v>
      </c>
      <c r="V62" s="155" t="s">
        <v>0</v>
      </c>
      <c r="W62" s="155" t="s">
        <v>0</v>
      </c>
      <c r="X62" s="155" t="s">
        <v>0</v>
      </c>
      <c r="Y62" s="138" t="s">
        <v>0</v>
      </c>
      <c r="Z62" s="11"/>
      <c r="AA62" s="809"/>
      <c r="AB62" s="850"/>
      <c r="AC62" s="861"/>
      <c r="AD62" s="855"/>
      <c r="AE62" s="846"/>
      <c r="AF62" s="846"/>
      <c r="AG62" s="846"/>
      <c r="AH62" s="846"/>
      <c r="AI62" s="651"/>
      <c r="AJ62" s="11"/>
      <c r="AK62" s="129">
        <v>0</v>
      </c>
      <c r="AL62" s="874"/>
      <c r="AM62" s="127">
        <v>550.02</v>
      </c>
      <c r="AN62" s="286">
        <v>159.65</v>
      </c>
      <c r="AP62" s="117">
        <v>0</v>
      </c>
      <c r="AQ62" s="255">
        <v>117.42</v>
      </c>
      <c r="AR62" s="258">
        <v>3</v>
      </c>
    </row>
    <row r="63" spans="1:44" s="6" customFormat="1" ht="27.75" customHeight="1" x14ac:dyDescent="0.35">
      <c r="A63" s="771"/>
      <c r="B63" s="772"/>
      <c r="C63" s="773"/>
      <c r="D63" s="14"/>
      <c r="E63" s="20" t="s">
        <v>80</v>
      </c>
      <c r="F63" s="9"/>
      <c r="G63" s="129">
        <v>955.79000000000008</v>
      </c>
      <c r="H63" s="155">
        <v>1256.5</v>
      </c>
      <c r="I63" s="155">
        <v>1556.21</v>
      </c>
      <c r="J63" s="155">
        <v>1987.73</v>
      </c>
      <c r="K63" s="155">
        <v>1568.64</v>
      </c>
      <c r="L63" s="153" t="s">
        <v>0</v>
      </c>
      <c r="M63" s="9"/>
      <c r="N63" s="117">
        <v>0</v>
      </c>
      <c r="O63" s="118" t="s">
        <v>0</v>
      </c>
      <c r="P63" s="9"/>
      <c r="Q63" s="129">
        <v>0</v>
      </c>
      <c r="R63" s="155">
        <v>54.59</v>
      </c>
      <c r="S63" s="153">
        <v>201.88</v>
      </c>
      <c r="T63" s="9"/>
      <c r="U63" s="129">
        <v>0</v>
      </c>
      <c r="V63" s="155" t="s">
        <v>0</v>
      </c>
      <c r="W63" s="155" t="s">
        <v>0</v>
      </c>
      <c r="X63" s="155" t="s">
        <v>0</v>
      </c>
      <c r="Y63" s="153" t="s">
        <v>0</v>
      </c>
      <c r="Z63" s="11"/>
      <c r="AA63" s="809"/>
      <c r="AB63" s="850"/>
      <c r="AC63" s="861"/>
      <c r="AD63" s="855"/>
      <c r="AE63" s="846"/>
      <c r="AF63" s="846"/>
      <c r="AG63" s="846"/>
      <c r="AH63" s="846"/>
      <c r="AI63" s="651"/>
      <c r="AJ63" s="11"/>
      <c r="AK63" s="116">
        <v>0</v>
      </c>
      <c r="AL63" s="874"/>
      <c r="AM63" s="127">
        <v>581.95000000000005</v>
      </c>
      <c r="AN63" s="286">
        <v>164.8</v>
      </c>
      <c r="AP63" s="117">
        <v>0</v>
      </c>
      <c r="AQ63" s="255">
        <v>121.54</v>
      </c>
      <c r="AR63" s="258">
        <v>3</v>
      </c>
    </row>
    <row r="64" spans="1:44" s="6" customFormat="1" ht="27.75" customHeight="1" x14ac:dyDescent="0.35">
      <c r="A64" s="771"/>
      <c r="B64" s="772"/>
      <c r="C64" s="773"/>
      <c r="D64" s="14"/>
      <c r="E64" s="18" t="s">
        <v>44</v>
      </c>
      <c r="F64" s="9"/>
      <c r="G64" s="130">
        <v>899.14</v>
      </c>
      <c r="H64" s="128">
        <v>1191.1579600000002</v>
      </c>
      <c r="I64" s="128">
        <v>1485.14</v>
      </c>
      <c r="J64" s="128">
        <v>1906.3600000000001</v>
      </c>
      <c r="K64" s="128">
        <v>1416.2</v>
      </c>
      <c r="L64" s="154" t="s">
        <v>0</v>
      </c>
      <c r="M64" s="9"/>
      <c r="N64" s="119">
        <v>0</v>
      </c>
      <c r="O64" s="120" t="s">
        <v>0</v>
      </c>
      <c r="P64" s="9"/>
      <c r="Q64" s="130">
        <v>0</v>
      </c>
      <c r="R64" s="128">
        <v>48.410000000000004</v>
      </c>
      <c r="S64" s="154">
        <v>178.19</v>
      </c>
      <c r="T64" s="9"/>
      <c r="U64" s="130">
        <v>0</v>
      </c>
      <c r="V64" s="128" t="s">
        <v>0</v>
      </c>
      <c r="W64" s="128" t="s">
        <v>0</v>
      </c>
      <c r="X64" s="128" t="s">
        <v>0</v>
      </c>
      <c r="Y64" s="154" t="s">
        <v>0</v>
      </c>
      <c r="Z64" s="11"/>
      <c r="AA64" s="809"/>
      <c r="AB64" s="850"/>
      <c r="AC64" s="861"/>
      <c r="AD64" s="855"/>
      <c r="AE64" s="846"/>
      <c r="AF64" s="846"/>
      <c r="AG64" s="846"/>
      <c r="AH64" s="846"/>
      <c r="AI64" s="651"/>
      <c r="AJ64" s="11"/>
      <c r="AK64" s="130">
        <v>0</v>
      </c>
      <c r="AL64" s="874"/>
      <c r="AM64" s="127">
        <v>440.84000000000003</v>
      </c>
      <c r="AN64" s="286">
        <v>141.11000000000001</v>
      </c>
      <c r="AP64" s="119">
        <v>0</v>
      </c>
      <c r="AQ64" s="254">
        <v>104.03</v>
      </c>
      <c r="AR64" s="259">
        <v>4</v>
      </c>
    </row>
    <row r="65" spans="1:44" s="6" customFormat="1" ht="27.75" customHeight="1" x14ac:dyDescent="0.35">
      <c r="A65" s="771"/>
      <c r="B65" s="772"/>
      <c r="C65" s="773"/>
      <c r="D65" s="14"/>
      <c r="E65" s="18" t="s">
        <v>279</v>
      </c>
      <c r="F65" s="9"/>
      <c r="G65" s="130">
        <v>912.30397999999991</v>
      </c>
      <c r="H65" s="128">
        <v>1206.60796</v>
      </c>
      <c r="I65" s="128">
        <v>1501.9419400000002</v>
      </c>
      <c r="J65" s="128">
        <v>1924.9</v>
      </c>
      <c r="K65" s="128">
        <v>1450.99398</v>
      </c>
      <c r="L65" s="154" t="s">
        <v>0</v>
      </c>
      <c r="M65" s="9"/>
      <c r="N65" s="119">
        <v>0</v>
      </c>
      <c r="O65" s="120" t="s">
        <v>0</v>
      </c>
      <c r="P65" s="9"/>
      <c r="Q65" s="130">
        <v>0</v>
      </c>
      <c r="R65" s="128">
        <v>49.44</v>
      </c>
      <c r="S65" s="154">
        <v>183.34</v>
      </c>
      <c r="T65" s="9"/>
      <c r="U65" s="130">
        <v>0</v>
      </c>
      <c r="V65" s="128" t="s">
        <v>0</v>
      </c>
      <c r="W65" s="128" t="s">
        <v>0</v>
      </c>
      <c r="X65" s="128" t="s">
        <v>0</v>
      </c>
      <c r="Y65" s="154" t="s">
        <v>0</v>
      </c>
      <c r="Z65" s="11"/>
      <c r="AA65" s="809"/>
      <c r="AB65" s="850"/>
      <c r="AC65" s="861"/>
      <c r="AD65" s="855"/>
      <c r="AE65" s="846"/>
      <c r="AF65" s="846"/>
      <c r="AG65" s="846"/>
      <c r="AH65" s="846"/>
      <c r="AI65" s="651"/>
      <c r="AJ65" s="11"/>
      <c r="AK65" s="130">
        <v>0</v>
      </c>
      <c r="AL65" s="874"/>
      <c r="AM65" s="127">
        <v>474.83</v>
      </c>
      <c r="AN65" s="286">
        <v>147.29</v>
      </c>
      <c r="AP65" s="119">
        <v>0</v>
      </c>
      <c r="AQ65" s="254">
        <v>108.15</v>
      </c>
      <c r="AR65" s="259">
        <v>3</v>
      </c>
    </row>
    <row r="66" spans="1:44" s="6" customFormat="1" ht="27.75" customHeight="1" x14ac:dyDescent="0.35">
      <c r="A66" s="771"/>
      <c r="B66" s="772"/>
      <c r="C66" s="773"/>
      <c r="D66" s="14"/>
      <c r="E66" s="18" t="s">
        <v>280</v>
      </c>
      <c r="F66" s="9"/>
      <c r="G66" s="130">
        <v>926.95</v>
      </c>
      <c r="H66" s="128">
        <v>1223.54</v>
      </c>
      <c r="I66" s="128">
        <v>1519.4519400000001</v>
      </c>
      <c r="J66" s="128">
        <v>1945.5</v>
      </c>
      <c r="K66" s="128">
        <v>1489.33</v>
      </c>
      <c r="L66" s="154" t="s">
        <v>0</v>
      </c>
      <c r="M66" s="9"/>
      <c r="N66" s="119">
        <v>0</v>
      </c>
      <c r="O66" s="120" t="s">
        <v>0</v>
      </c>
      <c r="P66" s="9"/>
      <c r="Q66" s="130">
        <v>0</v>
      </c>
      <c r="R66" s="128">
        <v>51.5</v>
      </c>
      <c r="S66" s="154">
        <v>189.52</v>
      </c>
      <c r="T66" s="9"/>
      <c r="U66" s="130">
        <v>0</v>
      </c>
      <c r="V66" s="128" t="s">
        <v>0</v>
      </c>
      <c r="W66" s="128" t="s">
        <v>0</v>
      </c>
      <c r="X66" s="128" t="s">
        <v>0</v>
      </c>
      <c r="Y66" s="154" t="s">
        <v>0</v>
      </c>
      <c r="Z66" s="11"/>
      <c r="AA66" s="809"/>
      <c r="AB66" s="850"/>
      <c r="AC66" s="861"/>
      <c r="AD66" s="855"/>
      <c r="AE66" s="846"/>
      <c r="AF66" s="846"/>
      <c r="AG66" s="846"/>
      <c r="AH66" s="846"/>
      <c r="AI66" s="651"/>
      <c r="AJ66" s="11"/>
      <c r="AK66" s="130">
        <v>0</v>
      </c>
      <c r="AL66" s="874"/>
      <c r="AM66" s="127">
        <v>507.79</v>
      </c>
      <c r="AN66" s="286">
        <v>153.47</v>
      </c>
      <c r="AP66" s="119">
        <v>0</v>
      </c>
      <c r="AQ66" s="254">
        <v>112.27</v>
      </c>
      <c r="AR66" s="259">
        <v>3</v>
      </c>
    </row>
    <row r="67" spans="1:44" s="6" customFormat="1" ht="27.75" customHeight="1" x14ac:dyDescent="0.35">
      <c r="A67" s="771"/>
      <c r="B67" s="772"/>
      <c r="C67" s="773"/>
      <c r="D67" s="14"/>
      <c r="E67" s="18" t="s">
        <v>281</v>
      </c>
      <c r="F67" s="9"/>
      <c r="G67" s="130">
        <v>939.31000000000006</v>
      </c>
      <c r="H67" s="128">
        <v>1237.96</v>
      </c>
      <c r="I67" s="128">
        <v>1535.6100000000001</v>
      </c>
      <c r="J67" s="128">
        <v>1965.07</v>
      </c>
      <c r="K67" s="128">
        <v>1524.3500000000001</v>
      </c>
      <c r="L67" s="154" t="s">
        <v>0</v>
      </c>
      <c r="M67" s="9"/>
      <c r="N67" s="119">
        <v>0</v>
      </c>
      <c r="O67" s="120" t="s">
        <v>0</v>
      </c>
      <c r="P67" s="9"/>
      <c r="Q67" s="130">
        <v>0</v>
      </c>
      <c r="R67" s="128">
        <v>53.56</v>
      </c>
      <c r="S67" s="154">
        <v>196.73000000000002</v>
      </c>
      <c r="T67" s="9"/>
      <c r="U67" s="130">
        <v>0</v>
      </c>
      <c r="V67" s="128" t="s">
        <v>0</v>
      </c>
      <c r="W67" s="128" t="s">
        <v>0</v>
      </c>
      <c r="X67" s="128" t="s">
        <v>0</v>
      </c>
      <c r="Y67" s="154" t="s">
        <v>0</v>
      </c>
      <c r="Z67" s="11"/>
      <c r="AA67" s="809"/>
      <c r="AB67" s="850"/>
      <c r="AC67" s="861"/>
      <c r="AD67" s="855"/>
      <c r="AE67" s="846"/>
      <c r="AF67" s="846"/>
      <c r="AG67" s="846"/>
      <c r="AH67" s="846"/>
      <c r="AI67" s="651"/>
      <c r="AJ67" s="11"/>
      <c r="AK67" s="130">
        <v>0</v>
      </c>
      <c r="AL67" s="874"/>
      <c r="AM67" s="127">
        <v>541.78</v>
      </c>
      <c r="AN67" s="286">
        <v>159.65</v>
      </c>
      <c r="AP67" s="119">
        <v>0</v>
      </c>
      <c r="AQ67" s="254">
        <v>117.42</v>
      </c>
      <c r="AR67" s="259">
        <v>3</v>
      </c>
    </row>
    <row r="68" spans="1:44" s="6" customFormat="1" ht="27.75" customHeight="1" x14ac:dyDescent="0.35">
      <c r="A68" s="771"/>
      <c r="B68" s="772"/>
      <c r="C68" s="773"/>
      <c r="D68" s="14"/>
      <c r="E68" s="18" t="s">
        <v>282</v>
      </c>
      <c r="F68" s="9"/>
      <c r="G68" s="130">
        <v>952.7</v>
      </c>
      <c r="H68" s="128">
        <v>1253.4100000000001</v>
      </c>
      <c r="I68" s="128">
        <v>1552.0900000000001</v>
      </c>
      <c r="J68" s="128">
        <v>1983.6100000000001</v>
      </c>
      <c r="K68" s="128">
        <v>1560.4</v>
      </c>
      <c r="L68" s="154" t="s">
        <v>0</v>
      </c>
      <c r="M68" s="9"/>
      <c r="N68" s="119">
        <v>0</v>
      </c>
      <c r="O68" s="120" t="s">
        <v>0</v>
      </c>
      <c r="P68" s="9"/>
      <c r="Q68" s="130">
        <v>0</v>
      </c>
      <c r="R68" s="128">
        <v>55.620000000000005</v>
      </c>
      <c r="S68" s="154">
        <v>201.88</v>
      </c>
      <c r="T68" s="9"/>
      <c r="U68" s="130">
        <v>0</v>
      </c>
      <c r="V68" s="128" t="s">
        <v>0</v>
      </c>
      <c r="W68" s="128" t="s">
        <v>0</v>
      </c>
      <c r="X68" s="128" t="s">
        <v>0</v>
      </c>
      <c r="Y68" s="154" t="s">
        <v>0</v>
      </c>
      <c r="Z68" s="11"/>
      <c r="AA68" s="809"/>
      <c r="AB68" s="850"/>
      <c r="AC68" s="861"/>
      <c r="AD68" s="855"/>
      <c r="AE68" s="846"/>
      <c r="AF68" s="846"/>
      <c r="AG68" s="846"/>
      <c r="AH68" s="846"/>
      <c r="AI68" s="651"/>
      <c r="AJ68" s="11"/>
      <c r="AK68" s="130">
        <v>0</v>
      </c>
      <c r="AL68" s="874"/>
      <c r="AM68" s="127">
        <v>575.77</v>
      </c>
      <c r="AN68" s="286">
        <v>164.8</v>
      </c>
      <c r="AP68" s="119">
        <v>0</v>
      </c>
      <c r="AQ68" s="254">
        <v>121.54</v>
      </c>
      <c r="AR68" s="259">
        <v>3</v>
      </c>
    </row>
    <row r="69" spans="1:44" s="6" customFormat="1" ht="27.75" customHeight="1" x14ac:dyDescent="0.35">
      <c r="A69" s="771"/>
      <c r="B69" s="772"/>
      <c r="C69" s="773"/>
      <c r="D69" s="14"/>
      <c r="E69" s="18" t="s">
        <v>81</v>
      </c>
      <c r="F69" s="9"/>
      <c r="G69" s="130">
        <v>969.18000000000006</v>
      </c>
      <c r="H69" s="128">
        <v>1271.95</v>
      </c>
      <c r="I69" s="128">
        <v>1572.69</v>
      </c>
      <c r="J69" s="128">
        <v>2007.3</v>
      </c>
      <c r="K69" s="128">
        <v>1600.57</v>
      </c>
      <c r="L69" s="154" t="s">
        <v>0</v>
      </c>
      <c r="M69" s="9"/>
      <c r="N69" s="119">
        <v>0</v>
      </c>
      <c r="O69" s="120" t="s">
        <v>0</v>
      </c>
      <c r="P69" s="9"/>
      <c r="Q69" s="130">
        <v>0</v>
      </c>
      <c r="R69" s="128">
        <v>56.65</v>
      </c>
      <c r="S69" s="154">
        <v>207.03</v>
      </c>
      <c r="T69" s="9"/>
      <c r="U69" s="130">
        <v>0</v>
      </c>
      <c r="V69" s="128" t="s">
        <v>0</v>
      </c>
      <c r="W69" s="128" t="s">
        <v>0</v>
      </c>
      <c r="X69" s="128" t="s">
        <v>0</v>
      </c>
      <c r="Y69" s="154" t="s">
        <v>0</v>
      </c>
      <c r="Z69" s="11"/>
      <c r="AA69" s="809"/>
      <c r="AB69" s="850"/>
      <c r="AC69" s="861"/>
      <c r="AD69" s="855"/>
      <c r="AE69" s="846"/>
      <c r="AF69" s="846"/>
      <c r="AG69" s="846"/>
      <c r="AH69" s="846"/>
      <c r="AI69" s="651"/>
      <c r="AJ69" s="11"/>
      <c r="AK69" s="130">
        <v>0</v>
      </c>
      <c r="AL69" s="874"/>
      <c r="AM69" s="127">
        <v>608.73</v>
      </c>
      <c r="AN69" s="286">
        <v>170.98000000000002</v>
      </c>
      <c r="AP69" s="119">
        <v>0</v>
      </c>
      <c r="AQ69" s="254">
        <v>126.69</v>
      </c>
      <c r="AR69" s="259">
        <v>3</v>
      </c>
    </row>
    <row r="70" spans="1:44" s="6" customFormat="1" ht="27.75" customHeight="1" x14ac:dyDescent="0.35">
      <c r="A70" s="771"/>
      <c r="B70" s="772"/>
      <c r="C70" s="773"/>
      <c r="D70" s="14"/>
      <c r="E70" s="20" t="s">
        <v>54</v>
      </c>
      <c r="F70" s="9"/>
      <c r="G70" s="129">
        <v>926.7239800000001</v>
      </c>
      <c r="H70" s="155">
        <v>1223.9834149999999</v>
      </c>
      <c r="I70" s="155">
        <v>1519.4519400000001</v>
      </c>
      <c r="J70" s="155">
        <v>1945.5</v>
      </c>
      <c r="K70" s="155">
        <v>1480.8639800000001</v>
      </c>
      <c r="L70" s="153" t="s">
        <v>0</v>
      </c>
      <c r="M70" s="9"/>
      <c r="N70" s="117">
        <v>0</v>
      </c>
      <c r="O70" s="118" t="s">
        <v>0</v>
      </c>
      <c r="P70" s="9"/>
      <c r="Q70" s="129">
        <v>0</v>
      </c>
      <c r="R70" s="155">
        <v>51.5</v>
      </c>
      <c r="S70" s="153">
        <v>189.52</v>
      </c>
      <c r="T70" s="9"/>
      <c r="U70" s="129">
        <v>0</v>
      </c>
      <c r="V70" s="155" t="s">
        <v>0</v>
      </c>
      <c r="W70" s="155" t="s">
        <v>0</v>
      </c>
      <c r="X70" s="155" t="s">
        <v>0</v>
      </c>
      <c r="Y70" s="153" t="s">
        <v>0</v>
      </c>
      <c r="Z70" s="11"/>
      <c r="AA70" s="809"/>
      <c r="AB70" s="850"/>
      <c r="AC70" s="861"/>
      <c r="AD70" s="855"/>
      <c r="AE70" s="846"/>
      <c r="AF70" s="846"/>
      <c r="AG70" s="846"/>
      <c r="AH70" s="846"/>
      <c r="AI70" s="651"/>
      <c r="AJ70" s="11"/>
      <c r="AK70" s="129">
        <v>0</v>
      </c>
      <c r="AL70" s="874"/>
      <c r="AM70" s="127">
        <v>495.43</v>
      </c>
      <c r="AN70" s="286">
        <v>153.47</v>
      </c>
      <c r="AP70" s="117">
        <v>0</v>
      </c>
      <c r="AQ70" s="255">
        <v>112.27</v>
      </c>
      <c r="AR70" s="258">
        <v>3</v>
      </c>
    </row>
    <row r="71" spans="1:44" s="6" customFormat="1" ht="27.75" customHeight="1" x14ac:dyDescent="0.35">
      <c r="A71" s="771"/>
      <c r="B71" s="772"/>
      <c r="C71" s="773"/>
      <c r="D71" s="14"/>
      <c r="E71" s="20" t="s">
        <v>283</v>
      </c>
      <c r="F71" s="9"/>
      <c r="G71" s="129">
        <v>942.4</v>
      </c>
      <c r="H71" s="155">
        <v>1242.08</v>
      </c>
      <c r="I71" s="155">
        <v>1540.0519400000001</v>
      </c>
      <c r="J71" s="155">
        <v>1969.19</v>
      </c>
      <c r="K71" s="155">
        <v>1522.29</v>
      </c>
      <c r="L71" s="153" t="s">
        <v>0</v>
      </c>
      <c r="M71" s="9"/>
      <c r="N71" s="117">
        <v>0</v>
      </c>
      <c r="O71" s="118" t="s">
        <v>0</v>
      </c>
      <c r="P71" s="9"/>
      <c r="Q71" s="129">
        <v>0</v>
      </c>
      <c r="R71" s="155">
        <v>52.53</v>
      </c>
      <c r="S71" s="153">
        <v>194.67000000000002</v>
      </c>
      <c r="T71" s="9"/>
      <c r="U71" s="129">
        <v>0</v>
      </c>
      <c r="V71" s="155" t="s">
        <v>0</v>
      </c>
      <c r="W71" s="155" t="s">
        <v>0</v>
      </c>
      <c r="X71" s="155" t="s">
        <v>0</v>
      </c>
      <c r="Y71" s="153" t="s">
        <v>0</v>
      </c>
      <c r="Z71" s="11"/>
      <c r="AA71" s="809"/>
      <c r="AB71" s="850"/>
      <c r="AC71" s="861"/>
      <c r="AD71" s="855"/>
      <c r="AE71" s="846"/>
      <c r="AF71" s="846"/>
      <c r="AG71" s="846"/>
      <c r="AH71" s="846"/>
      <c r="AI71" s="651"/>
      <c r="AJ71" s="11"/>
      <c r="AK71" s="129">
        <v>0</v>
      </c>
      <c r="AL71" s="874"/>
      <c r="AM71" s="127">
        <v>530.45000000000005</v>
      </c>
      <c r="AN71" s="286">
        <v>159.65</v>
      </c>
      <c r="AP71" s="117">
        <v>0</v>
      </c>
      <c r="AQ71" s="255">
        <v>117.42</v>
      </c>
      <c r="AR71" s="258">
        <v>3</v>
      </c>
    </row>
    <row r="72" spans="1:44" s="6" customFormat="1" ht="27.75" customHeight="1" x14ac:dyDescent="0.35">
      <c r="A72" s="771"/>
      <c r="B72" s="772"/>
      <c r="C72" s="773"/>
      <c r="D72" s="14"/>
      <c r="E72" s="20" t="s">
        <v>298</v>
      </c>
      <c r="F72" s="9"/>
      <c r="G72" s="129">
        <v>955.79000000000008</v>
      </c>
      <c r="H72" s="155">
        <v>1256.5</v>
      </c>
      <c r="I72" s="155">
        <v>1556.21</v>
      </c>
      <c r="J72" s="155">
        <v>1987.73</v>
      </c>
      <c r="K72" s="155">
        <v>1559.3700000000001</v>
      </c>
      <c r="L72" s="153" t="s">
        <v>0</v>
      </c>
      <c r="M72" s="9"/>
      <c r="N72" s="117">
        <v>0</v>
      </c>
      <c r="O72" s="118" t="s">
        <v>0</v>
      </c>
      <c r="P72" s="9"/>
      <c r="Q72" s="129">
        <v>0</v>
      </c>
      <c r="R72" s="155">
        <v>54.59</v>
      </c>
      <c r="S72" s="153">
        <v>201.88</v>
      </c>
      <c r="T72" s="9"/>
      <c r="U72" s="129">
        <v>0</v>
      </c>
      <c r="V72" s="155" t="s">
        <v>0</v>
      </c>
      <c r="W72" s="155" t="s">
        <v>0</v>
      </c>
      <c r="X72" s="155" t="s">
        <v>0</v>
      </c>
      <c r="Y72" s="153" t="s">
        <v>0</v>
      </c>
      <c r="Z72" s="11"/>
      <c r="AA72" s="809"/>
      <c r="AB72" s="850"/>
      <c r="AC72" s="861"/>
      <c r="AD72" s="855"/>
      <c r="AE72" s="846"/>
      <c r="AF72" s="846"/>
      <c r="AG72" s="846"/>
      <c r="AH72" s="846"/>
      <c r="AI72" s="651"/>
      <c r="AJ72" s="11"/>
      <c r="AK72" s="129">
        <v>0</v>
      </c>
      <c r="AL72" s="874"/>
      <c r="AM72" s="127">
        <v>565.47</v>
      </c>
      <c r="AN72" s="286">
        <v>164.8</v>
      </c>
      <c r="AP72" s="117">
        <v>0</v>
      </c>
      <c r="AQ72" s="255">
        <v>121.54</v>
      </c>
      <c r="AR72" s="258">
        <v>3</v>
      </c>
    </row>
    <row r="73" spans="1:44" s="6" customFormat="1" ht="27.75" customHeight="1" x14ac:dyDescent="0.35">
      <c r="A73" s="771"/>
      <c r="B73" s="772"/>
      <c r="C73" s="773"/>
      <c r="D73" s="14"/>
      <c r="E73" s="20" t="s">
        <v>285</v>
      </c>
      <c r="F73" s="9"/>
      <c r="G73" s="129">
        <v>969.18000000000006</v>
      </c>
      <c r="H73" s="155">
        <v>1271.95</v>
      </c>
      <c r="I73" s="155">
        <v>1572.69</v>
      </c>
      <c r="J73" s="155">
        <v>2007.3</v>
      </c>
      <c r="K73" s="155">
        <v>1596.45</v>
      </c>
      <c r="L73" s="153" t="s">
        <v>0</v>
      </c>
      <c r="M73" s="9"/>
      <c r="N73" s="117">
        <v>0</v>
      </c>
      <c r="O73" s="118" t="s">
        <v>0</v>
      </c>
      <c r="P73" s="9"/>
      <c r="Q73" s="129">
        <v>0</v>
      </c>
      <c r="R73" s="155">
        <v>56.65</v>
      </c>
      <c r="S73" s="153">
        <v>207.03</v>
      </c>
      <c r="T73" s="9"/>
      <c r="U73" s="129">
        <v>0</v>
      </c>
      <c r="V73" s="155" t="s">
        <v>0</v>
      </c>
      <c r="W73" s="155" t="s">
        <v>0</v>
      </c>
      <c r="X73" s="155" t="s">
        <v>0</v>
      </c>
      <c r="Y73" s="153" t="s">
        <v>0</v>
      </c>
      <c r="Z73" s="11"/>
      <c r="AA73" s="809"/>
      <c r="AB73" s="850"/>
      <c r="AC73" s="861"/>
      <c r="AD73" s="855"/>
      <c r="AE73" s="846"/>
      <c r="AF73" s="846"/>
      <c r="AG73" s="846"/>
      <c r="AH73" s="846"/>
      <c r="AI73" s="651"/>
      <c r="AJ73" s="11"/>
      <c r="AK73" s="129">
        <v>0</v>
      </c>
      <c r="AL73" s="874"/>
      <c r="AM73" s="127">
        <v>602.55000000000007</v>
      </c>
      <c r="AN73" s="286">
        <v>170.98000000000002</v>
      </c>
      <c r="AP73" s="117">
        <v>0</v>
      </c>
      <c r="AQ73" s="255">
        <v>126.69</v>
      </c>
      <c r="AR73" s="258">
        <v>3</v>
      </c>
    </row>
    <row r="74" spans="1:44" s="6" customFormat="1" ht="27.75" customHeight="1" thickBot="1" x14ac:dyDescent="0.4">
      <c r="A74" s="774"/>
      <c r="B74" s="775"/>
      <c r="C74" s="776"/>
      <c r="D74" s="14"/>
      <c r="E74" s="27" t="s">
        <v>82</v>
      </c>
      <c r="F74" s="9"/>
      <c r="G74" s="131">
        <v>983.6</v>
      </c>
      <c r="H74" s="28">
        <v>1287.9779600000002</v>
      </c>
      <c r="I74" s="28">
        <v>1590.5219400000001</v>
      </c>
      <c r="J74" s="28">
        <v>2027.9</v>
      </c>
      <c r="K74" s="28">
        <v>1634.56</v>
      </c>
      <c r="L74" s="132" t="s">
        <v>0</v>
      </c>
      <c r="M74" s="9"/>
      <c r="N74" s="29">
        <v>0</v>
      </c>
      <c r="O74" s="33" t="s">
        <v>0</v>
      </c>
      <c r="P74" s="9"/>
      <c r="Q74" s="131">
        <v>0</v>
      </c>
      <c r="R74" s="28">
        <v>58.71</v>
      </c>
      <c r="S74" s="132">
        <v>214.24</v>
      </c>
      <c r="T74" s="9"/>
      <c r="U74" s="131">
        <v>0</v>
      </c>
      <c r="V74" s="28" t="s">
        <v>0</v>
      </c>
      <c r="W74" s="28" t="s">
        <v>0</v>
      </c>
      <c r="X74" s="28" t="s">
        <v>0</v>
      </c>
      <c r="Y74" s="132" t="s">
        <v>0</v>
      </c>
      <c r="Z74" s="11"/>
      <c r="AA74" s="810"/>
      <c r="AB74" s="851"/>
      <c r="AC74" s="862"/>
      <c r="AD74" s="856"/>
      <c r="AE74" s="847"/>
      <c r="AF74" s="847"/>
      <c r="AG74" s="847"/>
      <c r="AH74" s="847"/>
      <c r="AI74" s="657"/>
      <c r="AJ74" s="11"/>
      <c r="AK74" s="131">
        <v>0</v>
      </c>
      <c r="AL74" s="875"/>
      <c r="AM74" s="158">
        <v>637.57000000000005</v>
      </c>
      <c r="AN74" s="287">
        <v>177.16</v>
      </c>
      <c r="AP74" s="29">
        <v>0</v>
      </c>
      <c r="AQ74" s="256">
        <v>130.81</v>
      </c>
      <c r="AR74" s="260">
        <v>3</v>
      </c>
    </row>
    <row r="75" spans="1:44" ht="24.75" customHeight="1" thickBot="1" x14ac:dyDescent="0.4">
      <c r="A75" s="5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3" t="s">
        <v>2</v>
      </c>
      <c r="R75" s="14"/>
      <c r="S75" s="14"/>
      <c r="T75" s="14"/>
      <c r="U75" s="14"/>
      <c r="V75" s="133" t="s">
        <v>2</v>
      </c>
      <c r="W75" s="13" t="s">
        <v>2</v>
      </c>
      <c r="X75" s="13" t="s">
        <v>2</v>
      </c>
      <c r="Z75" s="11"/>
      <c r="AA75" s="11"/>
      <c r="AB75" s="11"/>
      <c r="AC75" s="11"/>
      <c r="AD75" s="71" t="s">
        <v>2</v>
      </c>
      <c r="AE75" s="11"/>
      <c r="AF75" s="71" t="s">
        <v>2</v>
      </c>
      <c r="AG75" s="11"/>
      <c r="AH75" s="71" t="s">
        <v>2</v>
      </c>
      <c r="AI75" s="71" t="s">
        <v>2</v>
      </c>
      <c r="AJ75" s="11"/>
      <c r="AK75" s="11"/>
      <c r="AL75" s="11"/>
      <c r="AM75" s="11"/>
      <c r="AN75" s="11"/>
      <c r="AO75" s="11"/>
      <c r="AP75" s="11"/>
      <c r="AQ75" s="11"/>
    </row>
    <row r="76" spans="1:44" ht="39" customHeight="1" thickBot="1" x14ac:dyDescent="0.4">
      <c r="A76" s="5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51" t="s">
        <v>361</v>
      </c>
      <c r="R76" s="14"/>
      <c r="S76" s="14"/>
      <c r="T76" s="14"/>
      <c r="U76" s="14"/>
      <c r="V76" s="55" t="s">
        <v>351</v>
      </c>
      <c r="W76" s="69" t="s">
        <v>353</v>
      </c>
      <c r="X76" s="55" t="s">
        <v>355</v>
      </c>
      <c r="Z76" s="11"/>
      <c r="AA76" s="11"/>
      <c r="AB76" s="11"/>
      <c r="AC76" s="11"/>
      <c r="AD76" s="140" t="s">
        <v>358</v>
      </c>
      <c r="AE76" s="11"/>
      <c r="AF76" s="140" t="s">
        <v>358</v>
      </c>
      <c r="AG76" s="11"/>
      <c r="AH76" s="852" t="s">
        <v>359</v>
      </c>
      <c r="AI76" s="853"/>
      <c r="AJ76" s="11"/>
      <c r="AK76" s="870" t="s">
        <v>360</v>
      </c>
      <c r="AL76" s="871"/>
      <c r="AM76" s="871"/>
      <c r="AN76" s="872"/>
      <c r="AP76" s="11"/>
      <c r="AQ76" s="11"/>
    </row>
    <row r="77" spans="1:44" ht="24.75" customHeight="1" thickBot="1" x14ac:dyDescent="0.4">
      <c r="A77" s="5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70" t="s">
        <v>234</v>
      </c>
      <c r="W77" s="53" t="s">
        <v>234</v>
      </c>
      <c r="X77" s="13" t="s">
        <v>2</v>
      </c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4" ht="39" customHeight="1" thickBot="1" x14ac:dyDescent="0.4">
      <c r="A78" s="5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55" t="s">
        <v>352</v>
      </c>
      <c r="W78" s="69" t="s">
        <v>354</v>
      </c>
      <c r="X78" s="55" t="s">
        <v>356</v>
      </c>
      <c r="Z78" s="11"/>
      <c r="AD78" s="11"/>
      <c r="AE78" s="11"/>
      <c r="AF78" s="11"/>
      <c r="AG78" s="11"/>
      <c r="AH78" s="11"/>
      <c r="AI78" s="11"/>
      <c r="AJ78"/>
    </row>
    <row r="79" spans="1:44" ht="24.75" customHeight="1" thickBot="1" x14ac:dyDescent="0.4">
      <c r="A79" s="5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3" t="s">
        <v>2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4" ht="63.75" customHeight="1" thickBot="1" x14ac:dyDescent="0.4">
      <c r="A80" s="5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57"/>
      <c r="X80" s="55" t="s">
        <v>357</v>
      </c>
      <c r="Z80" s="11"/>
      <c r="AJ80"/>
    </row>
    <row r="81" spans="1:43" ht="12" customHeight="1" thickBot="1" x14ac:dyDescent="0.4">
      <c r="A81" s="5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9"/>
      <c r="X81" s="9"/>
      <c r="Y81" s="9"/>
      <c r="Z81" s="11"/>
      <c r="AJ81"/>
    </row>
    <row r="82" spans="1:43" ht="45.25" customHeight="1" thickBot="1" x14ac:dyDescent="0.4">
      <c r="A82" s="857" t="s">
        <v>8</v>
      </c>
      <c r="B82" s="858"/>
      <c r="C82" s="859"/>
      <c r="D82" s="13" t="s">
        <v>205</v>
      </c>
      <c r="E82" s="72" t="s">
        <v>201</v>
      </c>
      <c r="F82" s="13" t="s">
        <v>205</v>
      </c>
      <c r="G82" s="73" t="s">
        <v>225</v>
      </c>
      <c r="H82" s="74" t="s">
        <v>223</v>
      </c>
      <c r="I82" s="74" t="s">
        <v>202</v>
      </c>
      <c r="J82" s="74" t="s">
        <v>226</v>
      </c>
      <c r="K82" s="74" t="s">
        <v>224</v>
      </c>
      <c r="L82" s="75" t="s">
        <v>13</v>
      </c>
      <c r="M82" s="13" t="s">
        <v>205</v>
      </c>
      <c r="N82" s="73" t="s">
        <v>7</v>
      </c>
      <c r="O82" s="75" t="s">
        <v>227</v>
      </c>
      <c r="P82" s="13" t="s">
        <v>205</v>
      </c>
      <c r="Q82" s="76" t="s">
        <v>191</v>
      </c>
      <c r="R82" s="74">
        <v>150</v>
      </c>
      <c r="S82" s="75">
        <v>300</v>
      </c>
      <c r="T82" s="13" t="s">
        <v>205</v>
      </c>
      <c r="U82" s="76" t="s">
        <v>4</v>
      </c>
      <c r="V82" s="77" t="s">
        <v>194</v>
      </c>
      <c r="W82" s="74" t="s">
        <v>195</v>
      </c>
      <c r="X82" s="74" t="s">
        <v>196</v>
      </c>
      <c r="Y82" s="75" t="s">
        <v>229</v>
      </c>
      <c r="Z82" s="13" t="s">
        <v>205</v>
      </c>
      <c r="AA82" s="210" t="s">
        <v>5</v>
      </c>
      <c r="AB82" s="211" t="s">
        <v>208</v>
      </c>
      <c r="AC82" s="211" t="s">
        <v>233</v>
      </c>
      <c r="AD82" s="211" t="s">
        <v>364</v>
      </c>
      <c r="AE82" s="211" t="s">
        <v>331</v>
      </c>
      <c r="AF82" s="211" t="s">
        <v>332</v>
      </c>
      <c r="AG82" s="211" t="s">
        <v>333</v>
      </c>
      <c r="AH82" s="211" t="s">
        <v>334</v>
      </c>
      <c r="AI82" s="212" t="s">
        <v>335</v>
      </c>
      <c r="AJ82" s="13" t="s">
        <v>205</v>
      </c>
      <c r="AK82" s="76" t="s">
        <v>222</v>
      </c>
      <c r="AL82" s="74" t="s">
        <v>230</v>
      </c>
      <c r="AM82" s="74" t="s">
        <v>231</v>
      </c>
      <c r="AN82" s="75" t="s">
        <v>232</v>
      </c>
      <c r="AO82" s="13" t="s">
        <v>205</v>
      </c>
      <c r="AP82" s="79" t="s">
        <v>238</v>
      </c>
      <c r="AQ82" s="72" t="s">
        <v>237</v>
      </c>
    </row>
    <row r="83" spans="1:43" ht="24.25" customHeight="1" thickBot="1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/>
      <c r="N83"/>
      <c r="O83"/>
      <c r="P83"/>
      <c r="Q83" s="13" t="s">
        <v>2</v>
      </c>
      <c r="R83" s="13"/>
      <c r="T83" s="14"/>
      <c r="V83" s="13" t="s">
        <v>2</v>
      </c>
      <c r="W83" s="13" t="s">
        <v>2</v>
      </c>
      <c r="X83" s="13" t="s">
        <v>2</v>
      </c>
      <c r="Z83"/>
      <c r="AD83" s="13" t="s">
        <v>2</v>
      </c>
      <c r="AE83" s="11"/>
      <c r="AF83" s="13" t="s">
        <v>2</v>
      </c>
      <c r="AG83" s="11"/>
      <c r="AH83" s="13" t="s">
        <v>2</v>
      </c>
      <c r="AI83" s="13" t="s">
        <v>2</v>
      </c>
      <c r="AJ83"/>
      <c r="AK83" s="1"/>
    </row>
    <row r="84" spans="1:43" ht="38.5" customHeight="1" thickBot="1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/>
      <c r="N84"/>
      <c r="O84"/>
      <c r="P84"/>
      <c r="Q84" s="78" t="s">
        <v>258</v>
      </c>
      <c r="T84" s="14"/>
      <c r="V84" s="78" t="s">
        <v>209</v>
      </c>
      <c r="W84" s="78" t="s">
        <v>210</v>
      </c>
      <c r="X84" s="78" t="s">
        <v>211</v>
      </c>
      <c r="Z84" s="31"/>
      <c r="AA84" s="11"/>
      <c r="AB84" s="11"/>
      <c r="AC84" s="11"/>
      <c r="AD84" s="159" t="s">
        <v>339</v>
      </c>
      <c r="AE84" s="11"/>
      <c r="AF84" s="159" t="s">
        <v>339</v>
      </c>
      <c r="AG84" s="11"/>
      <c r="AH84" s="876" t="s">
        <v>339</v>
      </c>
      <c r="AI84" s="877"/>
      <c r="AJ84" s="11"/>
      <c r="AK84" s="11"/>
      <c r="AL84" s="11"/>
      <c r="AM84" s="11"/>
      <c r="AN84" s="11"/>
      <c r="AO84" s="11"/>
    </row>
    <row r="85" spans="1:43" ht="24.25" customHeight="1" thickBot="1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/>
      <c r="N85"/>
      <c r="O85"/>
      <c r="P85"/>
      <c r="T85"/>
      <c r="V85" s="53" t="s">
        <v>234</v>
      </c>
      <c r="W85" s="53" t="s">
        <v>234</v>
      </c>
      <c r="X85" s="13" t="s">
        <v>2</v>
      </c>
      <c r="Z85"/>
      <c r="AD85" s="11"/>
      <c r="AE85" s="11"/>
      <c r="AF85" s="11"/>
      <c r="AG85" s="11"/>
      <c r="AH85" s="11"/>
      <c r="AI85" s="11"/>
      <c r="AJ85"/>
      <c r="AK85" s="1"/>
    </row>
    <row r="86" spans="1:43" ht="39" customHeight="1" thickBot="1" x14ac:dyDescent="0.55000000000000004">
      <c r="A86" s="725" t="s">
        <v>235</v>
      </c>
      <c r="B86" s="726"/>
      <c r="C86" s="727"/>
      <c r="D86" s="6"/>
      <c r="E86" s="6"/>
      <c r="F86" s="6"/>
      <c r="G86" s="6"/>
      <c r="H86" s="6"/>
      <c r="I86" s="6"/>
      <c r="J86" s="6"/>
      <c r="K86" s="6"/>
      <c r="L86" s="6"/>
      <c r="M86"/>
      <c r="N86"/>
      <c r="O86"/>
      <c r="P86"/>
      <c r="T86" s="4"/>
      <c r="V86" s="78" t="s">
        <v>212</v>
      </c>
      <c r="W86" s="78" t="s">
        <v>213</v>
      </c>
      <c r="X86" s="78" t="s">
        <v>214</v>
      </c>
      <c r="Z86" s="31"/>
      <c r="AA86" s="11"/>
      <c r="AB86" s="56"/>
      <c r="AC86" s="56"/>
      <c r="AJ86" s="56"/>
      <c r="AK86" s="11"/>
      <c r="AL86" s="56"/>
      <c r="AM86" s="56"/>
      <c r="AN86" s="56"/>
      <c r="AO86" s="56"/>
    </row>
    <row r="87" spans="1:43" ht="24.75" customHeight="1" thickBot="1" x14ac:dyDescent="0.4">
      <c r="A87" s="728"/>
      <c r="B87" s="729"/>
      <c r="C87" s="73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3" t="s">
        <v>2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63.75" customHeight="1" thickBot="1" x14ac:dyDescent="0.4">
      <c r="A88" s="728"/>
      <c r="B88" s="729"/>
      <c r="C88" s="730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57"/>
      <c r="X88" s="78" t="s">
        <v>363</v>
      </c>
      <c r="Z88" s="11"/>
      <c r="AJ88"/>
    </row>
    <row r="89" spans="1:43" ht="12" customHeight="1" thickBot="1" x14ac:dyDescent="0.55000000000000004">
      <c r="A89" s="731"/>
      <c r="B89" s="732"/>
      <c r="C89" s="733"/>
      <c r="D89" s="6"/>
      <c r="E89" s="6"/>
      <c r="F89" s="6"/>
      <c r="G89" s="6"/>
      <c r="H89" s="6"/>
      <c r="I89" s="6"/>
      <c r="J89" s="6"/>
      <c r="K89" s="6"/>
      <c r="L89" s="6"/>
      <c r="M89"/>
      <c r="N89"/>
      <c r="O89"/>
      <c r="P89"/>
      <c r="T89" s="4"/>
      <c r="Z89"/>
      <c r="AD89" s="56"/>
      <c r="AE89" s="56"/>
      <c r="AF89" s="56"/>
      <c r="AG89" s="56"/>
      <c r="AH89" s="56"/>
      <c r="AI89" s="56"/>
      <c r="AJ89"/>
      <c r="AK89" s="1"/>
    </row>
    <row r="90" spans="1:43" ht="44.25" customHeight="1" thickBot="1" x14ac:dyDescent="0.4">
      <c r="A90" s="734" t="s">
        <v>8</v>
      </c>
      <c r="B90" s="735"/>
      <c r="C90" s="736"/>
      <c r="D90" s="13" t="s">
        <v>205</v>
      </c>
      <c r="E90" s="68">
        <v>1200600</v>
      </c>
      <c r="F90" s="13" t="s">
        <v>205</v>
      </c>
      <c r="G90" s="747" t="s">
        <v>202</v>
      </c>
      <c r="H90" s="751"/>
      <c r="I90" s="751"/>
      <c r="J90" s="751"/>
      <c r="K90" s="751"/>
      <c r="L90" s="748"/>
      <c r="M90" s="13" t="s">
        <v>205</v>
      </c>
      <c r="N90" s="747" t="s">
        <v>7</v>
      </c>
      <c r="O90" s="748"/>
      <c r="P90" s="13" t="s">
        <v>205</v>
      </c>
      <c r="Q90" s="867">
        <v>150</v>
      </c>
      <c r="R90" s="868"/>
      <c r="S90" s="869"/>
      <c r="T90" s="13" t="s">
        <v>205</v>
      </c>
      <c r="U90" s="867" t="s">
        <v>207</v>
      </c>
      <c r="V90" s="868"/>
      <c r="W90" s="868"/>
      <c r="X90" s="868"/>
      <c r="Y90" s="869"/>
      <c r="Z90" s="13" t="s">
        <v>205</v>
      </c>
      <c r="AA90" s="878" t="s">
        <v>208</v>
      </c>
      <c r="AB90" s="879"/>
      <c r="AC90" s="879"/>
      <c r="AD90" s="879"/>
      <c r="AE90" s="879"/>
      <c r="AF90" s="879"/>
      <c r="AG90" s="879"/>
      <c r="AH90" s="879"/>
      <c r="AI90" s="880"/>
      <c r="AJ90" s="13" t="s">
        <v>205</v>
      </c>
      <c r="AK90" s="867" t="s">
        <v>222</v>
      </c>
      <c r="AL90" s="868"/>
      <c r="AM90" s="868"/>
      <c r="AN90" s="869"/>
      <c r="AO90" s="13" t="s">
        <v>205</v>
      </c>
      <c r="AP90" s="747" t="s">
        <v>238</v>
      </c>
      <c r="AQ90" s="748"/>
    </row>
    <row r="91" spans="1:43" ht="21.75" customHeight="1" x14ac:dyDescent="0.5">
      <c r="A91" s="6"/>
      <c r="B91" s="6"/>
      <c r="D91"/>
      <c r="F91"/>
      <c r="M91"/>
      <c r="P91"/>
      <c r="T91" s="4"/>
      <c r="Z91"/>
      <c r="AA91" s="8"/>
      <c r="AB91" s="8"/>
      <c r="AJ91" s="1"/>
      <c r="AK91" s="1"/>
      <c r="AL91" s="1"/>
      <c r="AM91" s="1"/>
    </row>
    <row r="92" spans="1:43" x14ac:dyDescent="0.5">
      <c r="A92" s="6"/>
      <c r="B92" s="6"/>
      <c r="D92"/>
      <c r="E92"/>
      <c r="F92"/>
      <c r="M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J92" s="1"/>
      <c r="AK92" s="1"/>
      <c r="AL92" s="1"/>
      <c r="AM92" s="1"/>
    </row>
    <row r="93" spans="1:43" s="178" customFormat="1" ht="40.15" customHeight="1" x14ac:dyDescent="0.55000000000000004">
      <c r="A93" s="177" t="s">
        <v>1</v>
      </c>
      <c r="B93" s="789" t="s">
        <v>337</v>
      </c>
      <c r="C93" s="789"/>
      <c r="D93" s="789"/>
      <c r="E93" s="789"/>
      <c r="AJ93" s="168"/>
      <c r="AK93" s="168"/>
      <c r="AL93" s="168"/>
      <c r="AM93" s="168"/>
    </row>
    <row r="94" spans="1:43" s="178" customFormat="1" ht="40.15" customHeight="1" x14ac:dyDescent="0.55000000000000004">
      <c r="A94" s="179" t="s">
        <v>1</v>
      </c>
      <c r="B94" s="789" t="s">
        <v>336</v>
      </c>
      <c r="C94" s="789"/>
      <c r="D94" s="789"/>
      <c r="E94" s="789"/>
      <c r="AJ94" s="168"/>
      <c r="AK94" s="168"/>
      <c r="AL94" s="168"/>
      <c r="AM94" s="168"/>
    </row>
    <row r="95" spans="1:43" s="178" customFormat="1" ht="40.15" customHeight="1" x14ac:dyDescent="0.55000000000000004">
      <c r="A95" s="220" t="s">
        <v>1</v>
      </c>
      <c r="B95" s="789" t="s">
        <v>383</v>
      </c>
      <c r="C95" s="789"/>
      <c r="D95" s="789"/>
      <c r="E95" s="789"/>
    </row>
    <row r="96" spans="1:43" s="178" customFormat="1" ht="40.15" customHeight="1" x14ac:dyDescent="0.55000000000000004">
      <c r="A96" s="180" t="s">
        <v>1</v>
      </c>
      <c r="B96" s="789" t="s">
        <v>342</v>
      </c>
      <c r="C96" s="789"/>
      <c r="D96" s="789"/>
      <c r="E96" s="789"/>
    </row>
    <row r="97" spans="1:39" s="178" customFormat="1" ht="40.15" customHeight="1" x14ac:dyDescent="0.55000000000000004">
      <c r="A97" s="181" t="s">
        <v>1</v>
      </c>
      <c r="B97" s="789" t="s">
        <v>343</v>
      </c>
      <c r="C97" s="789"/>
      <c r="D97" s="789"/>
      <c r="E97" s="789"/>
    </row>
    <row r="98" spans="1:39" s="178" customFormat="1" ht="40.15" customHeight="1" x14ac:dyDescent="0.55000000000000004">
      <c r="A98" s="182" t="s">
        <v>0</v>
      </c>
      <c r="B98" s="789" t="s">
        <v>266</v>
      </c>
      <c r="C98" s="789"/>
      <c r="D98" s="789"/>
      <c r="E98" s="789"/>
      <c r="AJ98" s="168"/>
      <c r="AK98" s="168"/>
      <c r="AL98" s="168"/>
      <c r="AM98" s="168"/>
    </row>
    <row r="99" spans="1:39" s="178" customFormat="1" ht="40.15" customHeight="1" x14ac:dyDescent="0.55000000000000004">
      <c r="A99" s="183"/>
      <c r="B99" s="789" t="s">
        <v>330</v>
      </c>
      <c r="C99" s="789"/>
      <c r="D99" s="789"/>
      <c r="E99" s="789"/>
      <c r="AJ99" s="168"/>
      <c r="AK99" s="168"/>
      <c r="AL99" s="168"/>
      <c r="AM99" s="168"/>
    </row>
    <row r="100" spans="1:39" ht="59.25" customHeight="1" x14ac:dyDescent="0.5">
      <c r="A100" s="288" t="s">
        <v>1</v>
      </c>
      <c r="B100" s="790" t="s">
        <v>435</v>
      </c>
      <c r="C100" s="791"/>
      <c r="D100" s="791"/>
      <c r="E100" s="682"/>
      <c r="F100"/>
      <c r="M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J100" s="1"/>
      <c r="AK100" s="1"/>
      <c r="AL100" s="1"/>
      <c r="AM100" s="1"/>
    </row>
    <row r="101" spans="1:39" x14ac:dyDescent="0.5">
      <c r="A101" s="6"/>
      <c r="B101" s="6"/>
      <c r="D101"/>
      <c r="E101"/>
      <c r="F101"/>
      <c r="M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J101" s="1"/>
      <c r="AK101" s="1"/>
      <c r="AL101" s="1"/>
      <c r="AM101" s="1"/>
    </row>
    <row r="102" spans="1:39" x14ac:dyDescent="0.5">
      <c r="A102" s="6"/>
      <c r="B102" s="6"/>
      <c r="D102"/>
      <c r="E102"/>
      <c r="F102"/>
      <c r="M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J102" s="1"/>
      <c r="AK102" s="1"/>
      <c r="AL102" s="1"/>
      <c r="AM102" s="1"/>
    </row>
    <row r="103" spans="1:39" x14ac:dyDescent="0.5">
      <c r="A103" s="6"/>
      <c r="B103" s="6"/>
      <c r="D103" s="4"/>
      <c r="F103" s="4"/>
      <c r="G103" s="4"/>
      <c r="H103" s="4"/>
      <c r="I103" s="4"/>
      <c r="J103" s="4"/>
      <c r="K103" s="4"/>
      <c r="L103" s="4"/>
      <c r="M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J103" s="1"/>
      <c r="AK103" s="1"/>
      <c r="AL103" s="1"/>
      <c r="AM103" s="1"/>
    </row>
    <row r="104" spans="1:39" x14ac:dyDescent="0.5">
      <c r="A104" s="6"/>
      <c r="B104" s="6"/>
      <c r="D104" s="4"/>
      <c r="F104" s="4"/>
      <c r="G104" s="4"/>
      <c r="H104" s="4"/>
      <c r="I104" s="4"/>
      <c r="J104" s="4"/>
      <c r="K104" s="4"/>
      <c r="L104" s="4"/>
      <c r="M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J104" s="1"/>
      <c r="AK104" s="1"/>
      <c r="AL104" s="1"/>
      <c r="AM104" s="1"/>
    </row>
    <row r="105" spans="1:39" x14ac:dyDescent="0.5">
      <c r="A105" s="6"/>
      <c r="B105" s="6"/>
      <c r="D105" s="4"/>
      <c r="F105" s="4"/>
      <c r="G105" s="4"/>
      <c r="H105" s="4"/>
      <c r="I105" s="4"/>
      <c r="J105" s="4"/>
      <c r="K105" s="4"/>
      <c r="L105" s="4"/>
      <c r="M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J105" s="1"/>
      <c r="AK105" s="1"/>
      <c r="AL105" s="1"/>
      <c r="AM105" s="1"/>
    </row>
    <row r="106" spans="1:39" x14ac:dyDescent="0.5">
      <c r="A106" s="6"/>
      <c r="B106" s="6"/>
      <c r="D106" s="4"/>
      <c r="F106" s="4"/>
      <c r="G106" s="4"/>
      <c r="H106" s="4"/>
      <c r="I106" s="4"/>
      <c r="J106" s="4"/>
      <c r="K106" s="4"/>
      <c r="L106" s="4"/>
      <c r="M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J106" s="1"/>
      <c r="AK106" s="1"/>
      <c r="AL106" s="1"/>
      <c r="AM106" s="1"/>
    </row>
    <row r="107" spans="1:39" x14ac:dyDescent="0.5">
      <c r="A107" s="6"/>
      <c r="B107" s="6"/>
      <c r="D107" s="4"/>
      <c r="F107" s="4"/>
      <c r="G107" s="4"/>
      <c r="H107" s="4"/>
      <c r="I107" s="4"/>
      <c r="J107" s="4"/>
      <c r="K107" s="4"/>
      <c r="L107" s="4"/>
      <c r="M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J107" s="1"/>
      <c r="AK107" s="1"/>
      <c r="AL107" s="1"/>
      <c r="AM107" s="1"/>
    </row>
    <row r="108" spans="1:39" x14ac:dyDescent="0.5">
      <c r="A108" s="6"/>
      <c r="B108" s="6"/>
      <c r="D108" s="4"/>
      <c r="F108" s="4"/>
      <c r="G108" s="4"/>
      <c r="H108" s="4"/>
      <c r="I108" s="4"/>
      <c r="J108" s="4"/>
      <c r="K108" s="4"/>
      <c r="L108" s="4"/>
      <c r="M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J108" s="1"/>
      <c r="AK108" s="1"/>
      <c r="AL108" s="1"/>
      <c r="AM108" s="1"/>
    </row>
    <row r="109" spans="1:39" x14ac:dyDescent="0.5">
      <c r="A109" s="6"/>
      <c r="B109" s="6"/>
      <c r="D109" s="4"/>
      <c r="F109" s="4"/>
      <c r="G109" s="4"/>
      <c r="H109" s="4"/>
      <c r="I109" s="4"/>
      <c r="J109" s="4"/>
      <c r="K109" s="4"/>
      <c r="L109" s="4"/>
      <c r="M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J109" s="1"/>
      <c r="AK109" s="1"/>
      <c r="AL109" s="1"/>
      <c r="AM109" s="1"/>
    </row>
    <row r="110" spans="1:39" x14ac:dyDescent="0.5">
      <c r="A110" s="6"/>
      <c r="B110" s="6"/>
      <c r="D110" s="4"/>
      <c r="F110" s="4"/>
      <c r="G110" s="4"/>
      <c r="H110" s="4"/>
      <c r="I110" s="4"/>
      <c r="J110" s="4"/>
      <c r="K110" s="4"/>
      <c r="L110" s="4"/>
      <c r="M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J110" s="1"/>
      <c r="AK110" s="1"/>
      <c r="AL110" s="1"/>
      <c r="AM110" s="1"/>
    </row>
    <row r="111" spans="1:39" x14ac:dyDescent="0.5">
      <c r="A111" s="6"/>
      <c r="B111" s="6"/>
      <c r="D111" s="4"/>
      <c r="E111"/>
      <c r="F111" s="4"/>
      <c r="G111" s="4"/>
      <c r="H111" s="4"/>
      <c r="I111" s="4"/>
      <c r="J111" s="4"/>
      <c r="K111" s="4"/>
      <c r="L111" s="4"/>
      <c r="M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J111" s="1"/>
      <c r="AK111" s="1"/>
      <c r="AL111" s="1"/>
      <c r="AM111" s="1"/>
    </row>
    <row r="112" spans="1:39" x14ac:dyDescent="0.5">
      <c r="A112" s="6"/>
      <c r="B112" s="6"/>
      <c r="D112" s="4"/>
      <c r="E112"/>
      <c r="F112" s="4"/>
      <c r="G112" s="4"/>
      <c r="H112" s="4"/>
      <c r="I112" s="4"/>
      <c r="J112" s="4"/>
      <c r="K112" s="4"/>
      <c r="L112" s="4"/>
      <c r="M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J112" s="1"/>
      <c r="AK112" s="1"/>
      <c r="AL112" s="1"/>
      <c r="AM112" s="1"/>
    </row>
    <row r="113" spans="1:39" x14ac:dyDescent="0.5">
      <c r="A113" s="6"/>
      <c r="B113" s="6"/>
      <c r="D113" s="4"/>
      <c r="E113"/>
      <c r="F113" s="4"/>
      <c r="G113" s="4"/>
      <c r="H113" s="4"/>
      <c r="I113" s="4"/>
      <c r="J113" s="4"/>
      <c r="K113" s="4"/>
      <c r="L113" s="4"/>
      <c r="M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J113" s="1"/>
      <c r="AK113" s="1"/>
      <c r="AL113" s="1"/>
      <c r="AM113" s="1"/>
    </row>
    <row r="114" spans="1:39" x14ac:dyDescent="0.5">
      <c r="A114" s="6"/>
      <c r="B114" s="6"/>
      <c r="D114" s="4"/>
      <c r="E114"/>
      <c r="F114" s="4"/>
      <c r="G114" s="4"/>
      <c r="H114" s="4"/>
      <c r="I114" s="4"/>
      <c r="J114" s="4"/>
      <c r="K114" s="4"/>
      <c r="L114" s="4"/>
      <c r="M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J114" s="1"/>
      <c r="AK114" s="1"/>
      <c r="AL114" s="1"/>
      <c r="AM114" s="1"/>
    </row>
    <row r="115" spans="1:39" x14ac:dyDescent="0.5">
      <c r="A115" s="6"/>
      <c r="B115" s="6"/>
      <c r="D115" s="4"/>
      <c r="E115"/>
      <c r="F115" s="4"/>
      <c r="G115" s="4"/>
      <c r="H115" s="4"/>
      <c r="I115" s="4"/>
      <c r="J115" s="4"/>
      <c r="K115" s="4"/>
      <c r="L115" s="4"/>
      <c r="M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J115" s="1"/>
      <c r="AK115" s="1"/>
      <c r="AL115" s="1"/>
      <c r="AM115" s="1"/>
    </row>
    <row r="116" spans="1:39" x14ac:dyDescent="0.5">
      <c r="A116" s="6"/>
      <c r="B116" s="6"/>
      <c r="D116" s="4"/>
      <c r="E116"/>
      <c r="F116" s="4"/>
      <c r="G116" s="4"/>
      <c r="H116" s="4"/>
      <c r="I116" s="4"/>
      <c r="J116" s="4"/>
      <c r="K116" s="4"/>
      <c r="L116" s="4"/>
      <c r="M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J116" s="1"/>
      <c r="AK116" s="1"/>
      <c r="AL116" s="1"/>
      <c r="AM116" s="1"/>
    </row>
    <row r="117" spans="1:39" x14ac:dyDescent="0.5">
      <c r="A117" s="6"/>
      <c r="B117" s="6"/>
      <c r="D117" s="4"/>
      <c r="E117"/>
      <c r="F117" s="4"/>
      <c r="G117" s="4"/>
      <c r="H117" s="4"/>
      <c r="I117" s="4"/>
      <c r="J117" s="4"/>
      <c r="K117" s="4"/>
      <c r="L117" s="4"/>
      <c r="M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J117" s="1"/>
      <c r="AK117" s="1"/>
      <c r="AL117" s="1"/>
      <c r="AM117" s="1"/>
    </row>
    <row r="118" spans="1:39" x14ac:dyDescent="0.5">
      <c r="A118" s="6"/>
      <c r="B118" s="6"/>
      <c r="D118" s="4"/>
      <c r="E118"/>
      <c r="F118" s="4"/>
      <c r="G118" s="4"/>
      <c r="H118" s="4"/>
      <c r="I118" s="4"/>
      <c r="J118" s="4"/>
      <c r="K118" s="4"/>
      <c r="L118" s="4"/>
      <c r="M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J118" s="1"/>
      <c r="AK118" s="1"/>
      <c r="AL118" s="1"/>
      <c r="AM118" s="1"/>
    </row>
    <row r="119" spans="1:39" x14ac:dyDescent="0.5">
      <c r="A119" s="6"/>
      <c r="B119" s="6"/>
      <c r="D119" s="4"/>
      <c r="E119"/>
      <c r="F119" s="4"/>
      <c r="G119" s="4"/>
      <c r="H119" s="4"/>
      <c r="I119" s="4"/>
      <c r="J119" s="4"/>
      <c r="K119" s="4"/>
      <c r="L119" s="4"/>
      <c r="M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J119" s="1"/>
      <c r="AK119" s="1"/>
      <c r="AL119" s="1"/>
      <c r="AM119" s="1"/>
    </row>
    <row r="120" spans="1:39" x14ac:dyDescent="0.5">
      <c r="A120" s="6"/>
      <c r="B120" s="6"/>
      <c r="D120" s="4"/>
      <c r="E120"/>
      <c r="F120" s="4"/>
      <c r="G120" s="4"/>
      <c r="H120" s="4"/>
      <c r="I120" s="4"/>
      <c r="J120" s="4"/>
      <c r="K120" s="4"/>
      <c r="L120" s="4"/>
      <c r="M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J120" s="1"/>
      <c r="AK120" s="1"/>
      <c r="AL120" s="1"/>
      <c r="AM120" s="1"/>
    </row>
    <row r="121" spans="1:39" x14ac:dyDescent="0.5">
      <c r="A121" s="6"/>
      <c r="B121" s="6"/>
      <c r="D121" s="4"/>
      <c r="E121"/>
      <c r="F121" s="4"/>
      <c r="G121" s="4"/>
      <c r="H121" s="4"/>
      <c r="I121" s="4"/>
      <c r="J121" s="4"/>
      <c r="K121" s="4"/>
      <c r="L121" s="4"/>
      <c r="M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J121" s="1"/>
      <c r="AK121" s="1"/>
      <c r="AL121" s="1"/>
      <c r="AM121" s="1"/>
    </row>
    <row r="122" spans="1:39" x14ac:dyDescent="0.5">
      <c r="A122" s="6"/>
      <c r="B122" s="6"/>
      <c r="D122" s="4"/>
      <c r="E122"/>
      <c r="F122" s="4"/>
      <c r="G122" s="4"/>
      <c r="H122" s="4"/>
      <c r="I122" s="4"/>
      <c r="J122" s="4"/>
      <c r="K122" s="4"/>
      <c r="L122" s="4"/>
      <c r="M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J122" s="1"/>
      <c r="AK122" s="1"/>
      <c r="AL122" s="1"/>
      <c r="AM122" s="1"/>
    </row>
    <row r="123" spans="1:39" x14ac:dyDescent="0.5">
      <c r="A123" s="6"/>
      <c r="B123" s="6"/>
      <c r="D123" s="4"/>
      <c r="E123"/>
      <c r="F123" s="4"/>
      <c r="G123" s="4"/>
      <c r="H123" s="4"/>
      <c r="I123" s="4"/>
      <c r="J123" s="4"/>
      <c r="K123" s="4"/>
      <c r="L123" s="4"/>
      <c r="M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J123" s="1"/>
      <c r="AK123" s="1"/>
      <c r="AL123" s="1"/>
      <c r="AM123" s="1"/>
    </row>
    <row r="124" spans="1:39" x14ac:dyDescent="0.5">
      <c r="A124" s="6"/>
      <c r="B124" s="6"/>
      <c r="D124" s="4"/>
      <c r="E124"/>
      <c r="F124" s="4"/>
      <c r="G124" s="4"/>
      <c r="H124" s="4"/>
      <c r="I124" s="4"/>
      <c r="J124" s="4"/>
      <c r="K124" s="4"/>
      <c r="L124" s="4"/>
      <c r="M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J124" s="1"/>
      <c r="AK124" s="1"/>
      <c r="AL124" s="1"/>
      <c r="AM124" s="1"/>
    </row>
    <row r="125" spans="1:39" x14ac:dyDescent="0.5">
      <c r="A125" s="6"/>
      <c r="B125" s="6"/>
      <c r="D125" s="4"/>
      <c r="E125"/>
      <c r="F125" s="4"/>
      <c r="G125" s="4"/>
      <c r="H125" s="4"/>
      <c r="I125" s="4"/>
      <c r="J125" s="4"/>
      <c r="K125" s="4"/>
      <c r="L125" s="4"/>
      <c r="M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J125" s="1"/>
      <c r="AK125" s="1"/>
      <c r="AL125" s="1"/>
      <c r="AM125" s="1"/>
    </row>
    <row r="126" spans="1:39" x14ac:dyDescent="0.5">
      <c r="A126" s="6"/>
      <c r="B126" s="6"/>
      <c r="D126" s="4"/>
      <c r="E126"/>
      <c r="F126" s="4"/>
      <c r="G126" s="4"/>
      <c r="H126" s="4"/>
      <c r="I126" s="4"/>
      <c r="J126" s="4"/>
      <c r="K126" s="4"/>
      <c r="L126" s="4"/>
      <c r="M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J126" s="1"/>
      <c r="AK126" s="1"/>
      <c r="AL126" s="1"/>
      <c r="AM126" s="1"/>
    </row>
    <row r="127" spans="1:39" x14ac:dyDescent="0.5">
      <c r="A127" s="6"/>
      <c r="B127" s="6"/>
      <c r="D127" s="4"/>
      <c r="E127"/>
      <c r="F127" s="4"/>
      <c r="G127" s="4"/>
      <c r="H127" s="4"/>
      <c r="I127" s="4"/>
      <c r="J127" s="4"/>
      <c r="K127" s="4"/>
      <c r="L127" s="4"/>
      <c r="M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J127" s="1"/>
      <c r="AK127" s="1"/>
      <c r="AL127" s="1"/>
      <c r="AM127" s="1"/>
    </row>
    <row r="128" spans="1:39" x14ac:dyDescent="0.5">
      <c r="A128" s="6"/>
      <c r="B128" s="6"/>
      <c r="D128" s="4"/>
      <c r="E128"/>
      <c r="F128" s="4"/>
      <c r="G128" s="4"/>
      <c r="H128" s="4"/>
      <c r="I128" s="4"/>
      <c r="J128" s="4"/>
      <c r="K128" s="4"/>
      <c r="L128" s="4"/>
      <c r="M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J128" s="1"/>
      <c r="AK128" s="1"/>
      <c r="AL128" s="1"/>
      <c r="AM128" s="1"/>
    </row>
    <row r="129" spans="1:39" x14ac:dyDescent="0.5">
      <c r="A129" s="6"/>
      <c r="B129" s="6"/>
      <c r="D129" s="4"/>
      <c r="E129"/>
      <c r="F129" s="4"/>
      <c r="G129" s="4"/>
      <c r="H129" s="4"/>
      <c r="I129" s="4"/>
      <c r="J129" s="4"/>
      <c r="K129" s="4"/>
      <c r="L129" s="4"/>
      <c r="M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J129" s="1"/>
      <c r="AK129" s="1"/>
      <c r="AL129" s="1"/>
      <c r="AM129" s="1"/>
    </row>
    <row r="130" spans="1:39" x14ac:dyDescent="0.5">
      <c r="A130" s="6"/>
      <c r="B130" s="6"/>
      <c r="D130" s="4"/>
      <c r="E130"/>
      <c r="F130" s="4"/>
      <c r="G130" s="4"/>
      <c r="H130" s="4"/>
      <c r="I130" s="4"/>
      <c r="J130" s="4"/>
      <c r="K130" s="4"/>
      <c r="L130" s="4"/>
      <c r="M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J130" s="1"/>
      <c r="AK130" s="1"/>
      <c r="AL130" s="1"/>
      <c r="AM130" s="1"/>
    </row>
    <row r="131" spans="1:39" x14ac:dyDescent="0.5">
      <c r="A131" s="6"/>
      <c r="B131" s="6"/>
      <c r="D131" s="4"/>
      <c r="E131"/>
      <c r="F131" s="4"/>
      <c r="G131" s="4"/>
      <c r="H131" s="4"/>
      <c r="I131" s="4"/>
      <c r="J131" s="4"/>
      <c r="K131" s="4"/>
      <c r="L131" s="4"/>
      <c r="M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J131" s="1"/>
      <c r="AK131" s="1"/>
      <c r="AL131" s="1"/>
      <c r="AM131" s="1"/>
    </row>
    <row r="132" spans="1:39" x14ac:dyDescent="0.5">
      <c r="A132" s="6"/>
      <c r="B132" s="6"/>
      <c r="D132" s="4"/>
      <c r="E132"/>
      <c r="F132" s="4"/>
      <c r="G132" s="4"/>
      <c r="H132" s="4"/>
      <c r="I132" s="4"/>
      <c r="J132" s="4"/>
      <c r="K132" s="4"/>
      <c r="L132" s="4"/>
      <c r="M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J132" s="1"/>
      <c r="AK132" s="1"/>
      <c r="AL132" s="1"/>
      <c r="AM132" s="1"/>
    </row>
    <row r="133" spans="1:39" x14ac:dyDescent="0.5">
      <c r="A133" s="6"/>
      <c r="B133" s="6"/>
      <c r="D133" s="4"/>
      <c r="E133"/>
      <c r="F133" s="4"/>
      <c r="G133" s="4"/>
      <c r="H133" s="4"/>
      <c r="I133" s="4"/>
      <c r="J133" s="4"/>
      <c r="K133" s="4"/>
      <c r="L133" s="4"/>
      <c r="M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J133" s="1"/>
      <c r="AK133" s="1"/>
      <c r="AL133" s="1"/>
      <c r="AM133" s="1"/>
    </row>
    <row r="134" spans="1:39" x14ac:dyDescent="0.5">
      <c r="A134" s="6"/>
      <c r="B134" s="6"/>
      <c r="D134" s="4"/>
      <c r="E134"/>
      <c r="F134" s="4"/>
      <c r="G134" s="4"/>
      <c r="H134" s="4"/>
      <c r="I134" s="4"/>
      <c r="J134" s="4"/>
      <c r="K134" s="4"/>
      <c r="L134" s="4"/>
      <c r="M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J134" s="1"/>
      <c r="AK134" s="1"/>
      <c r="AL134" s="1"/>
      <c r="AM134" s="1"/>
    </row>
    <row r="135" spans="1:39" x14ac:dyDescent="0.5">
      <c r="A135" s="6"/>
      <c r="B135" s="6"/>
      <c r="D135" s="4"/>
      <c r="E135"/>
      <c r="F135" s="4"/>
      <c r="G135" s="4"/>
      <c r="H135" s="4"/>
      <c r="I135" s="4"/>
      <c r="J135" s="4"/>
      <c r="K135" s="4"/>
      <c r="L135" s="4"/>
      <c r="M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J135" s="1"/>
      <c r="AK135" s="1"/>
      <c r="AL135" s="1"/>
      <c r="AM135" s="1"/>
    </row>
    <row r="136" spans="1:39" x14ac:dyDescent="0.5">
      <c r="A136" s="6"/>
      <c r="B136" s="6"/>
      <c r="D136" s="4"/>
      <c r="E136"/>
      <c r="F136" s="4"/>
      <c r="G136" s="4"/>
      <c r="H136" s="4"/>
      <c r="I136" s="4"/>
      <c r="J136" s="4"/>
      <c r="K136" s="4"/>
      <c r="L136" s="4"/>
      <c r="M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J136" s="1"/>
      <c r="AK136" s="1"/>
      <c r="AL136" s="1"/>
      <c r="AM136" s="1"/>
    </row>
    <row r="137" spans="1:39" x14ac:dyDescent="0.5">
      <c r="A137" s="6"/>
      <c r="B137" s="6"/>
      <c r="D137" s="4"/>
      <c r="E137"/>
      <c r="F137" s="4"/>
      <c r="G137" s="4"/>
      <c r="H137" s="4"/>
      <c r="I137" s="4"/>
      <c r="J137" s="4"/>
      <c r="K137" s="4"/>
      <c r="L137" s="4"/>
      <c r="M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J137" s="1"/>
      <c r="AK137" s="1"/>
      <c r="AL137" s="1"/>
      <c r="AM137" s="1"/>
    </row>
    <row r="138" spans="1:39" x14ac:dyDescent="0.5">
      <c r="A138" s="6"/>
      <c r="B138" s="6"/>
      <c r="D138" s="4"/>
      <c r="E138"/>
      <c r="F138" s="4"/>
      <c r="G138" s="4"/>
      <c r="H138" s="4"/>
      <c r="I138" s="4"/>
      <c r="J138" s="4"/>
      <c r="K138" s="4"/>
      <c r="L138" s="4"/>
      <c r="M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J138" s="1"/>
      <c r="AK138" s="1"/>
      <c r="AL138" s="1"/>
      <c r="AM138" s="1"/>
    </row>
    <row r="139" spans="1:39" x14ac:dyDescent="0.5">
      <c r="A139" s="6"/>
      <c r="B139" s="6"/>
      <c r="D139" s="4"/>
      <c r="E139"/>
      <c r="F139" s="4"/>
      <c r="G139" s="4"/>
      <c r="H139" s="4"/>
      <c r="I139" s="4"/>
      <c r="J139" s="4"/>
      <c r="K139" s="4"/>
      <c r="L139" s="4"/>
      <c r="M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J139" s="1"/>
      <c r="AK139" s="1"/>
      <c r="AL139" s="1"/>
      <c r="AM139" s="1"/>
    </row>
    <row r="140" spans="1:39" x14ac:dyDescent="0.5">
      <c r="A140" s="6"/>
      <c r="B140" s="6"/>
      <c r="D140" s="4"/>
      <c r="E140"/>
      <c r="F140" s="4"/>
      <c r="G140" s="4"/>
      <c r="H140" s="4"/>
      <c r="I140" s="4"/>
      <c r="J140" s="4"/>
      <c r="K140" s="4"/>
      <c r="L140" s="4"/>
      <c r="M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J140" s="1"/>
      <c r="AK140" s="1"/>
      <c r="AL140" s="1"/>
      <c r="AM140" s="1"/>
    </row>
    <row r="141" spans="1:39" x14ac:dyDescent="0.5">
      <c r="A141" s="6"/>
      <c r="B141" s="6"/>
      <c r="D141" s="4"/>
      <c r="E141"/>
      <c r="F141" s="4"/>
      <c r="G141" s="4"/>
      <c r="H141" s="4"/>
      <c r="I141" s="4"/>
      <c r="J141" s="4"/>
      <c r="K141" s="4"/>
      <c r="L141" s="4"/>
      <c r="M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J141" s="1"/>
      <c r="AK141" s="1"/>
      <c r="AL141" s="1"/>
      <c r="AM141" s="1"/>
    </row>
    <row r="142" spans="1:39" x14ac:dyDescent="0.5">
      <c r="A142" s="6"/>
      <c r="B142" s="6"/>
      <c r="D142" s="4"/>
      <c r="E142"/>
      <c r="F142" s="4"/>
      <c r="G142" s="4"/>
      <c r="H142" s="4"/>
      <c r="I142" s="4"/>
      <c r="J142" s="4"/>
      <c r="K142" s="4"/>
      <c r="L142" s="4"/>
      <c r="M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J142" s="1"/>
      <c r="AK142" s="1"/>
      <c r="AL142" s="1"/>
      <c r="AM142" s="1"/>
    </row>
    <row r="143" spans="1:39" x14ac:dyDescent="0.5">
      <c r="A143" s="6"/>
      <c r="B143" s="6"/>
      <c r="D143" s="4"/>
      <c r="E143"/>
      <c r="F143" s="4"/>
      <c r="G143" s="4"/>
      <c r="H143" s="4"/>
      <c r="I143" s="4"/>
      <c r="J143" s="4"/>
      <c r="K143" s="4"/>
      <c r="L143" s="4"/>
      <c r="M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J143" s="1"/>
      <c r="AK143" s="1"/>
      <c r="AL143" s="1"/>
      <c r="AM143" s="1"/>
    </row>
    <row r="144" spans="1:39" x14ac:dyDescent="0.5">
      <c r="A144" s="6"/>
      <c r="B144" s="6"/>
      <c r="D144" s="4"/>
      <c r="E144"/>
      <c r="F144" s="4"/>
      <c r="G144" s="4"/>
      <c r="H144" s="4"/>
      <c r="I144" s="4"/>
      <c r="J144" s="4"/>
      <c r="K144" s="4"/>
      <c r="L144" s="4"/>
      <c r="M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J144" s="1"/>
      <c r="AK144" s="1"/>
      <c r="AL144" s="1"/>
      <c r="AM144" s="1"/>
    </row>
    <row r="145" spans="1:39" x14ac:dyDescent="0.5">
      <c r="A145" s="6"/>
      <c r="B145" s="6"/>
      <c r="D145" s="4"/>
      <c r="E145"/>
      <c r="F145" s="4"/>
      <c r="G145" s="4"/>
      <c r="H145" s="4"/>
      <c r="I145" s="4"/>
      <c r="J145" s="4"/>
      <c r="K145" s="4"/>
      <c r="L145" s="4"/>
      <c r="M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J145" s="1"/>
      <c r="AK145" s="1"/>
      <c r="AL145" s="1"/>
      <c r="AM145" s="1"/>
    </row>
    <row r="146" spans="1:39" x14ac:dyDescent="0.5">
      <c r="A146" s="6"/>
      <c r="B146" s="6"/>
      <c r="D146" s="4"/>
      <c r="E146"/>
      <c r="F146" s="4"/>
      <c r="G146" s="4"/>
      <c r="H146" s="4"/>
      <c r="I146" s="4"/>
      <c r="J146" s="4"/>
      <c r="K146" s="4"/>
      <c r="L146" s="4"/>
      <c r="M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J146" s="1"/>
      <c r="AK146" s="1"/>
      <c r="AL146" s="1"/>
      <c r="AM146" s="1"/>
    </row>
    <row r="147" spans="1:39" x14ac:dyDescent="0.5">
      <c r="A147" s="6"/>
      <c r="B147" s="6"/>
      <c r="D147" s="4"/>
      <c r="E147"/>
      <c r="F147" s="4"/>
      <c r="G147" s="4"/>
      <c r="H147" s="4"/>
      <c r="I147" s="4"/>
      <c r="J147" s="4"/>
      <c r="K147" s="4"/>
      <c r="L147" s="4"/>
      <c r="M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J147" s="1"/>
      <c r="AK147" s="1"/>
      <c r="AL147" s="1"/>
      <c r="AM147" s="1"/>
    </row>
    <row r="148" spans="1:39" x14ac:dyDescent="0.5">
      <c r="A148" s="6"/>
      <c r="B148" s="6"/>
      <c r="D148" s="4"/>
      <c r="E148"/>
      <c r="F148" s="4"/>
      <c r="G148" s="4"/>
      <c r="H148" s="4"/>
      <c r="I148" s="4"/>
      <c r="J148" s="4"/>
      <c r="K148" s="4"/>
      <c r="L148" s="4"/>
      <c r="M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J148" s="1"/>
      <c r="AK148" s="1"/>
      <c r="AL148" s="1"/>
      <c r="AM148" s="1"/>
    </row>
    <row r="149" spans="1:39" x14ac:dyDescent="0.5">
      <c r="A149" s="6"/>
      <c r="B149" s="6"/>
      <c r="D149" s="4"/>
      <c r="E149"/>
      <c r="F149" s="4"/>
      <c r="G149" s="4"/>
      <c r="H149" s="4"/>
      <c r="I149" s="4"/>
      <c r="J149" s="4"/>
      <c r="K149" s="4"/>
      <c r="L149" s="4"/>
      <c r="M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J149" s="1"/>
      <c r="AK149" s="1"/>
      <c r="AL149" s="1"/>
      <c r="AM149" s="1"/>
    </row>
    <row r="150" spans="1:39" x14ac:dyDescent="0.5">
      <c r="A150" s="6"/>
      <c r="B150" s="6"/>
      <c r="D150" s="4"/>
      <c r="E150"/>
      <c r="F150" s="4"/>
      <c r="G150" s="4"/>
      <c r="H150" s="4"/>
      <c r="I150" s="4"/>
      <c r="J150" s="4"/>
      <c r="K150" s="4"/>
      <c r="L150" s="4"/>
      <c r="M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J150" s="1"/>
      <c r="AK150" s="1"/>
      <c r="AL150" s="1"/>
      <c r="AM150" s="1"/>
    </row>
    <row r="151" spans="1:39" x14ac:dyDescent="0.5">
      <c r="A151" s="6"/>
      <c r="B151" s="6"/>
      <c r="D151" s="4"/>
      <c r="E151"/>
      <c r="F151" s="4"/>
      <c r="G151" s="4"/>
      <c r="H151" s="4"/>
      <c r="I151" s="4"/>
      <c r="J151" s="4"/>
      <c r="K151" s="4"/>
      <c r="L151" s="4"/>
      <c r="M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J151" s="1"/>
      <c r="AK151" s="1"/>
      <c r="AL151" s="1"/>
      <c r="AM151" s="1"/>
    </row>
    <row r="152" spans="1:39" x14ac:dyDescent="0.5">
      <c r="A152" s="6"/>
      <c r="B152" s="6"/>
      <c r="D152" s="4"/>
      <c r="E152"/>
      <c r="F152" s="4"/>
      <c r="G152" s="4"/>
      <c r="H152" s="4"/>
      <c r="I152" s="4"/>
      <c r="J152" s="4"/>
      <c r="K152" s="4"/>
      <c r="L152" s="4"/>
      <c r="M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J152" s="1"/>
      <c r="AK152" s="1"/>
      <c r="AL152" s="1"/>
      <c r="AM152" s="1"/>
    </row>
    <row r="153" spans="1:39" x14ac:dyDescent="0.5">
      <c r="A153" s="6"/>
      <c r="B153" s="6"/>
      <c r="D153" s="4"/>
      <c r="E153"/>
      <c r="F153" s="4"/>
      <c r="G153" s="4"/>
      <c r="H153" s="4"/>
      <c r="I153" s="4"/>
      <c r="J153" s="4"/>
      <c r="K153" s="4"/>
      <c r="L153" s="4"/>
      <c r="M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J153" s="1"/>
      <c r="AK153" s="1"/>
      <c r="AL153" s="1"/>
      <c r="AM153" s="1"/>
    </row>
    <row r="154" spans="1:39" x14ac:dyDescent="0.5">
      <c r="A154" s="6"/>
      <c r="B154" s="6"/>
      <c r="D154" s="4"/>
      <c r="E154"/>
      <c r="F154" s="4"/>
      <c r="G154" s="4"/>
      <c r="H154" s="4"/>
      <c r="I154" s="4"/>
      <c r="J154" s="4"/>
      <c r="K154" s="4"/>
      <c r="L154" s="4"/>
      <c r="M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J154" s="1"/>
      <c r="AK154" s="1"/>
      <c r="AL154" s="1"/>
      <c r="AM154" s="1"/>
    </row>
    <row r="155" spans="1:39" x14ac:dyDescent="0.5">
      <c r="A155" s="6"/>
      <c r="B155" s="6"/>
      <c r="D155" s="4"/>
      <c r="E155"/>
      <c r="F155" s="4"/>
      <c r="G155" s="4"/>
      <c r="H155" s="4"/>
      <c r="I155" s="4"/>
      <c r="J155" s="4"/>
      <c r="K155" s="4"/>
      <c r="L155" s="4"/>
      <c r="M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J155" s="1"/>
      <c r="AK155" s="1"/>
      <c r="AL155" s="1"/>
      <c r="AM155" s="1"/>
    </row>
    <row r="156" spans="1:39" x14ac:dyDescent="0.5">
      <c r="A156" s="6"/>
      <c r="B156" s="6"/>
      <c r="D156" s="4"/>
      <c r="E156"/>
      <c r="F156" s="4"/>
      <c r="G156" s="4"/>
      <c r="H156" s="4"/>
      <c r="I156" s="4"/>
      <c r="J156" s="4"/>
      <c r="K156" s="4"/>
      <c r="L156" s="4"/>
      <c r="M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J156" s="1"/>
      <c r="AK156" s="1"/>
      <c r="AL156" s="1"/>
      <c r="AM156" s="1"/>
    </row>
    <row r="157" spans="1:39" x14ac:dyDescent="0.5">
      <c r="A157" s="6"/>
      <c r="B157" s="6"/>
      <c r="D157" s="4"/>
      <c r="E157"/>
      <c r="F157" s="4"/>
      <c r="G157" s="4"/>
      <c r="H157" s="4"/>
      <c r="I157" s="4"/>
      <c r="J157" s="4"/>
      <c r="K157" s="4"/>
      <c r="L157" s="4"/>
      <c r="M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J157" s="1"/>
      <c r="AK157" s="1"/>
      <c r="AL157" s="1"/>
      <c r="AM157" s="1"/>
    </row>
    <row r="158" spans="1:39" x14ac:dyDescent="0.5">
      <c r="A158" s="6"/>
      <c r="B158" s="6"/>
      <c r="D158" s="4"/>
      <c r="E158"/>
      <c r="F158" s="4"/>
      <c r="G158" s="4"/>
      <c r="H158" s="4"/>
      <c r="I158" s="4"/>
      <c r="J158" s="4"/>
      <c r="K158" s="4"/>
      <c r="L158" s="4"/>
      <c r="M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J158" s="1"/>
      <c r="AK158" s="1"/>
      <c r="AL158" s="1"/>
      <c r="AM158" s="1"/>
    </row>
    <row r="159" spans="1:39" x14ac:dyDescent="0.5">
      <c r="A159" s="6"/>
      <c r="B159" s="6"/>
      <c r="D159" s="4"/>
      <c r="E159"/>
      <c r="F159" s="4"/>
      <c r="G159" s="4"/>
      <c r="H159" s="4"/>
      <c r="I159" s="4"/>
      <c r="J159" s="4"/>
      <c r="K159" s="4"/>
      <c r="L159" s="4"/>
      <c r="M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J159" s="1"/>
      <c r="AK159" s="1"/>
      <c r="AL159" s="1"/>
      <c r="AM159" s="1"/>
    </row>
    <row r="160" spans="1:39" x14ac:dyDescent="0.5">
      <c r="A160" s="6"/>
      <c r="B160" s="6"/>
      <c r="D160" s="4"/>
      <c r="E160"/>
      <c r="F160" s="4"/>
      <c r="G160" s="4"/>
      <c r="H160" s="4"/>
      <c r="I160" s="4"/>
      <c r="J160" s="4"/>
      <c r="K160" s="4"/>
      <c r="L160" s="4"/>
      <c r="M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J160" s="1"/>
      <c r="AK160" s="1"/>
      <c r="AL160" s="1"/>
      <c r="AM160" s="1"/>
    </row>
    <row r="161" spans="1:39" x14ac:dyDescent="0.5">
      <c r="A161" s="6"/>
      <c r="B161" s="6"/>
      <c r="D161" s="4"/>
      <c r="E161"/>
      <c r="F161" s="4"/>
      <c r="G161" s="4"/>
      <c r="H161" s="4"/>
      <c r="I161" s="4"/>
      <c r="J161" s="4"/>
      <c r="K161" s="4"/>
      <c r="L161" s="4"/>
      <c r="M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J161" s="1"/>
      <c r="AK161" s="1"/>
      <c r="AL161" s="1"/>
      <c r="AM161" s="1"/>
    </row>
    <row r="162" spans="1:39" x14ac:dyDescent="0.5">
      <c r="A162" s="6"/>
      <c r="B162" s="6"/>
      <c r="D162" s="4"/>
      <c r="E162"/>
      <c r="F162" s="4"/>
      <c r="G162" s="4"/>
      <c r="H162" s="4"/>
      <c r="I162" s="4"/>
      <c r="J162" s="4"/>
      <c r="K162" s="4"/>
      <c r="L162" s="4"/>
      <c r="M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J162" s="1"/>
      <c r="AK162" s="1"/>
      <c r="AL162" s="1"/>
      <c r="AM162" s="1"/>
    </row>
    <row r="163" spans="1:39" x14ac:dyDescent="0.5">
      <c r="A163" s="6"/>
      <c r="B163" s="6"/>
      <c r="D163" s="4"/>
      <c r="E163"/>
      <c r="F163" s="4"/>
      <c r="G163" s="4"/>
      <c r="H163" s="4"/>
      <c r="I163" s="4"/>
      <c r="J163" s="4"/>
      <c r="K163" s="4"/>
      <c r="L163" s="4"/>
      <c r="M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J163" s="1"/>
      <c r="AK163" s="1"/>
      <c r="AL163" s="1"/>
      <c r="AM163" s="1"/>
    </row>
    <row r="164" spans="1:39" x14ac:dyDescent="0.5">
      <c r="A164" s="6"/>
      <c r="B164" s="6"/>
      <c r="D164" s="4"/>
      <c r="E164"/>
      <c r="F164" s="4"/>
      <c r="G164" s="4"/>
      <c r="H164" s="4"/>
      <c r="I164" s="4"/>
      <c r="J164" s="4"/>
      <c r="K164" s="4"/>
      <c r="L164" s="4"/>
      <c r="M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J164" s="1"/>
      <c r="AK164" s="1"/>
      <c r="AL164" s="1"/>
      <c r="AM164" s="1"/>
    </row>
    <row r="165" spans="1:39" x14ac:dyDescent="0.5">
      <c r="A165" s="6"/>
      <c r="B165" s="6"/>
      <c r="D165" s="4"/>
      <c r="E165"/>
      <c r="F165" s="4"/>
      <c r="G165" s="4"/>
      <c r="H165" s="4"/>
      <c r="I165" s="4"/>
      <c r="J165" s="4"/>
      <c r="K165" s="4"/>
      <c r="L165" s="4"/>
      <c r="M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J165" s="1"/>
      <c r="AK165" s="1"/>
      <c r="AL165" s="1"/>
      <c r="AM165" s="1"/>
    </row>
    <row r="166" spans="1:39" x14ac:dyDescent="0.5">
      <c r="A166" s="6"/>
      <c r="B166" s="6"/>
      <c r="D166" s="4"/>
      <c r="E166"/>
      <c r="F166" s="4"/>
      <c r="G166" s="4"/>
      <c r="H166" s="4"/>
      <c r="I166" s="4"/>
      <c r="J166" s="4"/>
      <c r="K166" s="4"/>
      <c r="L166" s="4"/>
      <c r="M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J166" s="1"/>
      <c r="AK166" s="1"/>
      <c r="AL166" s="1"/>
      <c r="AM166" s="1"/>
    </row>
    <row r="167" spans="1:39" x14ac:dyDescent="0.5">
      <c r="A167" s="6"/>
      <c r="B167" s="6"/>
      <c r="D167" s="4"/>
      <c r="E167"/>
      <c r="F167" s="4"/>
      <c r="G167" s="4"/>
      <c r="H167" s="4"/>
      <c r="I167" s="4"/>
      <c r="J167" s="4"/>
      <c r="K167" s="4"/>
      <c r="L167" s="4"/>
      <c r="M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J167" s="1"/>
      <c r="AK167" s="1"/>
      <c r="AL167" s="1"/>
      <c r="AM167" s="1"/>
    </row>
    <row r="168" spans="1:39" x14ac:dyDescent="0.5">
      <c r="A168" s="6"/>
      <c r="B168" s="6"/>
      <c r="D168" s="4"/>
      <c r="E168"/>
      <c r="F168" s="4"/>
      <c r="G168" s="4"/>
      <c r="H168" s="4"/>
      <c r="I168" s="4"/>
      <c r="J168" s="4"/>
      <c r="K168" s="4"/>
      <c r="L168" s="4"/>
      <c r="M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J168" s="1"/>
      <c r="AK168" s="1"/>
      <c r="AL168" s="1"/>
      <c r="AM168" s="1"/>
    </row>
    <row r="169" spans="1:39" x14ac:dyDescent="0.5">
      <c r="A169" s="6"/>
      <c r="B169" s="6"/>
      <c r="D169" s="4"/>
      <c r="E169"/>
      <c r="F169" s="4"/>
      <c r="G169" s="4"/>
      <c r="H169" s="4"/>
      <c r="I169" s="4"/>
      <c r="J169" s="4"/>
      <c r="K169" s="4"/>
      <c r="L169" s="4"/>
      <c r="M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J169" s="1"/>
      <c r="AK169" s="1"/>
      <c r="AL169" s="1"/>
      <c r="AM169" s="1"/>
    </row>
    <row r="170" spans="1:39" x14ac:dyDescent="0.5">
      <c r="A170" s="6"/>
      <c r="B170" s="6"/>
      <c r="D170" s="4"/>
      <c r="E170"/>
      <c r="F170" s="4"/>
      <c r="G170" s="4"/>
      <c r="H170" s="4"/>
      <c r="I170" s="4"/>
      <c r="J170" s="4"/>
      <c r="K170" s="4"/>
      <c r="L170" s="4"/>
      <c r="M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J170" s="1"/>
      <c r="AK170" s="1"/>
      <c r="AL170" s="1"/>
      <c r="AM170" s="1"/>
    </row>
    <row r="171" spans="1:39" x14ac:dyDescent="0.5">
      <c r="A171" s="6"/>
      <c r="B171" s="6"/>
      <c r="D171" s="4"/>
      <c r="E171"/>
      <c r="F171" s="4"/>
      <c r="G171" s="4"/>
      <c r="H171" s="4"/>
      <c r="I171" s="4"/>
      <c r="J171" s="4"/>
      <c r="K171" s="4"/>
      <c r="L171" s="4"/>
      <c r="M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J171" s="1"/>
      <c r="AK171" s="1"/>
      <c r="AL171" s="1"/>
      <c r="AM171" s="1"/>
    </row>
    <row r="172" spans="1:39" x14ac:dyDescent="0.5">
      <c r="A172" s="6"/>
      <c r="B172" s="6"/>
      <c r="D172" s="4"/>
      <c r="E172"/>
      <c r="F172" s="4"/>
      <c r="G172" s="4"/>
      <c r="H172" s="4"/>
      <c r="I172" s="4"/>
      <c r="J172" s="4"/>
      <c r="K172" s="4"/>
      <c r="L172" s="4"/>
      <c r="M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J172" s="1"/>
      <c r="AK172" s="1"/>
      <c r="AL172" s="1"/>
      <c r="AM172" s="1"/>
    </row>
    <row r="173" spans="1:39" x14ac:dyDescent="0.5">
      <c r="A173" s="6"/>
      <c r="B173" s="6"/>
      <c r="D173" s="4"/>
      <c r="E173"/>
      <c r="F173" s="4"/>
      <c r="G173" s="4"/>
      <c r="H173" s="4"/>
      <c r="I173" s="4"/>
      <c r="J173" s="4"/>
      <c r="K173" s="4"/>
      <c r="L173" s="4"/>
      <c r="M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J173" s="1"/>
      <c r="AK173" s="1"/>
      <c r="AL173" s="1"/>
      <c r="AM173" s="1"/>
    </row>
    <row r="174" spans="1:39" x14ac:dyDescent="0.5">
      <c r="A174" s="6"/>
      <c r="B174" s="6"/>
      <c r="D174" s="4"/>
      <c r="E174"/>
      <c r="F174" s="4"/>
      <c r="G174" s="4"/>
      <c r="H174" s="4"/>
      <c r="I174" s="4"/>
      <c r="J174" s="4"/>
      <c r="K174" s="4"/>
      <c r="L174" s="4"/>
      <c r="M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J174" s="1"/>
      <c r="AK174" s="1"/>
      <c r="AL174" s="1"/>
      <c r="AM174" s="1"/>
    </row>
    <row r="175" spans="1:39" x14ac:dyDescent="0.5">
      <c r="A175" s="6"/>
      <c r="B175" s="6"/>
      <c r="D175" s="4"/>
      <c r="E175"/>
      <c r="F175" s="4"/>
      <c r="G175" s="4"/>
      <c r="H175" s="4"/>
      <c r="I175" s="4"/>
      <c r="J175" s="4"/>
      <c r="K175" s="4"/>
      <c r="L175" s="4"/>
      <c r="M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J175" s="1"/>
      <c r="AK175" s="1"/>
      <c r="AL175" s="1"/>
      <c r="AM175" s="1"/>
    </row>
    <row r="176" spans="1:39" x14ac:dyDescent="0.5">
      <c r="A176" s="6"/>
      <c r="B176" s="6"/>
      <c r="D176" s="4"/>
      <c r="E176"/>
      <c r="F176" s="4"/>
      <c r="G176" s="4"/>
      <c r="H176" s="4"/>
      <c r="I176" s="4"/>
      <c r="J176" s="4"/>
      <c r="K176" s="4"/>
      <c r="L176" s="4"/>
      <c r="M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J176" s="1"/>
      <c r="AK176" s="1"/>
      <c r="AL176" s="1"/>
      <c r="AM176" s="1"/>
    </row>
    <row r="177" spans="1:39" x14ac:dyDescent="0.5">
      <c r="A177" s="6"/>
      <c r="B177" s="6"/>
      <c r="D177" s="4"/>
      <c r="E177"/>
      <c r="F177" s="4"/>
      <c r="G177" s="4"/>
      <c r="H177" s="4"/>
      <c r="I177" s="4"/>
      <c r="J177" s="4"/>
      <c r="K177" s="4"/>
      <c r="L177" s="4"/>
      <c r="M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J177" s="1"/>
      <c r="AK177" s="1"/>
      <c r="AL177" s="1"/>
      <c r="AM177" s="1"/>
    </row>
    <row r="178" spans="1:39" x14ac:dyDescent="0.5">
      <c r="A178" s="6"/>
      <c r="B178" s="6"/>
      <c r="D178" s="4"/>
      <c r="E178"/>
      <c r="F178" s="4"/>
      <c r="G178" s="4"/>
      <c r="H178" s="4"/>
      <c r="I178" s="4"/>
      <c r="J178" s="4"/>
      <c r="K178" s="4"/>
      <c r="L178" s="4"/>
      <c r="M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J178" s="1"/>
      <c r="AK178" s="1"/>
      <c r="AL178" s="1"/>
      <c r="AM178" s="1"/>
    </row>
    <row r="179" spans="1:39" x14ac:dyDescent="0.5">
      <c r="A179" s="6"/>
      <c r="B179" s="6"/>
      <c r="D179" s="4"/>
      <c r="E179"/>
      <c r="F179" s="4"/>
      <c r="G179" s="4"/>
      <c r="H179" s="4"/>
      <c r="I179" s="4"/>
      <c r="J179" s="4"/>
      <c r="K179" s="4"/>
      <c r="L179" s="4"/>
      <c r="M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J179" s="1"/>
      <c r="AK179" s="1"/>
      <c r="AL179" s="1"/>
      <c r="AM179" s="1"/>
    </row>
    <row r="180" spans="1:39" x14ac:dyDescent="0.5">
      <c r="A180" s="6"/>
      <c r="B180" s="6"/>
      <c r="D180" s="4"/>
      <c r="E180"/>
      <c r="F180" s="4"/>
      <c r="G180" s="4"/>
      <c r="H180" s="4"/>
      <c r="I180" s="4"/>
      <c r="J180" s="4"/>
      <c r="K180" s="4"/>
      <c r="L180" s="4"/>
      <c r="M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J180" s="1"/>
      <c r="AK180" s="1"/>
      <c r="AL180" s="1"/>
      <c r="AM180" s="1"/>
    </row>
    <row r="181" spans="1:39" x14ac:dyDescent="0.5">
      <c r="A181" s="6"/>
      <c r="B181" s="6"/>
      <c r="D181" s="4"/>
      <c r="E181"/>
      <c r="F181" s="4"/>
      <c r="G181" s="4"/>
      <c r="H181" s="4"/>
      <c r="I181" s="4"/>
      <c r="J181" s="4"/>
      <c r="K181" s="4"/>
      <c r="L181" s="4"/>
      <c r="M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J181" s="1"/>
      <c r="AK181" s="1"/>
      <c r="AL181" s="1"/>
      <c r="AM181" s="1"/>
    </row>
    <row r="182" spans="1:39" x14ac:dyDescent="0.5">
      <c r="A182" s="6"/>
      <c r="B182" s="6"/>
      <c r="D182" s="4"/>
      <c r="E182"/>
      <c r="F182" s="4"/>
      <c r="G182" s="4"/>
      <c r="H182" s="4"/>
      <c r="I182" s="4"/>
      <c r="J182" s="4"/>
      <c r="K182" s="4"/>
      <c r="L182" s="4"/>
      <c r="M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J182" s="1"/>
      <c r="AK182" s="1"/>
      <c r="AL182" s="1"/>
      <c r="AM182" s="1"/>
    </row>
    <row r="183" spans="1:39" x14ac:dyDescent="0.5">
      <c r="A183" s="6"/>
      <c r="B183" s="6"/>
      <c r="D183" s="4"/>
      <c r="E183"/>
      <c r="F183" s="4"/>
      <c r="G183" s="4"/>
      <c r="H183" s="4"/>
      <c r="I183" s="4"/>
      <c r="J183" s="4"/>
      <c r="K183" s="4"/>
      <c r="L183" s="4"/>
      <c r="M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J183" s="1"/>
      <c r="AK183" s="1"/>
      <c r="AL183" s="1"/>
      <c r="AM183" s="1"/>
    </row>
    <row r="184" spans="1:39" x14ac:dyDescent="0.5">
      <c r="A184" s="6"/>
      <c r="B184" s="6"/>
      <c r="D184" s="4"/>
      <c r="E184"/>
      <c r="F184" s="4"/>
      <c r="G184" s="4"/>
      <c r="H184" s="4"/>
      <c r="I184" s="4"/>
      <c r="J184" s="4"/>
      <c r="K184" s="4"/>
      <c r="L184" s="4"/>
      <c r="M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J184" s="1"/>
      <c r="AK184" s="1"/>
      <c r="AL184" s="1"/>
      <c r="AM184" s="1"/>
    </row>
    <row r="185" spans="1:39" x14ac:dyDescent="0.5">
      <c r="A185" s="6"/>
      <c r="B185" s="6"/>
      <c r="D185" s="4"/>
      <c r="E185"/>
      <c r="F185" s="4"/>
      <c r="G185" s="4"/>
      <c r="H185" s="4"/>
      <c r="I185" s="4"/>
      <c r="J185" s="4"/>
      <c r="K185" s="4"/>
      <c r="L185" s="4"/>
      <c r="M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1"/>
      <c r="AK185" s="1"/>
      <c r="AL185" s="1"/>
      <c r="AM185" s="1"/>
    </row>
    <row r="186" spans="1:39" x14ac:dyDescent="0.5">
      <c r="A186" s="6"/>
      <c r="B186" s="6"/>
      <c r="D186" s="4"/>
      <c r="E186"/>
      <c r="F186" s="4"/>
      <c r="G186" s="4"/>
      <c r="H186" s="4"/>
      <c r="I186" s="4"/>
      <c r="J186" s="4"/>
      <c r="K186" s="4"/>
      <c r="L186" s="4"/>
      <c r="M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J186" s="1"/>
      <c r="AK186" s="1"/>
      <c r="AL186" s="1"/>
      <c r="AM186" s="1"/>
    </row>
    <row r="187" spans="1:39" x14ac:dyDescent="0.5">
      <c r="A187" s="6"/>
      <c r="B187" s="6"/>
      <c r="D187" s="4"/>
      <c r="E187"/>
      <c r="F187" s="4"/>
      <c r="G187" s="4"/>
      <c r="H187" s="4"/>
      <c r="I187" s="4"/>
      <c r="J187" s="4"/>
      <c r="K187" s="4"/>
      <c r="L187" s="4"/>
      <c r="M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J187" s="1"/>
      <c r="AK187" s="1"/>
      <c r="AL187" s="1"/>
      <c r="AM187" s="1"/>
    </row>
    <row r="188" spans="1:39" x14ac:dyDescent="0.5">
      <c r="A188" s="6"/>
      <c r="B188" s="6"/>
      <c r="D188" s="4"/>
      <c r="E188"/>
      <c r="F188" s="4"/>
      <c r="G188" s="4"/>
      <c r="H188" s="4"/>
      <c r="I188" s="4"/>
      <c r="J188" s="4"/>
      <c r="K188" s="4"/>
      <c r="L188" s="4"/>
      <c r="M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J188" s="1"/>
      <c r="AK188" s="1"/>
      <c r="AL188" s="1"/>
      <c r="AM188" s="1"/>
    </row>
    <row r="189" spans="1:39" x14ac:dyDescent="0.5">
      <c r="A189" s="6"/>
      <c r="B189" s="6"/>
      <c r="D189" s="4"/>
      <c r="E189"/>
      <c r="F189" s="4"/>
      <c r="G189" s="4"/>
      <c r="H189" s="4"/>
      <c r="I189" s="4"/>
      <c r="J189" s="4"/>
      <c r="K189" s="4"/>
      <c r="L189" s="4"/>
      <c r="M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J189" s="1"/>
      <c r="AK189" s="1"/>
      <c r="AL189" s="1"/>
      <c r="AM189" s="1"/>
    </row>
    <row r="190" spans="1:39" x14ac:dyDescent="0.5">
      <c r="A190" s="6"/>
      <c r="B190" s="6"/>
      <c r="D190" s="4"/>
      <c r="E190"/>
      <c r="F190" s="4"/>
      <c r="G190" s="4"/>
      <c r="H190" s="4"/>
      <c r="I190" s="4"/>
      <c r="J190" s="4"/>
      <c r="K190" s="4"/>
      <c r="L190" s="4"/>
      <c r="M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J190" s="1"/>
      <c r="AK190" s="1"/>
      <c r="AL190" s="1"/>
      <c r="AM190" s="1"/>
    </row>
    <row r="191" spans="1:39" x14ac:dyDescent="0.5">
      <c r="A191" s="6"/>
      <c r="B191" s="6"/>
      <c r="D191" s="4"/>
      <c r="E191"/>
      <c r="F191" s="4"/>
      <c r="G191" s="4"/>
      <c r="H191" s="4"/>
      <c r="I191" s="4"/>
      <c r="J191" s="4"/>
      <c r="K191" s="4"/>
      <c r="L191" s="4"/>
      <c r="M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J191" s="1"/>
      <c r="AK191" s="1"/>
      <c r="AL191" s="1"/>
      <c r="AM191" s="1"/>
    </row>
    <row r="192" spans="1:39" x14ac:dyDescent="0.5">
      <c r="A192" s="6"/>
      <c r="B192" s="6"/>
      <c r="D192" s="4"/>
      <c r="E192"/>
      <c r="F192" s="4"/>
      <c r="G192" s="4"/>
      <c r="H192" s="4"/>
      <c r="I192" s="4"/>
      <c r="J192" s="4"/>
      <c r="K192" s="4"/>
      <c r="L192" s="4"/>
      <c r="M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J192" s="1"/>
      <c r="AK192" s="1"/>
      <c r="AL192" s="1"/>
      <c r="AM192" s="1"/>
    </row>
    <row r="193" spans="1:39" x14ac:dyDescent="0.5">
      <c r="A193" s="6"/>
      <c r="B193" s="6"/>
      <c r="D193" s="4"/>
      <c r="E193"/>
      <c r="F193" s="4"/>
      <c r="G193" s="4"/>
      <c r="H193" s="4"/>
      <c r="I193" s="4"/>
      <c r="J193" s="4"/>
      <c r="K193" s="4"/>
      <c r="L193" s="4"/>
      <c r="M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J193" s="1"/>
      <c r="AK193" s="1"/>
      <c r="AL193" s="1"/>
      <c r="AM193" s="1"/>
    </row>
    <row r="194" spans="1:39" x14ac:dyDescent="0.5">
      <c r="A194" s="6"/>
      <c r="B194" s="6"/>
      <c r="D194" s="4"/>
      <c r="E194"/>
      <c r="F194" s="4"/>
      <c r="G194" s="4"/>
      <c r="H194" s="4"/>
      <c r="I194" s="4"/>
      <c r="J194" s="4"/>
      <c r="K194" s="4"/>
      <c r="L194" s="4"/>
      <c r="M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J194" s="1"/>
      <c r="AK194" s="1"/>
      <c r="AL194" s="1"/>
      <c r="AM194" s="1"/>
    </row>
    <row r="195" spans="1:39" x14ac:dyDescent="0.5">
      <c r="A195" s="6"/>
      <c r="B195" s="6"/>
      <c r="D195" s="4"/>
      <c r="E195"/>
      <c r="F195" s="4"/>
      <c r="G195" s="4"/>
      <c r="H195" s="4"/>
      <c r="I195" s="4"/>
      <c r="J195" s="4"/>
      <c r="K195" s="4"/>
      <c r="L195" s="4"/>
      <c r="M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J195" s="1"/>
      <c r="AK195" s="1"/>
      <c r="AL195" s="1"/>
      <c r="AM195" s="1"/>
    </row>
    <row r="196" spans="1:39" x14ac:dyDescent="0.5">
      <c r="A196" s="6"/>
      <c r="B196" s="6"/>
      <c r="D196" s="4"/>
      <c r="E196"/>
      <c r="F196" s="4"/>
      <c r="G196" s="4"/>
      <c r="H196" s="4"/>
      <c r="I196" s="4"/>
      <c r="J196" s="4"/>
      <c r="K196" s="4"/>
      <c r="L196" s="4"/>
      <c r="M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J196" s="1"/>
      <c r="AK196" s="1"/>
      <c r="AL196" s="1"/>
      <c r="AM196" s="1"/>
    </row>
    <row r="197" spans="1:39" x14ac:dyDescent="0.5">
      <c r="A197" s="6"/>
      <c r="B197" s="6"/>
      <c r="D197" s="4"/>
      <c r="E197"/>
      <c r="F197" s="4"/>
      <c r="G197" s="4"/>
      <c r="H197" s="4"/>
      <c r="I197" s="4"/>
      <c r="J197" s="4"/>
      <c r="K197" s="4"/>
      <c r="L197" s="4"/>
      <c r="M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J197" s="1"/>
      <c r="AK197" s="1"/>
      <c r="AL197" s="1"/>
      <c r="AM197" s="1"/>
    </row>
    <row r="198" spans="1:39" x14ac:dyDescent="0.5">
      <c r="A198" s="6"/>
      <c r="B198" s="6"/>
      <c r="D198" s="4"/>
      <c r="E198"/>
      <c r="F198" s="4"/>
      <c r="G198" s="4"/>
      <c r="H198" s="4"/>
      <c r="I198" s="4"/>
      <c r="J198" s="4"/>
      <c r="K198" s="4"/>
      <c r="L198" s="4"/>
      <c r="M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J198" s="1"/>
      <c r="AK198" s="1"/>
      <c r="AL198" s="1"/>
      <c r="AM198" s="1"/>
    </row>
    <row r="199" spans="1:39" x14ac:dyDescent="0.5">
      <c r="D199" s="4"/>
      <c r="E199"/>
      <c r="F199" s="4"/>
      <c r="G199" s="4"/>
      <c r="H199" s="4"/>
      <c r="I199" s="4"/>
      <c r="J199" s="4"/>
      <c r="K199" s="4"/>
      <c r="L199" s="4"/>
      <c r="M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J199" s="1"/>
      <c r="AK199" s="1"/>
      <c r="AL199" s="1"/>
      <c r="AM199" s="1"/>
    </row>
    <row r="200" spans="1:39" x14ac:dyDescent="0.5">
      <c r="D200" s="4"/>
      <c r="E200"/>
      <c r="F200" s="4"/>
      <c r="G200" s="4"/>
      <c r="H200" s="4"/>
      <c r="I200" s="4"/>
      <c r="J200" s="4"/>
      <c r="K200" s="4"/>
      <c r="L200" s="4"/>
      <c r="M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J200" s="1"/>
      <c r="AK200" s="1"/>
      <c r="AL200" s="1"/>
      <c r="AM200" s="1"/>
    </row>
    <row r="201" spans="1:39" x14ac:dyDescent="0.5">
      <c r="D201" s="4"/>
      <c r="E201"/>
      <c r="F201" s="4"/>
      <c r="G201" s="4"/>
      <c r="H201" s="4"/>
      <c r="I201" s="4"/>
      <c r="J201" s="4"/>
      <c r="K201" s="4"/>
      <c r="L201" s="4"/>
      <c r="M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J201" s="1"/>
      <c r="AK201" s="1"/>
      <c r="AL201" s="1"/>
      <c r="AM201" s="1"/>
    </row>
    <row r="202" spans="1:39" x14ac:dyDescent="0.5">
      <c r="D202" s="4"/>
      <c r="E202"/>
      <c r="F202" s="4"/>
      <c r="G202" s="4"/>
      <c r="H202" s="4"/>
      <c r="I202" s="4"/>
      <c r="J202" s="4"/>
      <c r="K202" s="4"/>
      <c r="L202" s="4"/>
      <c r="M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J202" s="1"/>
      <c r="AK202" s="1"/>
      <c r="AL202" s="1"/>
      <c r="AM202" s="1"/>
    </row>
    <row r="203" spans="1:39" x14ac:dyDescent="0.5">
      <c r="D203" s="4"/>
      <c r="E203"/>
      <c r="F203" s="4"/>
      <c r="G203" s="4"/>
      <c r="H203" s="4"/>
      <c r="I203" s="4"/>
      <c r="J203" s="4"/>
      <c r="K203" s="4"/>
      <c r="L203" s="4"/>
      <c r="M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J203" s="1"/>
      <c r="AK203" s="1"/>
      <c r="AL203" s="1"/>
      <c r="AM203" s="1"/>
    </row>
    <row r="204" spans="1:39" x14ac:dyDescent="0.5">
      <c r="D204" s="4"/>
      <c r="E204"/>
      <c r="F204" s="4"/>
      <c r="G204" s="4"/>
      <c r="H204" s="4"/>
      <c r="I204" s="4"/>
      <c r="J204" s="4"/>
      <c r="K204" s="4"/>
      <c r="L204" s="4"/>
      <c r="M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J204" s="1"/>
      <c r="AK204" s="1"/>
      <c r="AL204" s="1"/>
      <c r="AM204" s="1"/>
    </row>
    <row r="205" spans="1:39" x14ac:dyDescent="0.5">
      <c r="D205" s="4"/>
      <c r="E205"/>
      <c r="F205" s="4"/>
      <c r="G205" s="4"/>
      <c r="H205" s="4"/>
      <c r="I205" s="4"/>
      <c r="J205" s="4"/>
      <c r="K205" s="4"/>
      <c r="L205" s="4"/>
      <c r="M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J205" s="1"/>
      <c r="AK205" s="1"/>
      <c r="AL205" s="1"/>
      <c r="AM205" s="1"/>
    </row>
    <row r="206" spans="1:39" x14ac:dyDescent="0.5">
      <c r="D206" s="4"/>
      <c r="E206"/>
      <c r="F206" s="4"/>
      <c r="G206" s="4"/>
      <c r="H206" s="4"/>
      <c r="I206" s="4"/>
      <c r="J206" s="4"/>
      <c r="K206" s="4"/>
      <c r="L206" s="4"/>
      <c r="M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J206" s="1"/>
      <c r="AK206" s="1"/>
      <c r="AL206" s="1"/>
      <c r="AM206" s="1"/>
    </row>
    <row r="207" spans="1:39" x14ac:dyDescent="0.5">
      <c r="D207" s="4"/>
      <c r="E207"/>
      <c r="F207" s="4"/>
      <c r="G207" s="4"/>
      <c r="H207" s="4"/>
      <c r="I207" s="4"/>
      <c r="J207" s="4"/>
      <c r="K207" s="4"/>
      <c r="L207" s="4"/>
      <c r="M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J207" s="1"/>
      <c r="AK207" s="1"/>
      <c r="AL207" s="1"/>
      <c r="AM207" s="1"/>
    </row>
    <row r="208" spans="1:39" x14ac:dyDescent="0.5">
      <c r="D208" s="4"/>
      <c r="E208"/>
      <c r="F208" s="4"/>
      <c r="G208" s="4"/>
      <c r="H208" s="4"/>
      <c r="I208" s="4"/>
      <c r="J208" s="4"/>
      <c r="K208" s="4"/>
      <c r="L208" s="4"/>
      <c r="M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J208" s="1"/>
      <c r="AK208" s="1"/>
      <c r="AL208" s="1"/>
      <c r="AM208" s="1"/>
    </row>
    <row r="209" spans="4:39" x14ac:dyDescent="0.5">
      <c r="D209" s="4"/>
      <c r="E209"/>
      <c r="F209" s="4"/>
      <c r="G209" s="4"/>
      <c r="H209" s="4"/>
      <c r="I209" s="4"/>
      <c r="J209" s="4"/>
      <c r="K209" s="4"/>
      <c r="L209" s="4"/>
      <c r="M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J209" s="1"/>
      <c r="AK209" s="1"/>
      <c r="AL209" s="1"/>
      <c r="AM209" s="1"/>
    </row>
    <row r="210" spans="4:39" x14ac:dyDescent="0.5">
      <c r="D210" s="4"/>
      <c r="E210"/>
      <c r="F210" s="4"/>
      <c r="G210" s="4"/>
      <c r="H210" s="4"/>
      <c r="I210" s="4"/>
      <c r="J210" s="4"/>
      <c r="K210" s="4"/>
      <c r="L210" s="4"/>
      <c r="M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J210" s="1"/>
      <c r="AK210" s="1"/>
      <c r="AL210" s="1"/>
      <c r="AM210" s="1"/>
    </row>
    <row r="211" spans="4:39" x14ac:dyDescent="0.5">
      <c r="D211" s="4"/>
      <c r="E211"/>
      <c r="F211" s="4"/>
      <c r="G211" s="4"/>
      <c r="H211" s="4"/>
      <c r="I211" s="4"/>
      <c r="J211" s="4"/>
      <c r="K211" s="4"/>
      <c r="L211" s="4"/>
      <c r="M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J211" s="1"/>
      <c r="AK211" s="1"/>
      <c r="AL211" s="1"/>
      <c r="AM211" s="1"/>
    </row>
    <row r="212" spans="4:39" x14ac:dyDescent="0.5">
      <c r="D212" s="4"/>
      <c r="E212"/>
      <c r="F212" s="4"/>
      <c r="G212" s="4"/>
      <c r="H212" s="4"/>
      <c r="I212" s="4"/>
      <c r="J212" s="4"/>
      <c r="K212" s="4"/>
      <c r="L212" s="4"/>
      <c r="M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J212" s="1"/>
      <c r="AK212" s="1"/>
      <c r="AL212" s="1"/>
      <c r="AM212" s="1"/>
    </row>
    <row r="213" spans="4:39" x14ac:dyDescent="0.5">
      <c r="D213" s="4"/>
      <c r="E213"/>
      <c r="F213" s="4"/>
      <c r="G213" s="4"/>
      <c r="H213" s="4"/>
      <c r="I213" s="4"/>
      <c r="J213" s="4"/>
      <c r="K213" s="4"/>
      <c r="L213" s="4"/>
      <c r="M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J213" s="1"/>
      <c r="AK213" s="1"/>
      <c r="AL213" s="1"/>
      <c r="AM213" s="1"/>
    </row>
    <row r="214" spans="4:39" x14ac:dyDescent="0.5">
      <c r="D214" s="4"/>
      <c r="E214"/>
      <c r="F214" s="4"/>
      <c r="G214" s="4"/>
      <c r="H214" s="4"/>
      <c r="I214" s="4"/>
      <c r="J214" s="4"/>
      <c r="K214" s="4"/>
      <c r="L214" s="4"/>
      <c r="M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J214" s="1"/>
      <c r="AK214" s="1"/>
      <c r="AL214" s="1"/>
      <c r="AM214" s="1"/>
    </row>
    <row r="215" spans="4:39" x14ac:dyDescent="0.5">
      <c r="D215" s="4"/>
      <c r="E215"/>
      <c r="F215" s="4"/>
      <c r="G215" s="4"/>
      <c r="H215" s="4"/>
      <c r="I215" s="4"/>
      <c r="J215" s="4"/>
      <c r="K215" s="4"/>
      <c r="L215" s="4"/>
      <c r="M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J215" s="1"/>
      <c r="AK215" s="1"/>
      <c r="AL215" s="1"/>
      <c r="AM215" s="1"/>
    </row>
    <row r="216" spans="4:39" x14ac:dyDescent="0.5">
      <c r="D216" s="4"/>
      <c r="E216"/>
      <c r="F216" s="4"/>
      <c r="G216" s="4"/>
      <c r="H216" s="4"/>
      <c r="I216" s="4"/>
      <c r="J216" s="4"/>
      <c r="K216" s="4"/>
      <c r="L216" s="4"/>
      <c r="M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J216" s="1"/>
      <c r="AK216" s="1"/>
      <c r="AL216" s="1"/>
      <c r="AM216" s="1"/>
    </row>
    <row r="217" spans="4:39" x14ac:dyDescent="0.5">
      <c r="D217" s="4"/>
      <c r="E217"/>
      <c r="F217" s="4"/>
      <c r="G217" s="4"/>
      <c r="H217" s="4"/>
      <c r="I217" s="4"/>
      <c r="J217" s="4"/>
      <c r="K217" s="4"/>
      <c r="L217" s="4"/>
      <c r="M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J217" s="1"/>
      <c r="AK217" s="1"/>
      <c r="AL217" s="1"/>
      <c r="AM217" s="1"/>
    </row>
    <row r="218" spans="4:39" x14ac:dyDescent="0.5">
      <c r="D218" s="4"/>
      <c r="E218"/>
      <c r="F218" s="4"/>
      <c r="G218" s="4"/>
      <c r="H218" s="4"/>
      <c r="I218" s="4"/>
      <c r="J218" s="4"/>
      <c r="K218" s="4"/>
      <c r="L218" s="4"/>
      <c r="M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J218" s="1"/>
      <c r="AK218" s="1"/>
      <c r="AL218" s="1"/>
      <c r="AM218" s="1"/>
    </row>
    <row r="219" spans="4:39" x14ac:dyDescent="0.5">
      <c r="D219" s="4"/>
      <c r="E219"/>
      <c r="F219" s="4"/>
      <c r="G219" s="4"/>
      <c r="H219" s="4"/>
      <c r="I219" s="4"/>
      <c r="J219" s="4"/>
      <c r="K219" s="4"/>
      <c r="L219" s="4"/>
      <c r="M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J219" s="1"/>
      <c r="AK219" s="1"/>
      <c r="AL219" s="1"/>
      <c r="AM219" s="1"/>
    </row>
    <row r="220" spans="4:39" x14ac:dyDescent="0.5">
      <c r="D220" s="4"/>
      <c r="E220"/>
      <c r="F220" s="4"/>
      <c r="G220" s="4"/>
      <c r="H220" s="4"/>
      <c r="I220" s="4"/>
      <c r="J220" s="4"/>
      <c r="K220" s="4"/>
      <c r="L220" s="4"/>
      <c r="M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J220" s="1"/>
      <c r="AK220" s="1"/>
      <c r="AL220" s="1"/>
      <c r="AM220" s="1"/>
    </row>
    <row r="221" spans="4:39" x14ac:dyDescent="0.5">
      <c r="D221" s="4"/>
      <c r="E221"/>
      <c r="F221" s="4"/>
      <c r="G221" s="4"/>
      <c r="H221" s="4"/>
      <c r="I221" s="4"/>
      <c r="J221" s="4"/>
      <c r="K221" s="4"/>
      <c r="L221" s="4"/>
      <c r="M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J221" s="1"/>
      <c r="AK221" s="1"/>
      <c r="AL221" s="1"/>
      <c r="AM221" s="1"/>
    </row>
    <row r="222" spans="4:39" x14ac:dyDescent="0.5">
      <c r="D222" s="4"/>
      <c r="E222"/>
      <c r="F222" s="4"/>
      <c r="G222" s="4"/>
      <c r="H222" s="4"/>
      <c r="I222" s="4"/>
      <c r="J222" s="4"/>
      <c r="K222" s="4"/>
      <c r="L222" s="4"/>
      <c r="M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J222" s="1"/>
      <c r="AK222" s="1"/>
      <c r="AL222" s="1"/>
      <c r="AM222" s="1"/>
    </row>
    <row r="223" spans="4:39" x14ac:dyDescent="0.5">
      <c r="D223" s="4"/>
      <c r="E223"/>
      <c r="F223" s="4"/>
      <c r="G223" s="4"/>
      <c r="H223" s="4"/>
      <c r="I223" s="4"/>
      <c r="J223" s="4"/>
      <c r="K223" s="4"/>
      <c r="L223" s="4"/>
      <c r="M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J223" s="1"/>
      <c r="AK223" s="1"/>
      <c r="AL223" s="1"/>
      <c r="AM223" s="1"/>
    </row>
    <row r="224" spans="4:39" x14ac:dyDescent="0.5">
      <c r="D224" s="4"/>
      <c r="E224"/>
      <c r="F224" s="4"/>
      <c r="G224" s="4"/>
      <c r="H224" s="4"/>
      <c r="I224" s="4"/>
      <c r="J224" s="4"/>
      <c r="K224" s="4"/>
      <c r="L224" s="4"/>
      <c r="M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J224" s="1"/>
      <c r="AK224" s="1"/>
      <c r="AL224" s="1"/>
      <c r="AM224" s="1"/>
    </row>
    <row r="225" spans="4:39" x14ac:dyDescent="0.5">
      <c r="D225" s="4"/>
      <c r="E225"/>
      <c r="F225" s="4"/>
      <c r="G225" s="4"/>
      <c r="H225" s="4"/>
      <c r="I225" s="4"/>
      <c r="J225" s="4"/>
      <c r="K225" s="4"/>
      <c r="L225" s="4"/>
      <c r="M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J225" s="1"/>
      <c r="AK225" s="1"/>
      <c r="AL225" s="1"/>
      <c r="AM225" s="1"/>
    </row>
    <row r="226" spans="4:39" x14ac:dyDescent="0.5">
      <c r="D226" s="4"/>
      <c r="E226"/>
      <c r="F226" s="4"/>
      <c r="G226" s="4"/>
      <c r="H226" s="4"/>
      <c r="I226" s="4"/>
      <c r="J226" s="4"/>
      <c r="K226" s="4"/>
      <c r="L226" s="4"/>
      <c r="M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J226" s="1"/>
      <c r="AK226" s="1"/>
      <c r="AL226" s="1"/>
      <c r="AM226" s="1"/>
    </row>
    <row r="227" spans="4:39" x14ac:dyDescent="0.5">
      <c r="D227" s="4"/>
      <c r="E227"/>
      <c r="F227" s="4"/>
      <c r="G227" s="4"/>
      <c r="H227" s="4"/>
      <c r="I227" s="4"/>
      <c r="J227" s="4"/>
      <c r="K227" s="4"/>
      <c r="L227" s="4"/>
      <c r="M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J227" s="1"/>
      <c r="AK227" s="1"/>
      <c r="AL227" s="1"/>
      <c r="AM227" s="1"/>
    </row>
    <row r="228" spans="4:39" x14ac:dyDescent="0.5">
      <c r="D228" s="4"/>
      <c r="E228"/>
      <c r="F228" s="4"/>
      <c r="G228" s="4"/>
      <c r="H228" s="4"/>
      <c r="I228" s="4"/>
      <c r="J228" s="4"/>
      <c r="K228" s="4"/>
      <c r="L228" s="4"/>
      <c r="M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J228" s="1"/>
      <c r="AK228" s="1"/>
      <c r="AL228" s="1"/>
      <c r="AM228" s="1"/>
    </row>
    <row r="229" spans="4:39" x14ac:dyDescent="0.5">
      <c r="D229" s="4"/>
      <c r="E229"/>
      <c r="F229" s="4"/>
      <c r="G229" s="4"/>
      <c r="H229" s="4"/>
      <c r="I229" s="4"/>
      <c r="J229" s="4"/>
      <c r="K229" s="4"/>
      <c r="L229" s="4"/>
      <c r="M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J229" s="1"/>
      <c r="AK229" s="1"/>
      <c r="AL229" s="1"/>
      <c r="AM229" s="1"/>
    </row>
    <row r="230" spans="4:39" x14ac:dyDescent="0.5">
      <c r="D230" s="4"/>
      <c r="E230"/>
      <c r="F230" s="4"/>
      <c r="G230" s="4"/>
      <c r="H230" s="4"/>
      <c r="I230" s="4"/>
      <c r="J230" s="4"/>
      <c r="K230" s="4"/>
      <c r="L230" s="4"/>
      <c r="M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J230" s="1"/>
      <c r="AK230" s="1"/>
      <c r="AL230" s="1"/>
      <c r="AM230" s="1"/>
    </row>
    <row r="231" spans="4:39" x14ac:dyDescent="0.5">
      <c r="D231" s="4"/>
      <c r="E231"/>
      <c r="F231" s="4"/>
      <c r="G231" s="4"/>
      <c r="H231" s="4"/>
      <c r="I231" s="4"/>
      <c r="J231" s="4"/>
      <c r="K231" s="4"/>
      <c r="L231" s="4"/>
      <c r="M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J231" s="1"/>
      <c r="AK231" s="1"/>
      <c r="AL231" s="1"/>
      <c r="AM231" s="1"/>
    </row>
    <row r="232" spans="4:39" x14ac:dyDescent="0.5">
      <c r="D232" s="4"/>
      <c r="E232"/>
      <c r="F232" s="4"/>
      <c r="G232" s="4"/>
      <c r="H232" s="4"/>
      <c r="I232" s="4"/>
      <c r="J232" s="4"/>
      <c r="K232" s="4"/>
      <c r="L232" s="4"/>
      <c r="M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J232" s="1"/>
      <c r="AK232" s="1"/>
      <c r="AL232" s="1"/>
      <c r="AM232" s="1"/>
    </row>
    <row r="233" spans="4:39" x14ac:dyDescent="0.5">
      <c r="D233" s="4"/>
      <c r="E233"/>
      <c r="F233" s="4"/>
      <c r="G233" s="4"/>
      <c r="H233" s="4"/>
      <c r="I233" s="4"/>
      <c r="J233" s="4"/>
      <c r="K233" s="4"/>
      <c r="L233" s="4"/>
      <c r="M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J233" s="1"/>
      <c r="AK233" s="1"/>
      <c r="AL233" s="1"/>
      <c r="AM233" s="1"/>
    </row>
    <row r="234" spans="4:39" x14ac:dyDescent="0.5">
      <c r="D234" s="4"/>
      <c r="E234"/>
      <c r="F234" s="4"/>
      <c r="G234" s="4"/>
      <c r="H234" s="4"/>
      <c r="I234" s="4"/>
      <c r="J234" s="4"/>
      <c r="K234" s="4"/>
      <c r="L234" s="4"/>
      <c r="M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J234" s="1"/>
      <c r="AK234" s="1"/>
      <c r="AL234" s="1"/>
      <c r="AM234" s="1"/>
    </row>
    <row r="235" spans="4:39" x14ac:dyDescent="0.5">
      <c r="D235" s="4"/>
      <c r="E235"/>
      <c r="F235" s="4"/>
      <c r="G235" s="4"/>
      <c r="H235" s="4"/>
      <c r="I235" s="4"/>
      <c r="J235" s="4"/>
      <c r="K235" s="4"/>
      <c r="L235" s="4"/>
      <c r="M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J235" s="1"/>
      <c r="AK235" s="1"/>
      <c r="AL235" s="1"/>
      <c r="AM235" s="1"/>
    </row>
    <row r="236" spans="4:39" x14ac:dyDescent="0.5">
      <c r="D236" s="4"/>
      <c r="E236"/>
      <c r="F236" s="4"/>
      <c r="G236" s="4"/>
      <c r="H236" s="4"/>
      <c r="I236" s="4"/>
      <c r="J236" s="4"/>
      <c r="K236" s="4"/>
      <c r="L236" s="4"/>
      <c r="M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J236" s="1"/>
      <c r="AK236" s="1"/>
      <c r="AL236" s="1"/>
      <c r="AM236" s="1"/>
    </row>
    <row r="237" spans="4:39" x14ac:dyDescent="0.5">
      <c r="D237" s="4"/>
      <c r="E237"/>
      <c r="F237" s="4"/>
      <c r="G237" s="4"/>
      <c r="H237" s="4"/>
      <c r="I237" s="4"/>
      <c r="J237" s="4"/>
      <c r="K237" s="4"/>
      <c r="L237" s="4"/>
      <c r="M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J237" s="1"/>
      <c r="AK237" s="1"/>
      <c r="AL237" s="1"/>
      <c r="AM237" s="1"/>
    </row>
    <row r="238" spans="4:39" x14ac:dyDescent="0.5">
      <c r="D238" s="4"/>
      <c r="E238"/>
      <c r="F238" s="4"/>
      <c r="G238" s="4"/>
      <c r="H238" s="4"/>
      <c r="I238" s="4"/>
      <c r="J238" s="4"/>
      <c r="K238" s="4"/>
      <c r="L238" s="4"/>
      <c r="M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J238" s="1"/>
      <c r="AK238" s="1"/>
      <c r="AL238" s="1"/>
      <c r="AM238" s="1"/>
    </row>
    <row r="239" spans="4:39" x14ac:dyDescent="0.5">
      <c r="D239" s="4"/>
      <c r="E239"/>
      <c r="F239" s="4"/>
      <c r="G239" s="4"/>
      <c r="H239" s="4"/>
      <c r="I239" s="4"/>
      <c r="J239" s="4"/>
      <c r="K239" s="4"/>
      <c r="L239" s="4"/>
      <c r="M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J239" s="1"/>
      <c r="AK239" s="1"/>
      <c r="AL239" s="1"/>
      <c r="AM239" s="1"/>
    </row>
    <row r="240" spans="4:39" x14ac:dyDescent="0.5">
      <c r="D240" s="4"/>
      <c r="E240"/>
      <c r="F240" s="4"/>
      <c r="G240" s="4"/>
      <c r="H240" s="4"/>
      <c r="I240" s="4"/>
      <c r="J240" s="4"/>
      <c r="K240" s="4"/>
      <c r="L240" s="4"/>
      <c r="M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J240" s="1"/>
      <c r="AK240" s="1"/>
      <c r="AL240" s="1"/>
      <c r="AM240" s="1"/>
    </row>
    <row r="241" spans="4:39" x14ac:dyDescent="0.5">
      <c r="D241" s="4"/>
      <c r="E241"/>
      <c r="F241" s="4"/>
      <c r="G241" s="4"/>
      <c r="H241" s="4"/>
      <c r="I241" s="4"/>
      <c r="J241" s="4"/>
      <c r="K241" s="4"/>
      <c r="L241" s="4"/>
      <c r="M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J241" s="1"/>
      <c r="AK241" s="1"/>
      <c r="AL241" s="1"/>
      <c r="AM241" s="1"/>
    </row>
    <row r="242" spans="4:39" x14ac:dyDescent="0.5">
      <c r="D242" s="4"/>
      <c r="E242"/>
      <c r="F242" s="4"/>
      <c r="G242" s="4"/>
      <c r="H242" s="4"/>
      <c r="I242" s="4"/>
      <c r="J242" s="4"/>
      <c r="K242" s="4"/>
      <c r="L242" s="4"/>
      <c r="M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J242" s="1"/>
      <c r="AK242" s="1"/>
      <c r="AL242" s="1"/>
      <c r="AM242" s="1"/>
    </row>
    <row r="243" spans="4:39" x14ac:dyDescent="0.5">
      <c r="D243" s="4"/>
      <c r="E243"/>
      <c r="F243" s="4"/>
      <c r="G243" s="4"/>
      <c r="H243" s="4"/>
      <c r="I243" s="4"/>
      <c r="J243" s="4"/>
      <c r="K243" s="4"/>
      <c r="L243" s="4"/>
      <c r="M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J243" s="1"/>
      <c r="AK243" s="1"/>
      <c r="AL243" s="1"/>
      <c r="AM243" s="1"/>
    </row>
    <row r="244" spans="4:39" x14ac:dyDescent="0.5">
      <c r="D244" s="4"/>
      <c r="E244"/>
      <c r="F244" s="4"/>
      <c r="G244" s="4"/>
      <c r="H244" s="4"/>
      <c r="I244" s="4"/>
      <c r="J244" s="4"/>
      <c r="K244" s="4"/>
      <c r="L244" s="4"/>
      <c r="M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J244" s="1"/>
      <c r="AK244" s="1"/>
      <c r="AL244" s="1"/>
      <c r="AM244" s="1"/>
    </row>
    <row r="245" spans="4:39" x14ac:dyDescent="0.5">
      <c r="D245" s="4"/>
      <c r="E245"/>
      <c r="F245" s="4"/>
      <c r="G245" s="4"/>
      <c r="H245" s="4"/>
      <c r="I245" s="4"/>
      <c r="J245" s="4"/>
      <c r="K245" s="4"/>
      <c r="L245" s="4"/>
      <c r="M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J245" s="1"/>
      <c r="AK245" s="1"/>
      <c r="AL245" s="1"/>
      <c r="AM245" s="1"/>
    </row>
    <row r="246" spans="4:39" x14ac:dyDescent="0.5">
      <c r="D246" s="4"/>
      <c r="E246"/>
      <c r="F246" s="4"/>
      <c r="G246" s="4"/>
      <c r="H246" s="4"/>
      <c r="I246" s="4"/>
      <c r="J246" s="4"/>
      <c r="K246" s="4"/>
      <c r="L246" s="4"/>
      <c r="M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J246" s="1"/>
      <c r="AK246" s="1"/>
      <c r="AL246" s="1"/>
      <c r="AM246" s="1"/>
    </row>
    <row r="247" spans="4:39" x14ac:dyDescent="0.5">
      <c r="D247" s="4"/>
      <c r="E247"/>
      <c r="F247" s="4"/>
      <c r="G247" s="4"/>
      <c r="H247" s="4"/>
      <c r="I247" s="4"/>
      <c r="J247" s="4"/>
      <c r="K247" s="4"/>
      <c r="L247" s="4"/>
      <c r="M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J247" s="1"/>
      <c r="AK247" s="1"/>
      <c r="AL247" s="1"/>
      <c r="AM247" s="1"/>
    </row>
    <row r="248" spans="4:39" x14ac:dyDescent="0.5">
      <c r="D248" s="4"/>
      <c r="E248"/>
      <c r="F248" s="4"/>
      <c r="G248" s="4"/>
      <c r="H248" s="4"/>
      <c r="I248" s="4"/>
      <c r="J248" s="4"/>
      <c r="K248" s="4"/>
      <c r="L248" s="4"/>
      <c r="M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J248" s="1"/>
      <c r="AK248" s="1"/>
      <c r="AL248" s="1"/>
      <c r="AM248" s="1"/>
    </row>
    <row r="249" spans="4:39" x14ac:dyDescent="0.5">
      <c r="D249" s="4"/>
      <c r="E249"/>
      <c r="F249" s="4"/>
      <c r="G249" s="4"/>
      <c r="H249" s="4"/>
      <c r="I249" s="4"/>
      <c r="J249" s="4"/>
      <c r="K249" s="4"/>
      <c r="L249" s="4"/>
      <c r="M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J249" s="1"/>
      <c r="AK249" s="1"/>
      <c r="AL249" s="1"/>
      <c r="AM249" s="1"/>
    </row>
    <row r="250" spans="4:39" x14ac:dyDescent="0.5">
      <c r="D250" s="4"/>
      <c r="E250"/>
      <c r="F250" s="4"/>
      <c r="G250" s="4"/>
      <c r="H250" s="4"/>
      <c r="I250" s="4"/>
      <c r="J250" s="4"/>
      <c r="K250" s="4"/>
      <c r="L250" s="4"/>
      <c r="M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J250" s="1"/>
      <c r="AK250" s="1"/>
      <c r="AL250" s="1"/>
      <c r="AM250" s="1"/>
    </row>
    <row r="251" spans="4:39" x14ac:dyDescent="0.5">
      <c r="D251" s="4"/>
      <c r="E251"/>
      <c r="F251" s="4"/>
      <c r="G251" s="4"/>
      <c r="H251" s="4"/>
      <c r="I251" s="4"/>
      <c r="J251" s="4"/>
      <c r="K251" s="4"/>
      <c r="L251" s="4"/>
      <c r="M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J251" s="1"/>
      <c r="AK251" s="1"/>
      <c r="AL251" s="1"/>
      <c r="AM251" s="1"/>
    </row>
    <row r="252" spans="4:39" x14ac:dyDescent="0.5">
      <c r="D252" s="4"/>
      <c r="E252"/>
      <c r="F252" s="4"/>
      <c r="G252" s="4"/>
      <c r="H252" s="4"/>
      <c r="I252" s="4"/>
      <c r="J252" s="4"/>
      <c r="K252" s="4"/>
      <c r="L252" s="4"/>
      <c r="M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J252" s="1"/>
      <c r="AK252" s="1"/>
      <c r="AL252" s="1"/>
      <c r="AM252" s="1"/>
    </row>
    <row r="253" spans="4:39" x14ac:dyDescent="0.5">
      <c r="D253" s="4"/>
      <c r="E253"/>
      <c r="F253" s="4"/>
      <c r="G253" s="4"/>
      <c r="H253" s="4"/>
      <c r="I253" s="4"/>
      <c r="J253" s="4"/>
      <c r="K253" s="4"/>
      <c r="L253" s="4"/>
      <c r="M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J253" s="1"/>
      <c r="AK253" s="1"/>
      <c r="AL253" s="1"/>
      <c r="AM253" s="1"/>
    </row>
    <row r="254" spans="4:39" x14ac:dyDescent="0.5">
      <c r="D254" s="4"/>
      <c r="E254"/>
      <c r="F254" s="4"/>
      <c r="G254" s="4"/>
      <c r="H254" s="4"/>
      <c r="I254" s="4"/>
      <c r="J254" s="4"/>
      <c r="K254" s="4"/>
      <c r="L254" s="4"/>
      <c r="M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J254" s="1"/>
      <c r="AK254" s="1"/>
      <c r="AL254" s="1"/>
      <c r="AM254" s="1"/>
    </row>
    <row r="255" spans="4:39" x14ac:dyDescent="0.5">
      <c r="D255" s="4"/>
      <c r="E255"/>
      <c r="F255" s="4"/>
      <c r="G255" s="4"/>
      <c r="H255" s="4"/>
      <c r="I255" s="4"/>
      <c r="J255" s="4"/>
      <c r="K255" s="4"/>
      <c r="L255" s="4"/>
      <c r="M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J255" s="1"/>
      <c r="AK255" s="1"/>
      <c r="AL255" s="1"/>
      <c r="AM255" s="1"/>
    </row>
    <row r="256" spans="4:39" x14ac:dyDescent="0.5">
      <c r="D256" s="4"/>
      <c r="E256"/>
      <c r="F256" s="4"/>
      <c r="G256" s="4"/>
      <c r="H256" s="4"/>
      <c r="I256" s="4"/>
      <c r="J256" s="4"/>
      <c r="K256" s="4"/>
      <c r="L256" s="4"/>
      <c r="M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J256" s="1"/>
      <c r="AK256" s="1"/>
      <c r="AL256" s="1"/>
      <c r="AM256" s="1"/>
    </row>
    <row r="257" spans="4:39" x14ac:dyDescent="0.5">
      <c r="D257" s="4"/>
      <c r="E257"/>
      <c r="F257" s="4"/>
      <c r="G257" s="4"/>
      <c r="H257" s="4"/>
      <c r="I257" s="4"/>
      <c r="J257" s="4"/>
      <c r="K257" s="4"/>
      <c r="L257" s="4"/>
      <c r="M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J257" s="1"/>
      <c r="AK257" s="1"/>
      <c r="AL257" s="1"/>
      <c r="AM257" s="1"/>
    </row>
    <row r="258" spans="4:39" x14ac:dyDescent="0.5">
      <c r="D258" s="4"/>
      <c r="E258"/>
      <c r="F258" s="4"/>
      <c r="G258" s="4"/>
      <c r="H258" s="4"/>
      <c r="I258" s="4"/>
      <c r="J258" s="4"/>
      <c r="K258" s="4"/>
      <c r="L258" s="4"/>
      <c r="M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J258" s="1"/>
      <c r="AK258" s="1"/>
      <c r="AL258" s="1"/>
      <c r="AM258" s="1"/>
    </row>
    <row r="259" spans="4:39" x14ac:dyDescent="0.5">
      <c r="D259" s="4"/>
      <c r="E259"/>
      <c r="F259" s="4"/>
      <c r="G259" s="4"/>
      <c r="H259" s="4"/>
      <c r="I259" s="4"/>
      <c r="J259" s="4"/>
      <c r="K259" s="4"/>
      <c r="L259" s="4"/>
      <c r="M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J259" s="1"/>
      <c r="AK259" s="1"/>
      <c r="AL259" s="1"/>
      <c r="AM259" s="1"/>
    </row>
    <row r="260" spans="4:39" x14ac:dyDescent="0.5">
      <c r="D260" s="4"/>
      <c r="E260"/>
      <c r="F260" s="4"/>
      <c r="G260" s="4"/>
      <c r="H260" s="4"/>
      <c r="I260" s="4"/>
      <c r="J260" s="4"/>
      <c r="K260" s="4"/>
      <c r="L260" s="4"/>
      <c r="M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J260" s="1"/>
      <c r="AK260" s="1"/>
      <c r="AL260" s="1"/>
      <c r="AM260" s="1"/>
    </row>
    <row r="261" spans="4:39" x14ac:dyDescent="0.5">
      <c r="D261" s="4"/>
      <c r="E261"/>
      <c r="F261" s="4"/>
      <c r="G261" s="4"/>
      <c r="H261" s="4"/>
      <c r="I261" s="4"/>
      <c r="J261" s="4"/>
      <c r="K261" s="4"/>
      <c r="L261" s="4"/>
      <c r="M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J261" s="1"/>
      <c r="AK261" s="1"/>
      <c r="AL261" s="1"/>
      <c r="AM261" s="1"/>
    </row>
    <row r="262" spans="4:39" x14ac:dyDescent="0.5">
      <c r="D262" s="4"/>
      <c r="E262"/>
      <c r="F262" s="4"/>
      <c r="G262" s="4"/>
      <c r="H262" s="4"/>
      <c r="I262" s="4"/>
      <c r="J262" s="4"/>
      <c r="K262" s="4"/>
      <c r="L262" s="4"/>
      <c r="M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J262" s="1"/>
      <c r="AK262" s="1"/>
      <c r="AL262" s="1"/>
      <c r="AM262" s="1"/>
    </row>
    <row r="263" spans="4:39" x14ac:dyDescent="0.5">
      <c r="D263" s="4"/>
      <c r="E263"/>
      <c r="F263" s="4"/>
      <c r="G263" s="4"/>
      <c r="H263" s="4"/>
      <c r="I263" s="4"/>
      <c r="J263" s="4"/>
      <c r="K263" s="4"/>
      <c r="L263" s="4"/>
      <c r="M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J263" s="1"/>
      <c r="AK263" s="1"/>
      <c r="AL263" s="1"/>
      <c r="AM263" s="1"/>
    </row>
    <row r="264" spans="4:39" x14ac:dyDescent="0.5">
      <c r="D264" s="4"/>
      <c r="E264"/>
      <c r="F264" s="4"/>
      <c r="G264" s="4"/>
      <c r="H264" s="4"/>
      <c r="I264" s="4"/>
      <c r="J264" s="4"/>
      <c r="K264" s="4"/>
      <c r="L264" s="4"/>
      <c r="M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J264" s="1"/>
      <c r="AK264" s="1"/>
      <c r="AL264" s="1"/>
      <c r="AM264" s="1"/>
    </row>
    <row r="265" spans="4:39" x14ac:dyDescent="0.5">
      <c r="D265" s="4"/>
      <c r="E265"/>
      <c r="F265" s="4"/>
      <c r="G265" s="4"/>
      <c r="H265" s="4"/>
      <c r="I265" s="4"/>
      <c r="J265" s="4"/>
      <c r="K265" s="4"/>
      <c r="L265" s="4"/>
      <c r="M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J265" s="1"/>
      <c r="AK265" s="1"/>
      <c r="AL265" s="1"/>
      <c r="AM265" s="1"/>
    </row>
    <row r="266" spans="4:39" x14ac:dyDescent="0.5">
      <c r="D266" s="4"/>
      <c r="E266"/>
      <c r="F266" s="4"/>
      <c r="G266" s="4"/>
      <c r="H266" s="4"/>
      <c r="I266" s="4"/>
      <c r="J266" s="4"/>
      <c r="K266" s="4"/>
      <c r="L266" s="4"/>
      <c r="M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J266" s="1"/>
      <c r="AK266" s="1"/>
      <c r="AL266" s="1"/>
      <c r="AM266" s="1"/>
    </row>
    <row r="267" spans="4:39" x14ac:dyDescent="0.5">
      <c r="D267" s="4"/>
      <c r="E267"/>
      <c r="F267" s="4"/>
      <c r="G267" s="4"/>
      <c r="H267" s="4"/>
      <c r="I267" s="4"/>
      <c r="J267" s="4"/>
      <c r="K267" s="4"/>
      <c r="L267" s="4"/>
      <c r="M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J267" s="1"/>
      <c r="AK267" s="1"/>
      <c r="AL267" s="1"/>
      <c r="AM267" s="1"/>
    </row>
    <row r="268" spans="4:39" x14ac:dyDescent="0.5">
      <c r="D268" s="4"/>
      <c r="E268"/>
      <c r="F268" s="4"/>
      <c r="G268" s="4"/>
      <c r="H268" s="4"/>
      <c r="I268" s="4"/>
      <c r="J268" s="4"/>
      <c r="K268" s="4"/>
      <c r="L268" s="4"/>
      <c r="M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J268" s="1"/>
      <c r="AK268" s="1"/>
      <c r="AL268" s="1"/>
      <c r="AM268" s="1"/>
    </row>
    <row r="269" spans="4:39" x14ac:dyDescent="0.5">
      <c r="D269" s="4"/>
      <c r="E269"/>
      <c r="F269" s="4"/>
      <c r="G269" s="4"/>
      <c r="H269" s="4"/>
      <c r="I269" s="4"/>
      <c r="J269" s="4"/>
      <c r="K269" s="4"/>
      <c r="L269" s="4"/>
      <c r="M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J269" s="1"/>
      <c r="AK269" s="1"/>
      <c r="AL269" s="1"/>
      <c r="AM269" s="1"/>
    </row>
    <row r="270" spans="4:39" x14ac:dyDescent="0.5">
      <c r="D270" s="4"/>
      <c r="E270"/>
      <c r="F270" s="4"/>
      <c r="G270" s="4"/>
      <c r="H270" s="4"/>
      <c r="I270" s="4"/>
      <c r="J270" s="4"/>
      <c r="K270" s="4"/>
      <c r="L270" s="4"/>
      <c r="M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J270" s="1"/>
      <c r="AK270" s="1"/>
      <c r="AL270" s="1"/>
      <c r="AM270" s="1"/>
    </row>
    <row r="271" spans="4:39" x14ac:dyDescent="0.5">
      <c r="D271" s="4"/>
      <c r="E271"/>
      <c r="F271" s="4"/>
      <c r="G271" s="4"/>
      <c r="H271" s="4"/>
      <c r="I271" s="4"/>
      <c r="J271" s="4"/>
      <c r="K271" s="4"/>
      <c r="L271" s="4"/>
      <c r="M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J271" s="1"/>
      <c r="AK271" s="1"/>
      <c r="AL271" s="1"/>
      <c r="AM271" s="1"/>
    </row>
    <row r="272" spans="4:39" x14ac:dyDescent="0.5">
      <c r="D272" s="4"/>
      <c r="E272"/>
      <c r="F272" s="4"/>
      <c r="G272" s="4"/>
      <c r="H272" s="4"/>
      <c r="I272" s="4"/>
      <c r="J272" s="4"/>
      <c r="K272" s="4"/>
      <c r="L272" s="4"/>
      <c r="M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J272" s="1"/>
      <c r="AK272" s="1"/>
      <c r="AL272" s="1"/>
      <c r="AM272" s="1"/>
    </row>
    <row r="273" spans="4:39" x14ac:dyDescent="0.5">
      <c r="D273" s="4"/>
      <c r="E273"/>
      <c r="F273" s="4"/>
      <c r="G273" s="4"/>
      <c r="H273" s="4"/>
      <c r="I273" s="4"/>
      <c r="J273" s="4"/>
      <c r="K273" s="4"/>
      <c r="L273" s="4"/>
      <c r="M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J273" s="1"/>
      <c r="AK273" s="1"/>
      <c r="AL273" s="1"/>
      <c r="AM273" s="1"/>
    </row>
    <row r="274" spans="4:39" x14ac:dyDescent="0.5">
      <c r="D274" s="4"/>
      <c r="E274"/>
      <c r="F274" s="4"/>
      <c r="G274" s="4"/>
      <c r="H274" s="4"/>
      <c r="I274" s="4"/>
      <c r="J274" s="4"/>
      <c r="K274" s="4"/>
      <c r="L274" s="4"/>
      <c r="M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J274" s="1"/>
      <c r="AK274" s="1"/>
      <c r="AL274" s="1"/>
      <c r="AM274" s="1"/>
    </row>
    <row r="275" spans="4:39" x14ac:dyDescent="0.5">
      <c r="D275" s="4"/>
      <c r="E275"/>
      <c r="F275" s="4"/>
      <c r="G275" s="4"/>
      <c r="H275" s="4"/>
      <c r="I275" s="4"/>
      <c r="J275" s="4"/>
      <c r="K275" s="4"/>
      <c r="L275" s="4"/>
      <c r="M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J275" s="1"/>
      <c r="AK275" s="1"/>
      <c r="AL275" s="1"/>
      <c r="AM275" s="1"/>
    </row>
    <row r="276" spans="4:39" x14ac:dyDescent="0.5">
      <c r="D276" s="4"/>
      <c r="E276"/>
      <c r="F276" s="4"/>
      <c r="G276" s="4"/>
      <c r="H276" s="4"/>
      <c r="I276" s="4"/>
      <c r="J276" s="4"/>
      <c r="K276" s="4"/>
      <c r="L276" s="4"/>
      <c r="M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J276" s="1"/>
      <c r="AK276" s="1"/>
      <c r="AL276" s="1"/>
      <c r="AM276" s="1"/>
    </row>
    <row r="277" spans="4:39" x14ac:dyDescent="0.5">
      <c r="D277" s="4"/>
      <c r="E277"/>
      <c r="F277" s="4"/>
      <c r="G277" s="4"/>
      <c r="H277" s="4"/>
      <c r="I277" s="4"/>
      <c r="J277" s="4"/>
      <c r="K277" s="4"/>
      <c r="L277" s="4"/>
      <c r="M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J277" s="1"/>
      <c r="AK277" s="1"/>
      <c r="AL277" s="1"/>
      <c r="AM277" s="1"/>
    </row>
    <row r="278" spans="4:39" x14ac:dyDescent="0.5">
      <c r="D278" s="4"/>
      <c r="E278"/>
      <c r="F278" s="4"/>
      <c r="G278" s="4"/>
      <c r="H278" s="4"/>
      <c r="I278" s="4"/>
      <c r="J278" s="4"/>
      <c r="K278" s="4"/>
      <c r="L278" s="4"/>
      <c r="M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J278" s="1"/>
      <c r="AK278" s="1"/>
      <c r="AL278" s="1"/>
      <c r="AM278" s="1"/>
    </row>
    <row r="279" spans="4:39" x14ac:dyDescent="0.5">
      <c r="D279" s="4"/>
      <c r="E279"/>
      <c r="F279" s="4"/>
      <c r="G279" s="4"/>
      <c r="H279" s="4"/>
      <c r="I279" s="4"/>
      <c r="J279" s="4"/>
      <c r="K279" s="4"/>
      <c r="L279" s="4"/>
      <c r="M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J279" s="1"/>
      <c r="AK279" s="1"/>
      <c r="AL279" s="1"/>
      <c r="AM279" s="1"/>
    </row>
    <row r="280" spans="4:39" x14ac:dyDescent="0.5">
      <c r="D280" s="4"/>
      <c r="E280"/>
      <c r="F280" s="4"/>
      <c r="G280" s="4"/>
      <c r="H280" s="4"/>
      <c r="I280" s="4"/>
      <c r="J280" s="4"/>
      <c r="K280" s="4"/>
      <c r="L280" s="4"/>
      <c r="M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J280" s="1"/>
      <c r="AK280" s="1"/>
      <c r="AL280" s="1"/>
      <c r="AM280" s="1"/>
    </row>
    <row r="281" spans="4:39" x14ac:dyDescent="0.5">
      <c r="D281" s="4"/>
      <c r="E281"/>
      <c r="F281" s="4"/>
      <c r="G281" s="4"/>
      <c r="H281" s="4"/>
      <c r="I281" s="4"/>
      <c r="J281" s="4"/>
      <c r="K281" s="4"/>
      <c r="L281" s="4"/>
      <c r="M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J281" s="1"/>
      <c r="AK281" s="1"/>
      <c r="AL281" s="1"/>
      <c r="AM281" s="1"/>
    </row>
    <row r="282" spans="4:39" x14ac:dyDescent="0.5">
      <c r="D282" s="4"/>
      <c r="E282"/>
      <c r="F282" s="4"/>
      <c r="G282" s="4"/>
      <c r="H282" s="4"/>
      <c r="I282" s="4"/>
      <c r="J282" s="4"/>
      <c r="K282" s="4"/>
      <c r="L282" s="4"/>
      <c r="M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J282" s="1"/>
      <c r="AK282" s="1"/>
      <c r="AL282" s="1"/>
      <c r="AM282" s="1"/>
    </row>
    <row r="283" spans="4:39" x14ac:dyDescent="0.5">
      <c r="D283" s="4"/>
      <c r="E283"/>
      <c r="F283" s="4"/>
      <c r="G283" s="4"/>
      <c r="H283" s="4"/>
      <c r="I283" s="4"/>
      <c r="J283" s="4"/>
      <c r="K283" s="4"/>
      <c r="L283" s="4"/>
      <c r="M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J283" s="1"/>
      <c r="AK283" s="1"/>
      <c r="AL283" s="1"/>
      <c r="AM283" s="1"/>
    </row>
    <row r="284" spans="4:39" x14ac:dyDescent="0.5">
      <c r="D284" s="4"/>
      <c r="E284"/>
      <c r="F284" s="4"/>
      <c r="G284" s="4"/>
      <c r="H284" s="4"/>
      <c r="I284" s="4"/>
      <c r="J284" s="4"/>
      <c r="K284" s="4"/>
      <c r="L284" s="4"/>
      <c r="M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J284" s="1"/>
      <c r="AK284" s="1"/>
      <c r="AL284" s="1"/>
      <c r="AM284" s="1"/>
    </row>
    <row r="285" spans="4:39" x14ac:dyDescent="0.5">
      <c r="D285" s="4"/>
      <c r="E285"/>
      <c r="F285" s="4"/>
      <c r="G285" s="4"/>
      <c r="H285" s="4"/>
      <c r="I285" s="4"/>
      <c r="J285" s="4"/>
      <c r="K285" s="4"/>
      <c r="L285" s="4"/>
      <c r="M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J285" s="1"/>
      <c r="AK285" s="1"/>
      <c r="AL285" s="1"/>
      <c r="AM285" s="1"/>
    </row>
    <row r="286" spans="4:39" x14ac:dyDescent="0.5">
      <c r="D286" s="4"/>
      <c r="E286"/>
      <c r="F286" s="4"/>
      <c r="G286" s="4"/>
      <c r="H286" s="4"/>
      <c r="I286" s="4"/>
      <c r="J286" s="4"/>
      <c r="K286" s="4"/>
      <c r="L286" s="4"/>
      <c r="M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J286" s="1"/>
      <c r="AK286" s="1"/>
      <c r="AL286" s="1"/>
      <c r="AM286" s="1"/>
    </row>
    <row r="287" spans="4:39" x14ac:dyDescent="0.5">
      <c r="D287" s="4"/>
      <c r="E287"/>
      <c r="F287" s="4"/>
      <c r="G287" s="4"/>
      <c r="H287" s="4"/>
      <c r="I287" s="4"/>
      <c r="J287" s="4"/>
      <c r="K287" s="4"/>
      <c r="L287" s="4"/>
      <c r="M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J287" s="1"/>
      <c r="AK287" s="1"/>
      <c r="AL287" s="1"/>
      <c r="AM287" s="1"/>
    </row>
    <row r="288" spans="4:39" x14ac:dyDescent="0.5">
      <c r="D288" s="4"/>
      <c r="E288"/>
      <c r="F288" s="4"/>
      <c r="G288" s="4"/>
      <c r="H288" s="4"/>
      <c r="I288" s="4"/>
      <c r="J288" s="4"/>
      <c r="K288" s="4"/>
      <c r="L288" s="4"/>
      <c r="M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J288" s="1"/>
      <c r="AK288" s="1"/>
      <c r="AL288" s="1"/>
      <c r="AM288" s="1"/>
    </row>
    <row r="289" spans="4:39" x14ac:dyDescent="0.5">
      <c r="D289" s="4"/>
      <c r="E289"/>
      <c r="F289" s="4"/>
      <c r="G289" s="4"/>
      <c r="H289" s="4"/>
      <c r="I289" s="4"/>
      <c r="J289" s="4"/>
      <c r="K289" s="4"/>
      <c r="L289" s="4"/>
      <c r="M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J289" s="1"/>
      <c r="AK289" s="1"/>
      <c r="AL289" s="1"/>
      <c r="AM289" s="1"/>
    </row>
    <row r="290" spans="4:39" x14ac:dyDescent="0.5">
      <c r="D290" s="4"/>
      <c r="E290"/>
      <c r="F290" s="4"/>
      <c r="G290" s="4"/>
      <c r="H290" s="4"/>
      <c r="I290" s="4"/>
      <c r="J290" s="4"/>
      <c r="K290" s="4"/>
      <c r="L290" s="4"/>
      <c r="M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J290" s="1"/>
      <c r="AK290" s="1"/>
      <c r="AL290" s="1"/>
      <c r="AM290" s="1"/>
    </row>
    <row r="291" spans="4:39" x14ac:dyDescent="0.5">
      <c r="D291" s="4"/>
      <c r="E291"/>
      <c r="F291" s="4"/>
      <c r="G291" s="4"/>
      <c r="H291" s="4"/>
      <c r="I291" s="4"/>
      <c r="J291" s="4"/>
      <c r="K291" s="4"/>
      <c r="L291" s="4"/>
      <c r="M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J291" s="1"/>
      <c r="AK291" s="1"/>
      <c r="AL291" s="1"/>
      <c r="AM291" s="1"/>
    </row>
    <row r="292" spans="4:39" x14ac:dyDescent="0.5">
      <c r="D292" s="4"/>
      <c r="E292"/>
      <c r="F292" s="4"/>
      <c r="G292" s="4"/>
      <c r="H292" s="4"/>
      <c r="I292" s="4"/>
      <c r="J292" s="4"/>
      <c r="K292" s="4"/>
      <c r="L292" s="4"/>
      <c r="M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J292" s="1"/>
      <c r="AK292" s="1"/>
      <c r="AL292" s="1"/>
      <c r="AM292" s="1"/>
    </row>
    <row r="293" spans="4:39" x14ac:dyDescent="0.5">
      <c r="D293" s="4"/>
      <c r="E293"/>
      <c r="F293" s="4"/>
      <c r="G293" s="4"/>
      <c r="H293" s="4"/>
      <c r="I293" s="4"/>
      <c r="J293" s="4"/>
      <c r="K293" s="4"/>
      <c r="L293" s="4"/>
      <c r="M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J293" s="1"/>
      <c r="AK293" s="1"/>
      <c r="AL293" s="1"/>
      <c r="AM293" s="1"/>
    </row>
    <row r="294" spans="4:39" x14ac:dyDescent="0.5">
      <c r="D294" s="4"/>
      <c r="E294"/>
      <c r="F294" s="4"/>
      <c r="G294" s="4"/>
      <c r="H294" s="4"/>
      <c r="I294" s="4"/>
      <c r="J294" s="4"/>
      <c r="K294" s="4"/>
      <c r="L294" s="4"/>
      <c r="M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J294" s="1"/>
      <c r="AK294" s="1"/>
      <c r="AL294" s="1"/>
      <c r="AM294" s="1"/>
    </row>
    <row r="295" spans="4:39" x14ac:dyDescent="0.5">
      <c r="D295" s="4"/>
      <c r="E295"/>
      <c r="F295" s="4"/>
      <c r="G295" s="4"/>
      <c r="H295" s="4"/>
      <c r="I295" s="4"/>
      <c r="J295" s="4"/>
      <c r="K295" s="4"/>
      <c r="L295" s="4"/>
      <c r="M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J295" s="1"/>
      <c r="AK295" s="1"/>
      <c r="AL295" s="1"/>
      <c r="AM295" s="1"/>
    </row>
    <row r="296" spans="4:39" x14ac:dyDescent="0.5">
      <c r="D296" s="4"/>
      <c r="E296"/>
      <c r="F296" s="4"/>
      <c r="G296" s="4"/>
      <c r="H296" s="4"/>
      <c r="I296" s="4"/>
      <c r="J296" s="4"/>
      <c r="K296" s="4"/>
      <c r="L296" s="4"/>
      <c r="M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J296" s="1"/>
      <c r="AK296" s="1"/>
      <c r="AL296" s="1"/>
      <c r="AM296" s="1"/>
    </row>
    <row r="297" spans="4:39" x14ac:dyDescent="0.5">
      <c r="D297" s="4"/>
      <c r="E297"/>
      <c r="F297" s="4"/>
      <c r="G297" s="4"/>
      <c r="H297" s="4"/>
      <c r="I297" s="4"/>
      <c r="J297" s="4"/>
      <c r="K297" s="4"/>
      <c r="L297" s="4"/>
      <c r="M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J297" s="1"/>
      <c r="AK297" s="1"/>
      <c r="AL297" s="1"/>
      <c r="AM297" s="1"/>
    </row>
    <row r="298" spans="4:39" x14ac:dyDescent="0.5">
      <c r="D298" s="4"/>
      <c r="E298"/>
      <c r="F298" s="4"/>
      <c r="G298" s="4"/>
      <c r="H298" s="4"/>
      <c r="I298" s="4"/>
      <c r="J298" s="4"/>
      <c r="K298" s="4"/>
      <c r="L298" s="4"/>
      <c r="M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J298" s="1"/>
      <c r="AK298" s="1"/>
      <c r="AL298" s="1"/>
      <c r="AM298" s="1"/>
    </row>
    <row r="299" spans="4:39" x14ac:dyDescent="0.5">
      <c r="D299" s="4"/>
      <c r="E299"/>
      <c r="F299" s="4"/>
      <c r="G299" s="4"/>
      <c r="H299" s="4"/>
      <c r="I299" s="4"/>
      <c r="J299" s="4"/>
      <c r="K299" s="4"/>
      <c r="L299" s="4"/>
      <c r="M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J299" s="1"/>
      <c r="AK299" s="1"/>
      <c r="AL299" s="1"/>
      <c r="AM299" s="1"/>
    </row>
    <row r="300" spans="4:39" x14ac:dyDescent="0.5">
      <c r="D300" s="4"/>
      <c r="E300"/>
      <c r="F300" s="4"/>
      <c r="G300" s="4"/>
      <c r="H300" s="4"/>
      <c r="I300" s="4"/>
      <c r="J300" s="4"/>
      <c r="K300" s="4"/>
      <c r="L300" s="4"/>
      <c r="M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J300" s="1"/>
      <c r="AK300" s="1"/>
      <c r="AL300" s="1"/>
      <c r="AM300" s="1"/>
    </row>
    <row r="301" spans="4:39" x14ac:dyDescent="0.5">
      <c r="D301" s="4"/>
      <c r="E301"/>
      <c r="F301" s="4"/>
      <c r="G301" s="4"/>
      <c r="H301" s="4"/>
      <c r="I301" s="4"/>
      <c r="J301" s="4"/>
      <c r="K301" s="4"/>
      <c r="L301" s="4"/>
      <c r="M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J301" s="1"/>
      <c r="AK301" s="1"/>
      <c r="AL301" s="1"/>
      <c r="AM301" s="1"/>
    </row>
    <row r="302" spans="4:39" x14ac:dyDescent="0.5">
      <c r="D302" s="4"/>
      <c r="E302"/>
      <c r="F302" s="4"/>
      <c r="G302" s="4"/>
      <c r="H302" s="4"/>
      <c r="I302" s="4"/>
      <c r="J302" s="4"/>
      <c r="K302" s="4"/>
      <c r="L302" s="4"/>
      <c r="M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J302" s="1"/>
      <c r="AK302" s="1"/>
      <c r="AL302" s="1"/>
      <c r="AM302" s="1"/>
    </row>
    <row r="303" spans="4:39" x14ac:dyDescent="0.5">
      <c r="D303" s="4"/>
      <c r="E303"/>
      <c r="F303" s="4"/>
      <c r="G303" s="4"/>
      <c r="H303" s="4"/>
      <c r="I303" s="4"/>
      <c r="J303" s="4"/>
      <c r="K303" s="4"/>
      <c r="L303" s="4"/>
      <c r="M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J303" s="1"/>
      <c r="AK303" s="1"/>
      <c r="AL303" s="1"/>
      <c r="AM303" s="1"/>
    </row>
    <row r="304" spans="4:39" x14ac:dyDescent="0.5">
      <c r="D304" s="4"/>
      <c r="E304"/>
      <c r="F304" s="4"/>
      <c r="G304" s="4"/>
      <c r="H304" s="4"/>
      <c r="I304" s="4"/>
      <c r="J304" s="4"/>
      <c r="K304" s="4"/>
      <c r="L304" s="4"/>
      <c r="M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J304" s="1"/>
      <c r="AK304" s="1"/>
      <c r="AL304" s="1"/>
      <c r="AM304" s="1"/>
    </row>
    <row r="305" spans="4:39" x14ac:dyDescent="0.5">
      <c r="D305" s="4"/>
      <c r="E305"/>
      <c r="F305" s="4"/>
      <c r="G305" s="4"/>
      <c r="H305" s="4"/>
      <c r="I305" s="4"/>
      <c r="J305" s="4"/>
      <c r="K305" s="4"/>
      <c r="L305" s="4"/>
      <c r="M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J305" s="1"/>
      <c r="AK305" s="1"/>
      <c r="AL305" s="1"/>
      <c r="AM305" s="1"/>
    </row>
    <row r="306" spans="4:39" x14ac:dyDescent="0.5">
      <c r="D306" s="4"/>
      <c r="E306"/>
      <c r="F306" s="4"/>
      <c r="G306" s="4"/>
      <c r="H306" s="4"/>
      <c r="I306" s="4"/>
      <c r="J306" s="4"/>
      <c r="K306" s="4"/>
      <c r="L306" s="4"/>
      <c r="M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J306" s="1"/>
      <c r="AK306" s="1"/>
      <c r="AL306" s="1"/>
      <c r="AM306" s="1"/>
    </row>
    <row r="307" spans="4:39" x14ac:dyDescent="0.5">
      <c r="D307" s="4"/>
      <c r="E307"/>
      <c r="F307" s="4"/>
      <c r="G307" s="4"/>
      <c r="H307" s="4"/>
      <c r="I307" s="4"/>
      <c r="J307" s="4"/>
      <c r="K307" s="4"/>
      <c r="L307" s="4"/>
      <c r="M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J307" s="1"/>
      <c r="AK307" s="1"/>
      <c r="AL307" s="1"/>
      <c r="AM307" s="1"/>
    </row>
    <row r="308" spans="4:39" x14ac:dyDescent="0.5">
      <c r="D308" s="4"/>
      <c r="E308"/>
      <c r="F308" s="4"/>
      <c r="G308" s="4"/>
      <c r="H308" s="4"/>
      <c r="I308" s="4"/>
      <c r="J308" s="4"/>
      <c r="K308" s="4"/>
      <c r="L308" s="4"/>
      <c r="M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J308" s="1"/>
      <c r="AK308" s="1"/>
      <c r="AL308" s="1"/>
      <c r="AM308" s="1"/>
    </row>
    <row r="309" spans="4:39" x14ac:dyDescent="0.5">
      <c r="D309" s="4"/>
      <c r="E309"/>
      <c r="F309" s="4"/>
      <c r="G309" s="4"/>
      <c r="H309" s="4"/>
      <c r="I309" s="4"/>
      <c r="J309" s="4"/>
      <c r="K309" s="4"/>
      <c r="L309" s="4"/>
      <c r="M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J309" s="1"/>
      <c r="AK309" s="1"/>
      <c r="AL309" s="1"/>
      <c r="AM309" s="1"/>
    </row>
    <row r="310" spans="4:39" x14ac:dyDescent="0.5">
      <c r="D310" s="4"/>
      <c r="E310"/>
      <c r="F310" s="4"/>
      <c r="G310" s="4"/>
      <c r="H310" s="4"/>
      <c r="I310" s="4"/>
      <c r="J310" s="4"/>
      <c r="K310" s="4"/>
      <c r="L310" s="4"/>
      <c r="M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J310" s="1"/>
      <c r="AK310" s="1"/>
      <c r="AL310" s="1"/>
      <c r="AM310" s="1"/>
    </row>
    <row r="311" spans="4:39" x14ac:dyDescent="0.5">
      <c r="D311" s="4"/>
      <c r="E311"/>
      <c r="F311" s="4"/>
      <c r="G311" s="4"/>
      <c r="H311" s="4"/>
      <c r="I311" s="4"/>
      <c r="J311" s="4"/>
      <c r="K311" s="4"/>
      <c r="L311" s="4"/>
      <c r="M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J311" s="1"/>
      <c r="AK311" s="1"/>
      <c r="AL311" s="1"/>
      <c r="AM311" s="1"/>
    </row>
    <row r="312" spans="4:39" x14ac:dyDescent="0.5">
      <c r="D312" s="4"/>
      <c r="E312"/>
      <c r="F312" s="4"/>
      <c r="G312" s="4"/>
      <c r="H312" s="4"/>
      <c r="I312" s="4"/>
      <c r="J312" s="4"/>
      <c r="K312" s="4"/>
      <c r="L312" s="4"/>
      <c r="M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J312" s="1"/>
      <c r="AK312" s="1"/>
      <c r="AL312" s="1"/>
      <c r="AM312" s="1"/>
    </row>
    <row r="313" spans="4:39" x14ac:dyDescent="0.5">
      <c r="D313" s="4"/>
      <c r="E313"/>
      <c r="F313" s="4"/>
      <c r="G313" s="4"/>
      <c r="H313" s="4"/>
      <c r="I313" s="4"/>
      <c r="J313" s="4"/>
      <c r="K313" s="4"/>
      <c r="L313" s="4"/>
      <c r="M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J313" s="1"/>
      <c r="AK313" s="1"/>
      <c r="AL313" s="1"/>
      <c r="AM313" s="1"/>
    </row>
    <row r="314" spans="4:39" x14ac:dyDescent="0.5">
      <c r="D314" s="4"/>
      <c r="E314"/>
      <c r="F314" s="4"/>
      <c r="G314" s="4"/>
      <c r="H314" s="4"/>
      <c r="I314" s="4"/>
      <c r="J314" s="4"/>
      <c r="K314" s="4"/>
      <c r="L314" s="4"/>
      <c r="M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J314" s="1"/>
      <c r="AK314" s="1"/>
      <c r="AL314" s="1"/>
      <c r="AM314" s="1"/>
    </row>
    <row r="315" spans="4:39" x14ac:dyDescent="0.5">
      <c r="D315" s="4"/>
      <c r="E315"/>
      <c r="F315" s="4"/>
      <c r="G315" s="4"/>
      <c r="H315" s="4"/>
      <c r="I315" s="4"/>
      <c r="J315" s="4"/>
      <c r="K315" s="4"/>
      <c r="L315" s="4"/>
      <c r="M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J315" s="1"/>
      <c r="AK315" s="1"/>
      <c r="AL315" s="1"/>
      <c r="AM315" s="1"/>
    </row>
    <row r="316" spans="4:39" x14ac:dyDescent="0.5">
      <c r="D316" s="4"/>
      <c r="E316"/>
      <c r="F316" s="4"/>
      <c r="G316" s="4"/>
      <c r="H316" s="4"/>
      <c r="I316" s="4"/>
      <c r="J316" s="4"/>
      <c r="K316" s="4"/>
      <c r="L316" s="4"/>
      <c r="M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J316" s="1"/>
      <c r="AK316" s="1"/>
      <c r="AL316" s="1"/>
      <c r="AM316" s="1"/>
    </row>
    <row r="317" spans="4:39" x14ac:dyDescent="0.5">
      <c r="D317" s="4"/>
      <c r="E317"/>
      <c r="F317" s="4"/>
      <c r="G317" s="4"/>
      <c r="H317" s="4"/>
      <c r="I317" s="4"/>
      <c r="J317" s="4"/>
      <c r="K317" s="4"/>
      <c r="L317" s="4"/>
      <c r="M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J317" s="1"/>
      <c r="AK317" s="1"/>
      <c r="AL317" s="1"/>
      <c r="AM317" s="1"/>
    </row>
    <row r="318" spans="4:39" x14ac:dyDescent="0.5">
      <c r="D318" s="4"/>
      <c r="E318"/>
      <c r="F318" s="4"/>
      <c r="G318" s="4"/>
      <c r="H318" s="4"/>
      <c r="I318" s="4"/>
      <c r="J318" s="4"/>
      <c r="K318" s="4"/>
      <c r="L318" s="4"/>
      <c r="M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J318" s="1"/>
      <c r="AK318" s="1"/>
      <c r="AL318" s="1"/>
      <c r="AM318" s="1"/>
    </row>
    <row r="319" spans="4:39" x14ac:dyDescent="0.5">
      <c r="D319" s="4"/>
      <c r="E319"/>
      <c r="F319" s="4"/>
      <c r="G319" s="4"/>
      <c r="H319" s="4"/>
      <c r="I319" s="4"/>
      <c r="J319" s="4"/>
      <c r="K319" s="4"/>
      <c r="L319" s="4"/>
      <c r="M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J319" s="1"/>
      <c r="AK319" s="1"/>
      <c r="AL319" s="1"/>
      <c r="AM319" s="1"/>
    </row>
    <row r="320" spans="4:39" x14ac:dyDescent="0.5">
      <c r="D320" s="4"/>
      <c r="E320"/>
      <c r="F320" s="4"/>
      <c r="G320" s="4"/>
      <c r="H320" s="4"/>
      <c r="I320" s="4"/>
      <c r="J320" s="4"/>
      <c r="K320" s="4"/>
      <c r="L320" s="4"/>
      <c r="M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J320" s="1"/>
      <c r="AK320" s="1"/>
      <c r="AL320" s="1"/>
      <c r="AM320" s="1"/>
    </row>
    <row r="321" spans="4:39" x14ac:dyDescent="0.5">
      <c r="D321" s="4"/>
      <c r="E321"/>
      <c r="F321" s="4"/>
      <c r="G321" s="4"/>
      <c r="H321" s="4"/>
      <c r="I321" s="4"/>
      <c r="J321" s="4"/>
      <c r="K321" s="4"/>
      <c r="L321" s="4"/>
      <c r="M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J321" s="1"/>
      <c r="AK321" s="1"/>
      <c r="AL321" s="1"/>
      <c r="AM321" s="1"/>
    </row>
    <row r="322" spans="4:39" x14ac:dyDescent="0.5">
      <c r="D322" s="4"/>
      <c r="E322"/>
      <c r="F322" s="4"/>
      <c r="G322" s="4"/>
      <c r="H322" s="4"/>
      <c r="I322" s="4"/>
      <c r="J322" s="4"/>
      <c r="K322" s="4"/>
      <c r="L322" s="4"/>
      <c r="M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J322" s="1"/>
      <c r="AK322" s="1"/>
      <c r="AL322" s="1"/>
      <c r="AM322" s="1"/>
    </row>
    <row r="323" spans="4:39" x14ac:dyDescent="0.5">
      <c r="D323" s="4"/>
      <c r="E323"/>
      <c r="F323" s="4"/>
      <c r="G323" s="4"/>
      <c r="H323" s="4"/>
      <c r="I323" s="4"/>
      <c r="J323" s="4"/>
      <c r="K323" s="4"/>
      <c r="L323" s="4"/>
      <c r="M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J323" s="1"/>
      <c r="AK323" s="1"/>
      <c r="AL323" s="1"/>
      <c r="AM323" s="1"/>
    </row>
    <row r="324" spans="4:39" x14ac:dyDescent="0.5">
      <c r="D324" s="4"/>
      <c r="E324"/>
      <c r="F324" s="4"/>
      <c r="G324" s="4"/>
      <c r="H324" s="4"/>
      <c r="I324" s="4"/>
      <c r="J324" s="4"/>
      <c r="K324" s="4"/>
      <c r="L324" s="4"/>
      <c r="M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J324" s="1"/>
      <c r="AK324" s="1"/>
      <c r="AL324" s="1"/>
      <c r="AM324" s="1"/>
    </row>
    <row r="325" spans="4:39" x14ac:dyDescent="0.5">
      <c r="D325" s="4"/>
      <c r="E325"/>
      <c r="F325" s="4"/>
      <c r="G325" s="4"/>
      <c r="H325" s="4"/>
      <c r="I325" s="4"/>
      <c r="J325" s="4"/>
      <c r="K325" s="4"/>
      <c r="L325" s="4"/>
      <c r="M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J325" s="1"/>
      <c r="AK325" s="1"/>
      <c r="AL325" s="1"/>
      <c r="AM325" s="1"/>
    </row>
    <row r="326" spans="4:39" x14ac:dyDescent="0.5">
      <c r="D326" s="4"/>
      <c r="E326"/>
      <c r="F326" s="4"/>
      <c r="G326" s="4"/>
      <c r="H326" s="4"/>
      <c r="I326" s="4"/>
      <c r="J326" s="4"/>
      <c r="K326" s="4"/>
      <c r="L326" s="4"/>
      <c r="M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J326" s="1"/>
      <c r="AK326" s="1"/>
      <c r="AL326" s="1"/>
      <c r="AM326" s="1"/>
    </row>
    <row r="327" spans="4:39" x14ac:dyDescent="0.5">
      <c r="D327" s="4"/>
      <c r="E327"/>
      <c r="F327" s="4"/>
      <c r="G327" s="4"/>
      <c r="H327" s="4"/>
      <c r="I327" s="4"/>
      <c r="J327" s="4"/>
      <c r="K327" s="4"/>
      <c r="L327" s="4"/>
      <c r="M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J327" s="1"/>
      <c r="AK327" s="1"/>
      <c r="AL327" s="1"/>
      <c r="AM327" s="1"/>
    </row>
    <row r="328" spans="4:39" x14ac:dyDescent="0.5">
      <c r="D328" s="4"/>
      <c r="E328"/>
      <c r="F328" s="4"/>
      <c r="G328" s="4"/>
      <c r="H328" s="4"/>
      <c r="I328" s="4"/>
      <c r="J328" s="4"/>
      <c r="K328" s="4"/>
      <c r="L328" s="4"/>
      <c r="M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J328" s="1"/>
      <c r="AK328" s="1"/>
      <c r="AL328" s="1"/>
      <c r="AM328" s="1"/>
    </row>
    <row r="329" spans="4:39" x14ac:dyDescent="0.5">
      <c r="D329" s="4"/>
      <c r="E329"/>
      <c r="F329" s="4"/>
      <c r="G329" s="4"/>
      <c r="H329" s="4"/>
      <c r="I329" s="4"/>
      <c r="J329" s="4"/>
      <c r="K329" s="4"/>
      <c r="L329" s="4"/>
      <c r="M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J329" s="1"/>
      <c r="AK329" s="1"/>
      <c r="AL329" s="1"/>
      <c r="AM329" s="1"/>
    </row>
    <row r="330" spans="4:39" x14ac:dyDescent="0.5">
      <c r="D330" s="4"/>
      <c r="E330"/>
      <c r="F330" s="4"/>
      <c r="G330" s="4"/>
      <c r="H330" s="4"/>
      <c r="I330" s="4"/>
      <c r="J330" s="4"/>
      <c r="K330" s="4"/>
      <c r="L330" s="4"/>
      <c r="M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J330" s="1"/>
      <c r="AK330" s="1"/>
      <c r="AL330" s="1"/>
      <c r="AM330" s="1"/>
    </row>
    <row r="331" spans="4:39" x14ac:dyDescent="0.5">
      <c r="D331" s="4"/>
      <c r="E331"/>
      <c r="F331" s="4"/>
      <c r="G331" s="4"/>
      <c r="H331" s="4"/>
      <c r="I331" s="4"/>
      <c r="J331" s="4"/>
      <c r="K331" s="4"/>
      <c r="L331" s="4"/>
      <c r="M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J331" s="1"/>
      <c r="AK331" s="1"/>
      <c r="AL331" s="1"/>
      <c r="AM331" s="1"/>
    </row>
    <row r="332" spans="4:39" x14ac:dyDescent="0.5">
      <c r="D332" s="4"/>
      <c r="E332"/>
      <c r="F332" s="4"/>
      <c r="G332" s="4"/>
      <c r="H332" s="4"/>
      <c r="I332" s="4"/>
      <c r="J332" s="4"/>
      <c r="K332" s="4"/>
      <c r="L332" s="4"/>
      <c r="M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J332" s="1"/>
      <c r="AK332" s="1"/>
      <c r="AL332" s="1"/>
      <c r="AM332" s="1"/>
    </row>
    <row r="333" spans="4:39" x14ac:dyDescent="0.5">
      <c r="D333" s="4"/>
      <c r="E333"/>
      <c r="F333" s="4"/>
      <c r="G333" s="4"/>
      <c r="H333" s="4"/>
      <c r="I333" s="4"/>
      <c r="J333" s="4"/>
      <c r="K333" s="4"/>
      <c r="L333" s="4"/>
      <c r="M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J333" s="1"/>
      <c r="AK333" s="1"/>
      <c r="AL333" s="1"/>
      <c r="AM333" s="1"/>
    </row>
    <row r="334" spans="4:39" x14ac:dyDescent="0.5">
      <c r="D334" s="4"/>
      <c r="E334"/>
      <c r="F334" s="4"/>
      <c r="G334" s="4"/>
      <c r="H334" s="4"/>
      <c r="I334" s="4"/>
      <c r="J334" s="4"/>
      <c r="K334" s="4"/>
      <c r="L334" s="4"/>
      <c r="M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J334" s="1"/>
      <c r="AK334" s="1"/>
      <c r="AL334" s="1"/>
      <c r="AM334" s="1"/>
    </row>
    <row r="335" spans="4:39" x14ac:dyDescent="0.5">
      <c r="D335" s="4"/>
      <c r="E335"/>
      <c r="F335" s="4"/>
      <c r="G335" s="4"/>
      <c r="H335" s="4"/>
      <c r="I335" s="4"/>
      <c r="J335" s="4"/>
      <c r="K335" s="4"/>
      <c r="L335" s="4"/>
      <c r="M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J335" s="1"/>
      <c r="AK335" s="1"/>
      <c r="AL335" s="1"/>
      <c r="AM335" s="1"/>
    </row>
    <row r="336" spans="4:39" x14ac:dyDescent="0.5">
      <c r="D336" s="4"/>
      <c r="E336"/>
      <c r="F336" s="4"/>
      <c r="G336" s="4"/>
      <c r="H336" s="4"/>
      <c r="I336" s="4"/>
      <c r="J336" s="4"/>
      <c r="K336" s="4"/>
      <c r="L336" s="4"/>
      <c r="M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J336" s="1"/>
      <c r="AK336" s="1"/>
      <c r="AL336" s="1"/>
      <c r="AM336" s="1"/>
    </row>
    <row r="337" spans="4:39" x14ac:dyDescent="0.5">
      <c r="D337" s="4"/>
      <c r="E337"/>
      <c r="F337" s="4"/>
      <c r="G337" s="4"/>
      <c r="H337" s="4"/>
      <c r="I337" s="4"/>
      <c r="J337" s="4"/>
      <c r="K337" s="4"/>
      <c r="L337" s="4"/>
      <c r="M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J337" s="1"/>
      <c r="AK337" s="1"/>
      <c r="AL337" s="1"/>
      <c r="AM337" s="1"/>
    </row>
    <row r="338" spans="4:39" x14ac:dyDescent="0.5">
      <c r="D338" s="4"/>
      <c r="E338"/>
      <c r="F338" s="4"/>
      <c r="G338" s="4"/>
      <c r="H338" s="4"/>
      <c r="I338" s="4"/>
      <c r="J338" s="4"/>
      <c r="K338" s="4"/>
      <c r="L338" s="4"/>
      <c r="M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J338" s="1"/>
      <c r="AK338" s="1"/>
      <c r="AL338" s="1"/>
      <c r="AM338" s="1"/>
    </row>
    <row r="339" spans="4:39" x14ac:dyDescent="0.5">
      <c r="D339" s="4"/>
      <c r="E339"/>
      <c r="F339" s="4"/>
      <c r="G339" s="4"/>
      <c r="H339" s="4"/>
      <c r="I339" s="4"/>
      <c r="J339" s="4"/>
      <c r="K339" s="4"/>
      <c r="L339" s="4"/>
      <c r="M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J339" s="1"/>
      <c r="AK339" s="1"/>
      <c r="AL339" s="1"/>
      <c r="AM339" s="1"/>
    </row>
    <row r="340" spans="4:39" x14ac:dyDescent="0.5">
      <c r="D340" s="4"/>
      <c r="E340"/>
      <c r="F340" s="4"/>
      <c r="G340" s="4"/>
      <c r="H340" s="4"/>
      <c r="I340" s="4"/>
      <c r="J340" s="4"/>
      <c r="K340" s="4"/>
      <c r="L340" s="4"/>
      <c r="M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J340" s="1"/>
      <c r="AK340" s="1"/>
      <c r="AL340" s="1"/>
      <c r="AM340" s="1"/>
    </row>
    <row r="341" spans="4:39" x14ac:dyDescent="0.5">
      <c r="D341" s="4"/>
      <c r="E341"/>
      <c r="F341" s="4"/>
      <c r="G341" s="4"/>
      <c r="H341" s="4"/>
      <c r="I341" s="4"/>
      <c r="J341" s="4"/>
      <c r="K341" s="4"/>
      <c r="L341" s="4"/>
      <c r="M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J341" s="1"/>
      <c r="AK341" s="1"/>
      <c r="AL341" s="1"/>
      <c r="AM341" s="1"/>
    </row>
    <row r="342" spans="4:39" x14ac:dyDescent="0.5">
      <c r="D342" s="4"/>
      <c r="E342"/>
      <c r="F342" s="4"/>
      <c r="G342" s="4"/>
      <c r="H342" s="4"/>
      <c r="I342" s="4"/>
      <c r="J342" s="4"/>
      <c r="K342" s="4"/>
      <c r="L342" s="4"/>
      <c r="M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J342" s="1"/>
      <c r="AK342" s="1"/>
      <c r="AL342" s="1"/>
      <c r="AM342" s="1"/>
    </row>
    <row r="343" spans="4:39" x14ac:dyDescent="0.5">
      <c r="D343" s="4"/>
      <c r="E343"/>
      <c r="F343" s="4"/>
      <c r="G343" s="4"/>
      <c r="H343" s="4"/>
      <c r="I343" s="4"/>
      <c r="J343" s="4"/>
      <c r="K343" s="4"/>
      <c r="L343" s="4"/>
      <c r="M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J343" s="1"/>
      <c r="AK343" s="1"/>
      <c r="AL343" s="1"/>
      <c r="AM343" s="1"/>
    </row>
    <row r="344" spans="4:39" x14ac:dyDescent="0.5">
      <c r="D344" s="4"/>
      <c r="E344"/>
      <c r="F344" s="4"/>
      <c r="G344" s="4"/>
      <c r="H344" s="4"/>
      <c r="I344" s="4"/>
      <c r="J344" s="4"/>
      <c r="K344" s="4"/>
      <c r="L344" s="4"/>
      <c r="M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J344" s="1"/>
      <c r="AK344" s="1"/>
      <c r="AL344" s="1"/>
      <c r="AM344" s="1"/>
    </row>
    <row r="345" spans="4:39" x14ac:dyDescent="0.5">
      <c r="D345" s="4"/>
      <c r="E345"/>
      <c r="F345" s="4"/>
      <c r="G345" s="4"/>
      <c r="H345" s="4"/>
      <c r="I345" s="4"/>
      <c r="J345" s="4"/>
      <c r="K345" s="4"/>
      <c r="L345" s="4"/>
      <c r="M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J345" s="1"/>
      <c r="AK345" s="1"/>
      <c r="AL345" s="1"/>
      <c r="AM345" s="1"/>
    </row>
    <row r="346" spans="4:39" x14ac:dyDescent="0.5">
      <c r="D346" s="4"/>
      <c r="E346"/>
      <c r="F346" s="4"/>
      <c r="G346" s="4"/>
      <c r="H346" s="4"/>
      <c r="I346" s="4"/>
      <c r="J346" s="4"/>
      <c r="K346" s="4"/>
      <c r="L346" s="4"/>
      <c r="M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J346" s="1"/>
      <c r="AK346" s="1"/>
      <c r="AL346" s="1"/>
      <c r="AM346" s="1"/>
    </row>
    <row r="347" spans="4:39" x14ac:dyDescent="0.5">
      <c r="D347" s="4"/>
      <c r="E347"/>
      <c r="F347" s="4"/>
      <c r="G347" s="4"/>
      <c r="H347" s="4"/>
      <c r="I347" s="4"/>
      <c r="J347" s="4"/>
      <c r="K347" s="4"/>
      <c r="L347" s="4"/>
      <c r="M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J347" s="1"/>
      <c r="AK347" s="1"/>
      <c r="AL347" s="1"/>
      <c r="AM347" s="1"/>
    </row>
    <row r="348" spans="4:39" x14ac:dyDescent="0.5">
      <c r="D348" s="4"/>
      <c r="E348"/>
      <c r="F348" s="4"/>
      <c r="G348" s="4"/>
      <c r="H348" s="4"/>
      <c r="I348" s="4"/>
      <c r="J348" s="4"/>
      <c r="K348" s="4"/>
      <c r="L348" s="4"/>
      <c r="M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J348" s="1"/>
      <c r="AK348" s="1"/>
      <c r="AL348" s="1"/>
      <c r="AM348" s="1"/>
    </row>
    <row r="349" spans="4:39" x14ac:dyDescent="0.5">
      <c r="D349" s="4"/>
      <c r="E349"/>
      <c r="F349" s="4"/>
      <c r="G349" s="4"/>
      <c r="H349" s="4"/>
      <c r="I349" s="4"/>
      <c r="J349" s="4"/>
      <c r="K349" s="4"/>
      <c r="L349" s="4"/>
      <c r="M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J349" s="1"/>
      <c r="AK349" s="1"/>
      <c r="AL349" s="1"/>
      <c r="AM349" s="1"/>
    </row>
    <row r="350" spans="4:39" x14ac:dyDescent="0.5">
      <c r="D350" s="4"/>
      <c r="E350"/>
      <c r="F350" s="4"/>
      <c r="G350" s="4"/>
      <c r="H350" s="4"/>
      <c r="I350" s="4"/>
      <c r="J350" s="4"/>
      <c r="K350" s="4"/>
      <c r="L350" s="4"/>
      <c r="M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J350" s="1"/>
      <c r="AK350" s="1"/>
      <c r="AL350" s="1"/>
      <c r="AM350" s="1"/>
    </row>
    <row r="351" spans="4:39" x14ac:dyDescent="0.5">
      <c r="D351" s="4"/>
      <c r="E351"/>
      <c r="F351" s="4"/>
      <c r="G351" s="4"/>
      <c r="H351" s="4"/>
      <c r="I351" s="4"/>
      <c r="J351" s="4"/>
      <c r="K351" s="4"/>
      <c r="L351" s="4"/>
      <c r="M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J351" s="1"/>
      <c r="AK351" s="1"/>
      <c r="AL351" s="1"/>
      <c r="AM351" s="1"/>
    </row>
    <row r="352" spans="4:39" x14ac:dyDescent="0.5">
      <c r="D352" s="4"/>
      <c r="E352"/>
      <c r="F352" s="4"/>
      <c r="G352" s="4"/>
      <c r="H352" s="4"/>
      <c r="I352" s="4"/>
      <c r="J352" s="4"/>
      <c r="K352" s="4"/>
      <c r="L352" s="4"/>
      <c r="M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J352" s="1"/>
      <c r="AK352" s="1"/>
      <c r="AL352" s="1"/>
      <c r="AM352" s="1"/>
    </row>
    <row r="353" spans="4:39" x14ac:dyDescent="0.5">
      <c r="D353" s="4"/>
      <c r="E353"/>
      <c r="F353" s="4"/>
      <c r="G353" s="4"/>
      <c r="H353" s="4"/>
      <c r="I353" s="4"/>
      <c r="J353" s="4"/>
      <c r="K353" s="4"/>
      <c r="L353" s="4"/>
      <c r="M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J353" s="1"/>
      <c r="AK353" s="1"/>
      <c r="AL353" s="1"/>
      <c r="AM353" s="1"/>
    </row>
    <row r="354" spans="4:39" x14ac:dyDescent="0.5">
      <c r="D354" s="4"/>
      <c r="E354"/>
      <c r="F354" s="4"/>
      <c r="G354" s="4"/>
      <c r="H354" s="4"/>
      <c r="I354" s="4"/>
      <c r="J354" s="4"/>
      <c r="K354" s="4"/>
      <c r="L354" s="4"/>
      <c r="M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J354" s="1"/>
      <c r="AK354" s="1"/>
      <c r="AL354" s="1"/>
      <c r="AM354" s="1"/>
    </row>
    <row r="355" spans="4:39" x14ac:dyDescent="0.5">
      <c r="D355" s="4"/>
      <c r="E355"/>
      <c r="F355" s="4"/>
      <c r="G355" s="4"/>
      <c r="H355" s="4"/>
      <c r="I355" s="4"/>
      <c r="J355" s="4"/>
      <c r="K355" s="4"/>
      <c r="L355" s="4"/>
      <c r="M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J355" s="1"/>
      <c r="AK355" s="1"/>
      <c r="AL355" s="1"/>
      <c r="AM355" s="1"/>
    </row>
    <row r="356" spans="4:39" x14ac:dyDescent="0.5">
      <c r="D356" s="4"/>
      <c r="E356"/>
      <c r="F356" s="4"/>
      <c r="G356" s="4"/>
      <c r="H356" s="4"/>
      <c r="I356" s="4"/>
      <c r="J356" s="4"/>
      <c r="K356" s="4"/>
      <c r="L356" s="4"/>
      <c r="M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J356" s="1"/>
      <c r="AK356" s="1"/>
      <c r="AL356" s="1"/>
      <c r="AM356" s="1"/>
    </row>
    <row r="357" spans="4:39" x14ac:dyDescent="0.5">
      <c r="D357" s="4"/>
      <c r="E357"/>
      <c r="F357" s="4"/>
      <c r="G357" s="4"/>
      <c r="H357" s="4"/>
      <c r="I357" s="4"/>
      <c r="J357" s="4"/>
      <c r="K357" s="4"/>
      <c r="L357" s="4"/>
      <c r="M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J357" s="1"/>
      <c r="AK357" s="1"/>
      <c r="AL357" s="1"/>
      <c r="AM357" s="1"/>
    </row>
    <row r="358" spans="4:39" x14ac:dyDescent="0.5">
      <c r="D358" s="4"/>
      <c r="E358"/>
      <c r="F358" s="4"/>
      <c r="G358" s="4"/>
      <c r="H358" s="4"/>
      <c r="I358" s="4"/>
      <c r="J358" s="4"/>
      <c r="K358" s="4"/>
      <c r="L358" s="4"/>
      <c r="M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J358" s="1"/>
      <c r="AK358" s="1"/>
      <c r="AL358" s="1"/>
      <c r="AM358" s="1"/>
    </row>
    <row r="359" spans="4:39" x14ac:dyDescent="0.5">
      <c r="D359" s="4"/>
      <c r="E359"/>
      <c r="F359" s="4"/>
      <c r="G359" s="4"/>
      <c r="H359" s="4"/>
      <c r="I359" s="4"/>
      <c r="J359" s="4"/>
      <c r="K359" s="4"/>
      <c r="L359" s="4"/>
      <c r="M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J359" s="1"/>
      <c r="AK359" s="1"/>
      <c r="AL359" s="1"/>
      <c r="AM359" s="1"/>
    </row>
    <row r="360" spans="4:39" x14ac:dyDescent="0.5">
      <c r="D360" s="4"/>
      <c r="E360"/>
      <c r="F360" s="4"/>
      <c r="G360" s="4"/>
      <c r="H360" s="4"/>
      <c r="I360" s="4"/>
      <c r="J360" s="4"/>
      <c r="K360" s="4"/>
      <c r="L360" s="4"/>
      <c r="M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J360" s="1"/>
      <c r="AK360" s="1"/>
      <c r="AL360" s="1"/>
      <c r="AM360" s="1"/>
    </row>
    <row r="361" spans="4:39" x14ac:dyDescent="0.5">
      <c r="D361" s="4"/>
      <c r="E361"/>
      <c r="F361" s="4"/>
      <c r="G361" s="4"/>
      <c r="H361" s="4"/>
      <c r="I361" s="4"/>
      <c r="J361" s="4"/>
      <c r="K361" s="4"/>
      <c r="L361" s="4"/>
      <c r="M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J361" s="1"/>
      <c r="AK361" s="1"/>
      <c r="AL361" s="1"/>
      <c r="AM361" s="1"/>
    </row>
    <row r="362" spans="4:39" x14ac:dyDescent="0.5">
      <c r="D362" s="4"/>
      <c r="E362"/>
      <c r="F362" s="4"/>
      <c r="G362" s="4"/>
      <c r="H362" s="4"/>
      <c r="I362" s="4"/>
      <c r="J362" s="4"/>
      <c r="K362" s="4"/>
      <c r="L362" s="4"/>
      <c r="M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J362" s="1"/>
      <c r="AK362" s="1"/>
      <c r="AL362" s="1"/>
      <c r="AM362" s="1"/>
    </row>
    <row r="363" spans="4:39" x14ac:dyDescent="0.5">
      <c r="D363" s="4"/>
      <c r="E363"/>
      <c r="F363" s="4"/>
      <c r="G363" s="4"/>
      <c r="H363" s="4"/>
      <c r="I363" s="4"/>
      <c r="J363" s="4"/>
      <c r="K363" s="4"/>
      <c r="L363" s="4"/>
      <c r="M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J363" s="1"/>
      <c r="AK363" s="1"/>
      <c r="AL363" s="1"/>
      <c r="AM363" s="1"/>
    </row>
    <row r="364" spans="4:39" x14ac:dyDescent="0.5">
      <c r="D364" s="4"/>
      <c r="E364"/>
      <c r="F364" s="4"/>
      <c r="G364" s="4"/>
      <c r="H364" s="4"/>
      <c r="I364" s="4"/>
      <c r="J364" s="4"/>
      <c r="K364" s="4"/>
      <c r="L364" s="4"/>
      <c r="M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J364" s="1"/>
      <c r="AK364" s="1"/>
      <c r="AL364" s="1"/>
      <c r="AM364" s="1"/>
    </row>
    <row r="365" spans="4:39" x14ac:dyDescent="0.5">
      <c r="D365" s="4"/>
      <c r="E365"/>
      <c r="F365" s="4"/>
      <c r="G365" s="4"/>
      <c r="H365" s="4"/>
      <c r="I365" s="4"/>
      <c r="J365" s="4"/>
      <c r="K365" s="4"/>
      <c r="L365" s="4"/>
      <c r="M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J365" s="1"/>
      <c r="AK365" s="1"/>
      <c r="AL365" s="1"/>
      <c r="AM365" s="1"/>
    </row>
    <row r="366" spans="4:39" x14ac:dyDescent="0.5">
      <c r="D366" s="4"/>
      <c r="E366"/>
      <c r="F366" s="4"/>
      <c r="G366" s="4"/>
      <c r="H366" s="4"/>
      <c r="I366" s="4"/>
      <c r="J366" s="4"/>
      <c r="K366" s="4"/>
      <c r="L366" s="4"/>
      <c r="M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J366" s="1"/>
      <c r="AK366" s="1"/>
      <c r="AL366" s="1"/>
      <c r="AM366" s="1"/>
    </row>
    <row r="367" spans="4:39" x14ac:dyDescent="0.5">
      <c r="D367" s="4"/>
      <c r="E367"/>
      <c r="F367" s="4"/>
      <c r="G367" s="4"/>
      <c r="H367" s="4"/>
      <c r="I367" s="4"/>
      <c r="J367" s="4"/>
      <c r="K367" s="4"/>
      <c r="L367" s="4"/>
      <c r="M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J367" s="1"/>
      <c r="AK367" s="1"/>
      <c r="AL367" s="1"/>
      <c r="AM367" s="1"/>
    </row>
    <row r="368" spans="4:39" x14ac:dyDescent="0.5">
      <c r="D368" s="4"/>
      <c r="E368"/>
      <c r="F368" s="4"/>
      <c r="G368" s="4"/>
      <c r="H368" s="4"/>
      <c r="I368" s="4"/>
      <c r="J368" s="4"/>
      <c r="K368" s="4"/>
      <c r="L368" s="4"/>
      <c r="M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J368" s="1"/>
      <c r="AK368" s="1"/>
      <c r="AL368" s="1"/>
      <c r="AM368" s="1"/>
    </row>
    <row r="369" spans="4:39" x14ac:dyDescent="0.5">
      <c r="D369" s="4"/>
      <c r="E369"/>
      <c r="F369" s="4"/>
      <c r="G369" s="4"/>
      <c r="H369" s="4"/>
      <c r="I369" s="4"/>
      <c r="J369" s="4"/>
      <c r="K369" s="4"/>
      <c r="L369" s="4"/>
      <c r="M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J369" s="1"/>
      <c r="AK369" s="1"/>
      <c r="AL369" s="1"/>
      <c r="AM369" s="1"/>
    </row>
    <row r="370" spans="4:39" x14ac:dyDescent="0.5">
      <c r="D370" s="4"/>
      <c r="E370"/>
      <c r="F370" s="4"/>
      <c r="G370" s="4"/>
      <c r="H370" s="4"/>
      <c r="I370" s="4"/>
      <c r="J370" s="4"/>
      <c r="K370" s="4"/>
      <c r="L370" s="4"/>
      <c r="M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J370" s="1"/>
      <c r="AK370" s="1"/>
      <c r="AL370" s="1"/>
      <c r="AM370" s="1"/>
    </row>
    <row r="371" spans="4:39" x14ac:dyDescent="0.5">
      <c r="D371" s="4"/>
      <c r="E371"/>
      <c r="F371" s="4"/>
      <c r="G371" s="4"/>
      <c r="H371" s="4"/>
      <c r="I371" s="4"/>
      <c r="J371" s="4"/>
      <c r="K371" s="4"/>
      <c r="L371" s="4"/>
      <c r="M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J371" s="1"/>
      <c r="AK371" s="1"/>
      <c r="AL371" s="1"/>
      <c r="AM371" s="1"/>
    </row>
    <row r="372" spans="4:39" x14ac:dyDescent="0.5">
      <c r="D372" s="4"/>
      <c r="E372"/>
      <c r="F372" s="4"/>
      <c r="G372" s="4"/>
      <c r="H372" s="4"/>
      <c r="I372" s="4"/>
      <c r="J372" s="4"/>
      <c r="K372" s="4"/>
      <c r="L372" s="4"/>
      <c r="M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J372" s="1"/>
      <c r="AK372" s="1"/>
      <c r="AL372" s="1"/>
      <c r="AM372" s="1"/>
    </row>
    <row r="373" spans="4:39" x14ac:dyDescent="0.5">
      <c r="D373" s="4"/>
      <c r="E373"/>
      <c r="F373" s="4"/>
      <c r="G373" s="4"/>
      <c r="H373" s="4"/>
      <c r="I373" s="4"/>
      <c r="J373" s="4"/>
      <c r="K373" s="4"/>
      <c r="L373" s="4"/>
      <c r="M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J373" s="1"/>
      <c r="AK373" s="1"/>
      <c r="AL373" s="1"/>
      <c r="AM373" s="1"/>
    </row>
    <row r="374" spans="4:39" x14ac:dyDescent="0.5">
      <c r="D374" s="4"/>
      <c r="E374"/>
      <c r="F374" s="4"/>
      <c r="G374" s="4"/>
      <c r="H374" s="4"/>
      <c r="I374" s="4"/>
      <c r="J374" s="4"/>
      <c r="K374" s="4"/>
      <c r="L374" s="4"/>
      <c r="M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J374" s="1"/>
      <c r="AK374" s="1"/>
      <c r="AL374" s="1"/>
      <c r="AM374" s="1"/>
    </row>
    <row r="375" spans="4:39" x14ac:dyDescent="0.5">
      <c r="D375" s="4"/>
      <c r="E375"/>
      <c r="F375" s="4"/>
      <c r="G375" s="4"/>
      <c r="H375" s="4"/>
      <c r="I375" s="4"/>
      <c r="J375" s="4"/>
      <c r="K375" s="4"/>
      <c r="L375" s="4"/>
      <c r="M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J375" s="1"/>
      <c r="AK375" s="1"/>
      <c r="AL375" s="1"/>
      <c r="AM375" s="1"/>
    </row>
    <row r="376" spans="4:39" x14ac:dyDescent="0.5">
      <c r="D376" s="4"/>
      <c r="E376"/>
      <c r="F376" s="4"/>
      <c r="G376" s="4"/>
      <c r="H376" s="4"/>
      <c r="I376" s="4"/>
      <c r="J376" s="4"/>
      <c r="K376" s="4"/>
      <c r="L376" s="4"/>
      <c r="M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J376" s="1"/>
      <c r="AK376" s="1"/>
      <c r="AL376" s="1"/>
      <c r="AM376" s="1"/>
    </row>
    <row r="377" spans="4:39" x14ac:dyDescent="0.5">
      <c r="D377" s="4"/>
      <c r="E377"/>
      <c r="F377" s="4"/>
      <c r="G377" s="4"/>
      <c r="H377" s="4"/>
      <c r="I377" s="4"/>
      <c r="J377" s="4"/>
      <c r="K377" s="4"/>
      <c r="L377" s="4"/>
      <c r="M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J377" s="1"/>
      <c r="AK377" s="1"/>
      <c r="AL377" s="1"/>
      <c r="AM377" s="1"/>
    </row>
    <row r="378" spans="4:39" x14ac:dyDescent="0.5">
      <c r="D378" s="4"/>
      <c r="E378"/>
      <c r="F378" s="4"/>
      <c r="G378" s="4"/>
      <c r="H378" s="4"/>
      <c r="I378" s="4"/>
      <c r="J378" s="4"/>
      <c r="K378" s="4"/>
      <c r="L378" s="4"/>
      <c r="M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J378" s="1"/>
      <c r="AK378" s="1"/>
      <c r="AL378" s="1"/>
      <c r="AM378" s="1"/>
    </row>
    <row r="379" spans="4:39" x14ac:dyDescent="0.5">
      <c r="D379" s="4"/>
      <c r="E379"/>
      <c r="F379" s="4"/>
      <c r="G379" s="4"/>
      <c r="H379" s="4"/>
      <c r="I379" s="4"/>
      <c r="J379" s="4"/>
      <c r="K379" s="4"/>
      <c r="L379" s="4"/>
      <c r="M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J379" s="1"/>
      <c r="AK379" s="1"/>
      <c r="AL379" s="1"/>
      <c r="AM379" s="1"/>
    </row>
    <row r="380" spans="4:39" x14ac:dyDescent="0.5">
      <c r="D380" s="4"/>
      <c r="E380"/>
      <c r="F380" s="4"/>
      <c r="G380" s="4"/>
      <c r="H380" s="4"/>
      <c r="I380" s="4"/>
      <c r="J380" s="4"/>
      <c r="K380" s="4"/>
      <c r="L380" s="4"/>
      <c r="M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J380" s="1"/>
      <c r="AK380" s="1"/>
      <c r="AL380" s="1"/>
      <c r="AM380" s="1"/>
    </row>
    <row r="381" spans="4:39" x14ac:dyDescent="0.5">
      <c r="D381" s="4"/>
      <c r="E381"/>
      <c r="F381" s="4"/>
      <c r="G381" s="4"/>
      <c r="H381" s="4"/>
      <c r="I381" s="4"/>
      <c r="J381" s="4"/>
      <c r="K381" s="4"/>
      <c r="L381" s="4"/>
      <c r="M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J381" s="1"/>
      <c r="AK381" s="1"/>
      <c r="AL381" s="1"/>
      <c r="AM381" s="1"/>
    </row>
    <row r="382" spans="4:39" x14ac:dyDescent="0.5">
      <c r="D382" s="4"/>
      <c r="E382"/>
      <c r="F382" s="4"/>
      <c r="G382" s="4"/>
      <c r="H382" s="4"/>
      <c r="I382" s="4"/>
      <c r="J382" s="4"/>
      <c r="K382" s="4"/>
      <c r="L382" s="4"/>
      <c r="M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J382" s="1"/>
      <c r="AK382" s="1"/>
      <c r="AL382" s="1"/>
      <c r="AM382" s="1"/>
    </row>
    <row r="383" spans="4:39" x14ac:dyDescent="0.5">
      <c r="D383" s="4"/>
      <c r="E383"/>
      <c r="F383" s="4"/>
      <c r="G383" s="4"/>
      <c r="H383" s="4"/>
      <c r="I383" s="4"/>
      <c r="J383" s="4"/>
      <c r="K383" s="4"/>
      <c r="L383" s="4"/>
      <c r="M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J383" s="1"/>
      <c r="AK383" s="1"/>
      <c r="AL383" s="1"/>
      <c r="AM383" s="1"/>
    </row>
    <row r="384" spans="4:39" x14ac:dyDescent="0.5">
      <c r="D384" s="4"/>
      <c r="E384"/>
      <c r="F384" s="4"/>
      <c r="G384" s="4"/>
      <c r="H384" s="4"/>
      <c r="I384" s="4"/>
      <c r="J384" s="4"/>
      <c r="K384" s="4"/>
      <c r="L384" s="4"/>
      <c r="M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J384" s="1"/>
      <c r="AK384" s="1"/>
      <c r="AL384" s="1"/>
      <c r="AM384" s="1"/>
    </row>
    <row r="385" spans="4:39" x14ac:dyDescent="0.5">
      <c r="D385" s="4"/>
      <c r="E385"/>
      <c r="F385" s="4"/>
      <c r="G385" s="4"/>
      <c r="H385" s="4"/>
      <c r="I385" s="4"/>
      <c r="J385" s="4"/>
      <c r="K385" s="4"/>
      <c r="L385" s="4"/>
      <c r="M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J385" s="1"/>
      <c r="AK385" s="1"/>
      <c r="AL385" s="1"/>
      <c r="AM385" s="1"/>
    </row>
    <row r="386" spans="4:39" x14ac:dyDescent="0.5">
      <c r="D386" s="4"/>
      <c r="E386"/>
      <c r="F386" s="4"/>
      <c r="G386" s="4"/>
      <c r="H386" s="4"/>
      <c r="I386" s="4"/>
      <c r="J386" s="4"/>
      <c r="K386" s="4"/>
      <c r="L386" s="4"/>
      <c r="M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J386" s="1"/>
      <c r="AK386" s="1"/>
      <c r="AL386" s="1"/>
      <c r="AM386" s="1"/>
    </row>
    <row r="387" spans="4:39" x14ac:dyDescent="0.5">
      <c r="D387" s="4"/>
      <c r="E387"/>
      <c r="F387" s="4"/>
      <c r="G387" s="4"/>
      <c r="H387" s="4"/>
      <c r="I387" s="4"/>
      <c r="J387" s="4"/>
      <c r="K387" s="4"/>
      <c r="L387" s="4"/>
      <c r="M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J387" s="1"/>
      <c r="AK387" s="1"/>
      <c r="AL387" s="1"/>
      <c r="AM387" s="1"/>
    </row>
    <row r="388" spans="4:39" x14ac:dyDescent="0.5">
      <c r="D388" s="4"/>
      <c r="E388"/>
      <c r="F388" s="4"/>
      <c r="G388" s="4"/>
      <c r="H388" s="4"/>
      <c r="I388" s="4"/>
      <c r="J388" s="4"/>
      <c r="K388" s="4"/>
      <c r="L388" s="4"/>
      <c r="M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J388" s="1"/>
      <c r="AK388" s="1"/>
      <c r="AL388" s="1"/>
      <c r="AM388" s="1"/>
    </row>
    <row r="389" spans="4:39" x14ac:dyDescent="0.5">
      <c r="D389" s="4"/>
      <c r="E389"/>
      <c r="F389" s="4"/>
      <c r="G389" s="4"/>
      <c r="H389" s="4"/>
      <c r="I389" s="4"/>
      <c r="J389" s="4"/>
      <c r="K389" s="4"/>
      <c r="L389" s="4"/>
      <c r="M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J389" s="1"/>
      <c r="AK389" s="1"/>
      <c r="AL389" s="1"/>
      <c r="AM389" s="1"/>
    </row>
    <row r="390" spans="4:39" x14ac:dyDescent="0.5">
      <c r="D390" s="4"/>
      <c r="E390"/>
      <c r="F390" s="4"/>
      <c r="G390" s="4"/>
      <c r="H390" s="4"/>
      <c r="I390" s="4"/>
      <c r="J390" s="4"/>
      <c r="K390" s="4"/>
      <c r="L390" s="4"/>
      <c r="M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J390" s="1"/>
      <c r="AK390" s="1"/>
      <c r="AL390" s="1"/>
      <c r="AM390" s="1"/>
    </row>
    <row r="391" spans="4:39" x14ac:dyDescent="0.5">
      <c r="D391" s="4"/>
      <c r="E391"/>
      <c r="F391" s="4"/>
      <c r="G391" s="4"/>
      <c r="H391" s="4"/>
      <c r="I391" s="4"/>
      <c r="J391" s="4"/>
      <c r="K391" s="4"/>
      <c r="L391" s="4"/>
      <c r="M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J391" s="1"/>
      <c r="AK391" s="1"/>
      <c r="AL391" s="1"/>
      <c r="AM391" s="1"/>
    </row>
    <row r="392" spans="4:39" x14ac:dyDescent="0.5">
      <c r="D392" s="4"/>
      <c r="E392"/>
      <c r="F392" s="4"/>
      <c r="G392" s="4"/>
      <c r="H392" s="4"/>
      <c r="I392" s="4"/>
      <c r="J392" s="4"/>
      <c r="K392" s="4"/>
      <c r="L392" s="4"/>
      <c r="M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J392" s="1"/>
      <c r="AK392" s="1"/>
      <c r="AL392" s="1"/>
      <c r="AM392" s="1"/>
    </row>
    <row r="393" spans="4:39" x14ac:dyDescent="0.5">
      <c r="D393" s="4"/>
      <c r="E393"/>
      <c r="F393" s="4"/>
      <c r="G393" s="4"/>
      <c r="H393" s="4"/>
      <c r="I393" s="4"/>
      <c r="J393" s="4"/>
      <c r="K393" s="4"/>
      <c r="L393" s="4"/>
      <c r="M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J393" s="1"/>
      <c r="AK393" s="1"/>
      <c r="AL393" s="1"/>
      <c r="AM393" s="1"/>
    </row>
    <row r="394" spans="4:39" x14ac:dyDescent="0.5">
      <c r="D394" s="4"/>
      <c r="E394"/>
      <c r="F394" s="4"/>
      <c r="G394" s="4"/>
      <c r="H394" s="4"/>
      <c r="I394" s="4"/>
      <c r="J394" s="4"/>
      <c r="K394" s="4"/>
      <c r="L394" s="4"/>
      <c r="M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J394" s="1"/>
      <c r="AK394" s="1"/>
      <c r="AL394" s="1"/>
      <c r="AM394" s="1"/>
    </row>
    <row r="395" spans="4:39" x14ac:dyDescent="0.5">
      <c r="D395" s="4"/>
      <c r="E395"/>
      <c r="F395" s="4"/>
      <c r="G395" s="4"/>
      <c r="H395" s="4"/>
      <c r="I395" s="4"/>
      <c r="J395" s="4"/>
      <c r="K395" s="4"/>
      <c r="L395" s="4"/>
      <c r="M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J395" s="1"/>
      <c r="AK395" s="1"/>
      <c r="AL395" s="1"/>
      <c r="AM395" s="1"/>
    </row>
    <row r="396" spans="4:39" x14ac:dyDescent="0.5">
      <c r="D396" s="4"/>
      <c r="E396"/>
      <c r="F396" s="4"/>
      <c r="G396" s="4"/>
      <c r="H396" s="4"/>
      <c r="I396" s="4"/>
      <c r="J396" s="4"/>
      <c r="K396" s="4"/>
      <c r="L396" s="4"/>
      <c r="M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J396" s="1"/>
      <c r="AK396" s="1"/>
      <c r="AL396" s="1"/>
      <c r="AM396" s="1"/>
    </row>
    <row r="397" spans="4:39" x14ac:dyDescent="0.5">
      <c r="D397" s="4"/>
      <c r="E397"/>
      <c r="F397" s="4"/>
      <c r="G397" s="4"/>
      <c r="H397" s="4"/>
      <c r="I397" s="4"/>
      <c r="J397" s="4"/>
      <c r="K397" s="4"/>
      <c r="L397" s="4"/>
      <c r="M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J397" s="1"/>
      <c r="AK397" s="1"/>
      <c r="AL397" s="1"/>
      <c r="AM397" s="1"/>
    </row>
    <row r="398" spans="4:39" x14ac:dyDescent="0.5">
      <c r="D398" s="4"/>
      <c r="E398"/>
      <c r="F398" s="4"/>
      <c r="G398" s="4"/>
      <c r="H398" s="4"/>
      <c r="I398" s="4"/>
      <c r="J398" s="4"/>
      <c r="K398" s="4"/>
      <c r="L398" s="4"/>
      <c r="M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J398" s="1"/>
      <c r="AK398" s="1"/>
      <c r="AL398" s="1"/>
      <c r="AM398" s="1"/>
    </row>
    <row r="399" spans="4:39" x14ac:dyDescent="0.5">
      <c r="D399" s="4"/>
      <c r="E399"/>
      <c r="F399" s="4"/>
      <c r="G399" s="4"/>
      <c r="H399" s="4"/>
      <c r="I399" s="4"/>
      <c r="J399" s="4"/>
      <c r="K399" s="4"/>
      <c r="L399" s="4"/>
      <c r="M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J399" s="1"/>
      <c r="AK399" s="1"/>
      <c r="AL399" s="1"/>
      <c r="AM399" s="1"/>
    </row>
    <row r="400" spans="4:39" x14ac:dyDescent="0.5">
      <c r="D400" s="4"/>
      <c r="E400"/>
      <c r="F400" s="4"/>
      <c r="G400" s="4"/>
      <c r="H400" s="4"/>
      <c r="I400" s="4"/>
      <c r="J400" s="4"/>
      <c r="K400" s="4"/>
      <c r="L400" s="4"/>
      <c r="M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J400" s="1"/>
      <c r="AK400" s="1"/>
      <c r="AL400" s="1"/>
      <c r="AM400" s="1"/>
    </row>
    <row r="401" spans="4:39" x14ac:dyDescent="0.5">
      <c r="D401" s="4"/>
      <c r="E401"/>
      <c r="F401" s="4"/>
      <c r="G401" s="4"/>
      <c r="H401" s="4"/>
      <c r="I401" s="4"/>
      <c r="J401" s="4"/>
      <c r="K401" s="4"/>
      <c r="L401" s="4"/>
      <c r="M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J401" s="1"/>
      <c r="AK401" s="1"/>
      <c r="AL401" s="1"/>
      <c r="AM401" s="1"/>
    </row>
    <row r="402" spans="4:39" x14ac:dyDescent="0.5">
      <c r="D402" s="4"/>
      <c r="E402"/>
      <c r="F402" s="4"/>
      <c r="G402" s="4"/>
      <c r="H402" s="4"/>
      <c r="I402" s="4"/>
      <c r="J402" s="4"/>
      <c r="K402" s="4"/>
      <c r="L402" s="4"/>
      <c r="M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J402" s="1"/>
      <c r="AK402" s="1"/>
      <c r="AL402" s="1"/>
      <c r="AM402" s="1"/>
    </row>
    <row r="403" spans="4:39" x14ac:dyDescent="0.5">
      <c r="D403" s="4"/>
      <c r="E403"/>
      <c r="F403" s="4"/>
      <c r="G403" s="4"/>
      <c r="H403" s="4"/>
      <c r="I403" s="4"/>
      <c r="J403" s="4"/>
      <c r="K403" s="4"/>
      <c r="L403" s="4"/>
      <c r="M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J403" s="1"/>
      <c r="AK403" s="1"/>
      <c r="AL403" s="1"/>
      <c r="AM403" s="1"/>
    </row>
    <row r="404" spans="4:39" x14ac:dyDescent="0.5">
      <c r="D404" s="4"/>
      <c r="E404"/>
      <c r="F404" s="4"/>
      <c r="G404" s="4"/>
      <c r="H404" s="4"/>
      <c r="I404" s="4"/>
      <c r="J404" s="4"/>
      <c r="K404" s="4"/>
      <c r="L404" s="4"/>
      <c r="M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J404" s="1"/>
      <c r="AK404" s="1"/>
      <c r="AL404" s="1"/>
      <c r="AM404" s="1"/>
    </row>
    <row r="405" spans="4:39" x14ac:dyDescent="0.5">
      <c r="D405" s="4"/>
      <c r="E405"/>
      <c r="F405" s="4"/>
      <c r="G405" s="4"/>
      <c r="H405" s="4"/>
      <c r="I405" s="4"/>
      <c r="J405" s="4"/>
      <c r="K405" s="4"/>
      <c r="L405" s="4"/>
      <c r="M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J405" s="1"/>
      <c r="AK405" s="1"/>
      <c r="AL405" s="1"/>
      <c r="AM405" s="1"/>
    </row>
    <row r="406" spans="4:39" x14ac:dyDescent="0.5">
      <c r="D406" s="4"/>
      <c r="E406"/>
      <c r="F406" s="4"/>
      <c r="G406" s="4"/>
      <c r="H406" s="4"/>
      <c r="I406" s="4"/>
      <c r="J406" s="4"/>
      <c r="K406" s="4"/>
      <c r="L406" s="4"/>
      <c r="M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J406" s="1"/>
      <c r="AK406" s="1"/>
      <c r="AL406" s="1"/>
      <c r="AM406" s="1"/>
    </row>
    <row r="407" spans="4:39" x14ac:dyDescent="0.5">
      <c r="D407" s="4"/>
      <c r="E407"/>
      <c r="F407" s="4"/>
      <c r="G407" s="4"/>
      <c r="H407" s="4"/>
      <c r="I407" s="4"/>
      <c r="J407" s="4"/>
      <c r="K407" s="4"/>
      <c r="L407" s="4"/>
      <c r="M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J407" s="1"/>
      <c r="AK407" s="1"/>
      <c r="AL407" s="1"/>
      <c r="AM407" s="1"/>
    </row>
    <row r="408" spans="4:39" x14ac:dyDescent="0.5">
      <c r="D408" s="4"/>
      <c r="E408"/>
      <c r="F408" s="4"/>
      <c r="G408" s="4"/>
      <c r="H408" s="4"/>
      <c r="I408" s="4"/>
      <c r="J408" s="4"/>
      <c r="K408" s="4"/>
      <c r="L408" s="4"/>
      <c r="M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J408" s="1"/>
      <c r="AK408" s="1"/>
      <c r="AL408" s="1"/>
      <c r="AM408" s="1"/>
    </row>
    <row r="409" spans="4:39" x14ac:dyDescent="0.5">
      <c r="D409" s="4"/>
      <c r="E409"/>
      <c r="F409" s="4"/>
      <c r="G409" s="4"/>
      <c r="H409" s="4"/>
      <c r="I409" s="4"/>
      <c r="J409" s="4"/>
      <c r="K409" s="4"/>
      <c r="L409" s="4"/>
      <c r="M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J409" s="1"/>
      <c r="AK409" s="1"/>
      <c r="AL409" s="1"/>
      <c r="AM409" s="1"/>
    </row>
    <row r="410" spans="4:39" x14ac:dyDescent="0.5">
      <c r="D410" s="4"/>
      <c r="E410"/>
      <c r="F410" s="4"/>
      <c r="G410" s="4"/>
      <c r="H410" s="4"/>
      <c r="I410" s="4"/>
      <c r="J410" s="4"/>
      <c r="K410" s="4"/>
      <c r="L410" s="4"/>
      <c r="M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J410" s="1"/>
      <c r="AK410" s="1"/>
      <c r="AL410" s="1"/>
      <c r="AM410" s="1"/>
    </row>
    <row r="411" spans="4:39" x14ac:dyDescent="0.5">
      <c r="D411" s="4"/>
      <c r="E411"/>
      <c r="F411" s="4"/>
      <c r="G411" s="4"/>
      <c r="H411" s="4"/>
      <c r="I411" s="4"/>
      <c r="J411" s="4"/>
      <c r="K411" s="4"/>
      <c r="L411" s="4"/>
      <c r="M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J411" s="1"/>
      <c r="AK411" s="1"/>
      <c r="AL411" s="1"/>
      <c r="AM411" s="1"/>
    </row>
    <row r="412" spans="4:39" x14ac:dyDescent="0.5">
      <c r="D412" s="4"/>
      <c r="E412"/>
      <c r="F412" s="4"/>
      <c r="G412" s="4"/>
      <c r="H412" s="4"/>
      <c r="I412" s="4"/>
      <c r="J412" s="4"/>
      <c r="K412" s="4"/>
      <c r="L412" s="4"/>
      <c r="M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J412" s="1"/>
      <c r="AK412" s="1"/>
      <c r="AL412" s="1"/>
      <c r="AM412" s="1"/>
    </row>
    <row r="413" spans="4:39" x14ac:dyDescent="0.5">
      <c r="D413" s="4"/>
      <c r="E413"/>
      <c r="F413" s="4"/>
      <c r="G413" s="4"/>
      <c r="H413" s="4"/>
      <c r="I413" s="4"/>
      <c r="J413" s="4"/>
      <c r="K413" s="4"/>
      <c r="L413" s="4"/>
      <c r="M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J413" s="1"/>
      <c r="AK413" s="1"/>
      <c r="AL413" s="1"/>
      <c r="AM413" s="1"/>
    </row>
    <row r="414" spans="4:39" x14ac:dyDescent="0.5">
      <c r="D414" s="4"/>
      <c r="E414"/>
      <c r="F414" s="4"/>
      <c r="G414" s="4"/>
      <c r="H414" s="4"/>
      <c r="I414" s="4"/>
      <c r="J414" s="4"/>
      <c r="K414" s="4"/>
      <c r="L414" s="4"/>
      <c r="M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J414" s="1"/>
      <c r="AK414" s="1"/>
      <c r="AL414" s="1"/>
      <c r="AM414" s="1"/>
    </row>
    <row r="415" spans="4:39" x14ac:dyDescent="0.5">
      <c r="D415" s="4"/>
      <c r="E415"/>
      <c r="F415" s="4"/>
      <c r="G415" s="4"/>
      <c r="H415" s="4"/>
      <c r="I415" s="4"/>
      <c r="J415" s="4"/>
      <c r="K415" s="4"/>
      <c r="L415" s="4"/>
      <c r="M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J415" s="1"/>
      <c r="AK415" s="1"/>
      <c r="AL415" s="1"/>
      <c r="AM415" s="1"/>
    </row>
    <row r="416" spans="4:39" x14ac:dyDescent="0.5">
      <c r="D416" s="4"/>
      <c r="E416"/>
      <c r="F416" s="4"/>
      <c r="G416" s="4"/>
      <c r="H416" s="4"/>
      <c r="I416" s="4"/>
      <c r="J416" s="4"/>
      <c r="K416" s="4"/>
      <c r="L416" s="4"/>
      <c r="M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J416" s="1"/>
      <c r="AK416" s="1"/>
      <c r="AL416" s="1"/>
      <c r="AM416" s="1"/>
    </row>
    <row r="417" spans="4:39" x14ac:dyDescent="0.5">
      <c r="D417" s="4"/>
      <c r="E417"/>
      <c r="F417" s="4"/>
      <c r="G417" s="4"/>
      <c r="H417" s="4"/>
      <c r="I417" s="4"/>
      <c r="J417" s="4"/>
      <c r="K417" s="4"/>
      <c r="L417" s="4"/>
      <c r="M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J417" s="1"/>
      <c r="AK417" s="1"/>
      <c r="AL417" s="1"/>
      <c r="AM417" s="1"/>
    </row>
    <row r="418" spans="4:39" x14ac:dyDescent="0.5">
      <c r="D418" s="4"/>
      <c r="E418"/>
      <c r="F418" s="4"/>
      <c r="G418" s="4"/>
      <c r="H418" s="4"/>
      <c r="I418" s="4"/>
      <c r="J418" s="4"/>
      <c r="K418" s="4"/>
      <c r="L418" s="4"/>
      <c r="M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J418" s="1"/>
      <c r="AK418" s="1"/>
      <c r="AL418" s="1"/>
      <c r="AM418" s="1"/>
    </row>
    <row r="419" spans="4:39" x14ac:dyDescent="0.5">
      <c r="D419" s="4"/>
      <c r="E419"/>
      <c r="F419" s="4"/>
      <c r="G419" s="4"/>
      <c r="H419" s="4"/>
      <c r="I419" s="4"/>
      <c r="J419" s="4"/>
      <c r="K419" s="4"/>
      <c r="L419" s="4"/>
      <c r="M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J419" s="1"/>
      <c r="AK419" s="1"/>
      <c r="AL419" s="1"/>
      <c r="AM419" s="1"/>
    </row>
    <row r="420" spans="4:39" x14ac:dyDescent="0.5">
      <c r="D420" s="4"/>
      <c r="E420"/>
      <c r="F420" s="4"/>
      <c r="G420" s="4"/>
      <c r="H420" s="4"/>
      <c r="I420" s="4"/>
      <c r="J420" s="4"/>
      <c r="K420" s="4"/>
      <c r="L420" s="4"/>
      <c r="M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J420" s="1"/>
      <c r="AK420" s="1"/>
      <c r="AL420" s="1"/>
      <c r="AM420" s="1"/>
    </row>
    <row r="421" spans="4:39" x14ac:dyDescent="0.5">
      <c r="D421" s="4"/>
      <c r="E421"/>
      <c r="F421" s="4"/>
      <c r="G421" s="4"/>
      <c r="H421" s="4"/>
      <c r="I421" s="4"/>
      <c r="J421" s="4"/>
      <c r="K421" s="4"/>
      <c r="L421" s="4"/>
      <c r="M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J421" s="1"/>
      <c r="AK421" s="1"/>
      <c r="AL421" s="1"/>
      <c r="AM421" s="1"/>
    </row>
    <row r="422" spans="4:39" x14ac:dyDescent="0.5">
      <c r="D422" s="4"/>
      <c r="E422"/>
      <c r="F422" s="4"/>
      <c r="G422" s="4"/>
      <c r="H422" s="4"/>
      <c r="I422" s="4"/>
      <c r="J422" s="4"/>
      <c r="K422" s="4"/>
      <c r="L422" s="4"/>
      <c r="M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J422" s="1"/>
      <c r="AK422" s="1"/>
      <c r="AL422" s="1"/>
      <c r="AM422" s="1"/>
    </row>
    <row r="423" spans="4:39" x14ac:dyDescent="0.5">
      <c r="D423" s="4"/>
      <c r="E423"/>
      <c r="F423" s="4"/>
      <c r="G423" s="4"/>
      <c r="H423" s="4"/>
      <c r="I423" s="4"/>
      <c r="J423" s="4"/>
      <c r="K423" s="4"/>
      <c r="L423" s="4"/>
      <c r="M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J423" s="1"/>
      <c r="AK423" s="1"/>
      <c r="AL423" s="1"/>
      <c r="AM423" s="1"/>
    </row>
    <row r="424" spans="4:39" x14ac:dyDescent="0.5">
      <c r="D424" s="4"/>
      <c r="E424"/>
      <c r="F424" s="4"/>
      <c r="G424" s="4"/>
      <c r="H424" s="4"/>
      <c r="I424" s="4"/>
      <c r="J424" s="4"/>
      <c r="K424" s="4"/>
      <c r="L424" s="4"/>
      <c r="M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J424" s="1"/>
      <c r="AK424" s="1"/>
      <c r="AL424" s="1"/>
      <c r="AM424" s="1"/>
    </row>
    <row r="425" spans="4:39" x14ac:dyDescent="0.5">
      <c r="D425" s="4"/>
      <c r="E425"/>
      <c r="F425" s="4"/>
      <c r="G425" s="4"/>
      <c r="H425" s="4"/>
      <c r="I425" s="4"/>
      <c r="J425" s="4"/>
      <c r="K425" s="4"/>
      <c r="L425" s="4"/>
      <c r="M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J425" s="1"/>
      <c r="AK425" s="1"/>
      <c r="AL425" s="1"/>
      <c r="AM425" s="1"/>
    </row>
    <row r="426" spans="4:39" x14ac:dyDescent="0.5">
      <c r="D426" s="4"/>
      <c r="E426"/>
      <c r="F426" s="4"/>
      <c r="G426" s="4"/>
      <c r="H426" s="4"/>
      <c r="I426" s="4"/>
      <c r="J426" s="4"/>
      <c r="K426" s="4"/>
      <c r="L426" s="4"/>
      <c r="M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J426" s="1"/>
      <c r="AK426" s="1"/>
      <c r="AL426" s="1"/>
      <c r="AM426" s="1"/>
    </row>
    <row r="427" spans="4:39" x14ac:dyDescent="0.5">
      <c r="D427" s="4"/>
      <c r="E427"/>
      <c r="F427" s="4"/>
      <c r="G427" s="4"/>
      <c r="H427" s="4"/>
      <c r="I427" s="4"/>
      <c r="J427" s="4"/>
      <c r="K427" s="4"/>
      <c r="L427" s="4"/>
      <c r="M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J427" s="1"/>
      <c r="AK427" s="1"/>
      <c r="AL427" s="1"/>
      <c r="AM427" s="1"/>
    </row>
    <row r="428" spans="4:39" x14ac:dyDescent="0.5">
      <c r="D428" s="4"/>
      <c r="E428"/>
      <c r="F428" s="4"/>
      <c r="G428" s="4"/>
      <c r="H428" s="4"/>
      <c r="I428" s="4"/>
      <c r="J428" s="4"/>
      <c r="K428" s="4"/>
      <c r="L428" s="4"/>
      <c r="M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J428" s="1"/>
      <c r="AK428" s="1"/>
      <c r="AL428" s="1"/>
      <c r="AM428" s="1"/>
    </row>
    <row r="429" spans="4:39" x14ac:dyDescent="0.5">
      <c r="D429" s="4"/>
      <c r="E429"/>
      <c r="F429" s="4"/>
      <c r="G429" s="4"/>
      <c r="H429" s="4"/>
      <c r="I429" s="4"/>
      <c r="J429" s="4"/>
      <c r="K429" s="4"/>
      <c r="L429" s="4"/>
      <c r="M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J429" s="1"/>
      <c r="AK429" s="1"/>
      <c r="AL429" s="1"/>
      <c r="AM429" s="1"/>
    </row>
    <row r="430" spans="4:39" x14ac:dyDescent="0.5">
      <c r="D430" s="4"/>
      <c r="E430"/>
      <c r="F430" s="4"/>
      <c r="G430" s="4"/>
      <c r="H430" s="4"/>
      <c r="I430" s="4"/>
      <c r="J430" s="4"/>
      <c r="K430" s="4"/>
      <c r="L430" s="4"/>
      <c r="M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J430" s="1"/>
      <c r="AK430" s="1"/>
      <c r="AL430" s="1"/>
      <c r="AM430" s="1"/>
    </row>
    <row r="431" spans="4:39" x14ac:dyDescent="0.5">
      <c r="D431" s="4"/>
      <c r="E431"/>
      <c r="F431" s="4"/>
      <c r="G431" s="4"/>
      <c r="H431" s="4"/>
      <c r="I431" s="4"/>
      <c r="J431" s="4"/>
      <c r="K431" s="4"/>
      <c r="L431" s="4"/>
      <c r="M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J431" s="1"/>
      <c r="AK431" s="1"/>
      <c r="AL431" s="1"/>
      <c r="AM431" s="1"/>
    </row>
    <row r="432" spans="4:39" x14ac:dyDescent="0.5">
      <c r="D432" s="4"/>
      <c r="E432"/>
      <c r="F432" s="4"/>
      <c r="G432" s="4"/>
      <c r="H432" s="4"/>
      <c r="I432" s="4"/>
      <c r="J432" s="4"/>
      <c r="K432" s="4"/>
      <c r="L432" s="4"/>
      <c r="M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J432" s="1"/>
      <c r="AK432" s="1"/>
      <c r="AL432" s="1"/>
      <c r="AM432" s="1"/>
    </row>
    <row r="433" spans="4:39" x14ac:dyDescent="0.5">
      <c r="D433" s="4"/>
      <c r="E433"/>
      <c r="F433" s="4"/>
      <c r="G433" s="4"/>
      <c r="H433" s="4"/>
      <c r="I433" s="4"/>
      <c r="J433" s="4"/>
      <c r="K433" s="4"/>
      <c r="L433" s="4"/>
      <c r="M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J433" s="1"/>
      <c r="AK433" s="1"/>
      <c r="AL433" s="1"/>
      <c r="AM433" s="1"/>
    </row>
    <row r="434" spans="4:39" x14ac:dyDescent="0.5">
      <c r="D434" s="4"/>
      <c r="E434"/>
      <c r="F434" s="4"/>
      <c r="G434" s="4"/>
      <c r="H434" s="4"/>
      <c r="I434" s="4"/>
      <c r="J434" s="4"/>
      <c r="K434" s="4"/>
      <c r="L434" s="4"/>
      <c r="M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J434" s="1"/>
      <c r="AK434" s="1"/>
      <c r="AL434" s="1"/>
      <c r="AM434" s="1"/>
    </row>
    <row r="435" spans="4:39" x14ac:dyDescent="0.5">
      <c r="D435" s="4"/>
      <c r="E435"/>
      <c r="F435" s="4"/>
      <c r="G435" s="4"/>
      <c r="H435" s="4"/>
      <c r="I435" s="4"/>
      <c r="J435" s="4"/>
      <c r="K435" s="4"/>
      <c r="L435" s="4"/>
      <c r="M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J435" s="1"/>
      <c r="AK435" s="1"/>
      <c r="AL435" s="1"/>
      <c r="AM435" s="1"/>
    </row>
    <row r="436" spans="4:39" x14ac:dyDescent="0.5">
      <c r="D436" s="4"/>
      <c r="E436"/>
      <c r="F436" s="4"/>
      <c r="G436" s="4"/>
      <c r="H436" s="4"/>
      <c r="I436" s="4"/>
      <c r="J436" s="4"/>
      <c r="K436" s="4"/>
      <c r="L436" s="4"/>
      <c r="M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J436" s="1"/>
      <c r="AK436" s="1"/>
      <c r="AL436" s="1"/>
      <c r="AM436" s="1"/>
    </row>
    <row r="437" spans="4:39" x14ac:dyDescent="0.5">
      <c r="D437" s="4"/>
      <c r="E437"/>
      <c r="F437" s="4"/>
      <c r="G437" s="4"/>
      <c r="H437" s="4"/>
      <c r="I437" s="4"/>
      <c r="J437" s="4"/>
      <c r="K437" s="4"/>
      <c r="L437" s="4"/>
      <c r="M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J437" s="1"/>
      <c r="AK437" s="1"/>
      <c r="AL437" s="1"/>
      <c r="AM437" s="1"/>
    </row>
    <row r="438" spans="4:39" x14ac:dyDescent="0.5">
      <c r="D438" s="4"/>
      <c r="E438"/>
      <c r="F438" s="4"/>
      <c r="G438" s="4"/>
      <c r="H438" s="4"/>
      <c r="I438" s="4"/>
      <c r="J438" s="4"/>
      <c r="K438" s="4"/>
      <c r="L438" s="4"/>
      <c r="M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J438" s="1"/>
      <c r="AK438" s="1"/>
      <c r="AL438" s="1"/>
      <c r="AM438" s="1"/>
    </row>
    <row r="439" spans="4:39" x14ac:dyDescent="0.5">
      <c r="D439" s="4"/>
      <c r="E439"/>
      <c r="F439" s="4"/>
      <c r="G439" s="4"/>
      <c r="H439" s="4"/>
      <c r="I439" s="4"/>
      <c r="J439" s="4"/>
      <c r="K439" s="4"/>
      <c r="L439" s="4"/>
      <c r="M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J439" s="1"/>
      <c r="AK439" s="1"/>
      <c r="AL439" s="1"/>
      <c r="AM439" s="1"/>
    </row>
    <row r="440" spans="4:39" x14ac:dyDescent="0.5">
      <c r="D440" s="4"/>
      <c r="E440"/>
      <c r="F440" s="4"/>
      <c r="G440" s="4"/>
      <c r="H440" s="4"/>
      <c r="I440" s="4"/>
      <c r="J440" s="4"/>
      <c r="K440" s="4"/>
      <c r="L440" s="4"/>
      <c r="M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J440" s="1"/>
      <c r="AK440" s="1"/>
      <c r="AL440" s="1"/>
      <c r="AM440" s="1"/>
    </row>
    <row r="441" spans="4:39" x14ac:dyDescent="0.5">
      <c r="D441" s="4"/>
      <c r="E441"/>
      <c r="F441" s="4"/>
      <c r="G441" s="4"/>
      <c r="H441" s="4"/>
      <c r="I441" s="4"/>
      <c r="J441" s="4"/>
      <c r="K441" s="4"/>
      <c r="L441" s="4"/>
      <c r="M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J441" s="1"/>
      <c r="AK441" s="1"/>
      <c r="AL441" s="1"/>
      <c r="AM441" s="1"/>
    </row>
    <row r="442" spans="4:39" x14ac:dyDescent="0.5">
      <c r="D442" s="4"/>
      <c r="E442"/>
      <c r="F442" s="4"/>
      <c r="G442" s="4"/>
      <c r="H442" s="4"/>
      <c r="I442" s="4"/>
      <c r="J442" s="4"/>
      <c r="K442" s="4"/>
      <c r="L442" s="4"/>
      <c r="M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J442" s="1"/>
      <c r="AK442" s="1"/>
      <c r="AL442" s="1"/>
      <c r="AM442" s="1"/>
    </row>
    <row r="443" spans="4:39" x14ac:dyDescent="0.5">
      <c r="D443" s="4"/>
      <c r="E443"/>
      <c r="F443" s="4"/>
      <c r="G443" s="4"/>
      <c r="H443" s="4"/>
      <c r="I443" s="4"/>
      <c r="J443" s="4"/>
      <c r="K443" s="4"/>
      <c r="L443" s="4"/>
      <c r="M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J443" s="1"/>
      <c r="AK443" s="1"/>
      <c r="AL443" s="1"/>
      <c r="AM443" s="1"/>
    </row>
    <row r="444" spans="4:39" x14ac:dyDescent="0.5">
      <c r="D444" s="4"/>
      <c r="E444"/>
      <c r="F444" s="4"/>
      <c r="G444" s="4"/>
      <c r="H444" s="4"/>
      <c r="I444" s="4"/>
      <c r="J444" s="4"/>
      <c r="K444" s="4"/>
      <c r="L444" s="4"/>
      <c r="M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J444" s="1"/>
      <c r="AK444" s="1"/>
      <c r="AL444" s="1"/>
      <c r="AM444" s="1"/>
    </row>
    <row r="445" spans="4:39" x14ac:dyDescent="0.5">
      <c r="D445" s="4"/>
      <c r="E445"/>
      <c r="F445" s="4"/>
      <c r="G445" s="4"/>
      <c r="H445" s="4"/>
      <c r="I445" s="4"/>
      <c r="J445" s="4"/>
      <c r="K445" s="4"/>
      <c r="L445" s="4"/>
      <c r="M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J445" s="1"/>
      <c r="AK445" s="1"/>
      <c r="AL445" s="1"/>
      <c r="AM445" s="1"/>
    </row>
    <row r="446" spans="4:39" x14ac:dyDescent="0.5">
      <c r="D446" s="4"/>
      <c r="E446"/>
      <c r="F446" s="4"/>
      <c r="G446" s="4"/>
      <c r="H446" s="4"/>
      <c r="I446" s="4"/>
      <c r="J446" s="4"/>
      <c r="K446" s="4"/>
      <c r="L446" s="4"/>
      <c r="M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J446" s="1"/>
      <c r="AK446" s="1"/>
      <c r="AL446" s="1"/>
      <c r="AM446" s="1"/>
    </row>
    <row r="447" spans="4:39" x14ac:dyDescent="0.5">
      <c r="D447" s="4"/>
      <c r="E447"/>
      <c r="F447" s="4"/>
      <c r="G447" s="4"/>
      <c r="H447" s="4"/>
      <c r="I447" s="4"/>
      <c r="J447" s="4"/>
      <c r="K447" s="4"/>
      <c r="L447" s="4"/>
      <c r="M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J447" s="1"/>
      <c r="AK447" s="1"/>
      <c r="AL447" s="1"/>
      <c r="AM447" s="1"/>
    </row>
    <row r="448" spans="4:39" x14ac:dyDescent="0.5">
      <c r="D448" s="4"/>
      <c r="E448"/>
      <c r="F448" s="4"/>
      <c r="G448" s="4"/>
      <c r="H448" s="4"/>
      <c r="I448" s="4"/>
      <c r="J448" s="4"/>
      <c r="K448" s="4"/>
      <c r="L448" s="4"/>
      <c r="M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J448" s="1"/>
      <c r="AK448" s="1"/>
      <c r="AL448" s="1"/>
      <c r="AM448" s="1"/>
    </row>
    <row r="449" spans="4:39" x14ac:dyDescent="0.5">
      <c r="D449" s="4"/>
      <c r="E449"/>
      <c r="F449" s="4"/>
      <c r="G449" s="4"/>
      <c r="H449" s="4"/>
      <c r="I449" s="4"/>
      <c r="J449" s="4"/>
      <c r="K449" s="4"/>
      <c r="L449" s="4"/>
      <c r="M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J449" s="1"/>
      <c r="AK449" s="1"/>
      <c r="AL449" s="1"/>
      <c r="AM449" s="1"/>
    </row>
    <row r="450" spans="4:39" x14ac:dyDescent="0.5">
      <c r="D450" s="4"/>
      <c r="E450"/>
      <c r="F450" s="4"/>
      <c r="G450" s="4"/>
      <c r="H450" s="4"/>
      <c r="I450" s="4"/>
      <c r="J450" s="4"/>
      <c r="K450" s="4"/>
      <c r="L450" s="4"/>
      <c r="M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J450" s="1"/>
      <c r="AK450" s="1"/>
      <c r="AL450" s="1"/>
      <c r="AM450" s="1"/>
    </row>
    <row r="451" spans="4:39" x14ac:dyDescent="0.5">
      <c r="D451" s="4"/>
      <c r="E451"/>
      <c r="F451" s="4"/>
      <c r="G451" s="4"/>
      <c r="H451" s="4"/>
      <c r="I451" s="4"/>
      <c r="J451" s="4"/>
      <c r="K451" s="4"/>
      <c r="L451" s="4"/>
      <c r="M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J451" s="1"/>
      <c r="AK451" s="1"/>
      <c r="AL451" s="1"/>
      <c r="AM451" s="1"/>
    </row>
    <row r="452" spans="4:39" x14ac:dyDescent="0.5">
      <c r="D452" s="4"/>
      <c r="E452"/>
      <c r="F452" s="4"/>
      <c r="G452" s="4"/>
      <c r="H452" s="4"/>
      <c r="I452" s="4"/>
      <c r="J452" s="4"/>
      <c r="K452" s="4"/>
      <c r="L452" s="4"/>
      <c r="M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J452" s="1"/>
      <c r="AK452" s="1"/>
      <c r="AL452" s="1"/>
      <c r="AM452" s="1"/>
    </row>
    <row r="453" spans="4:39" x14ac:dyDescent="0.5">
      <c r="D453" s="4"/>
      <c r="E453"/>
      <c r="F453" s="4"/>
      <c r="G453" s="4"/>
      <c r="H453" s="4"/>
      <c r="I453" s="4"/>
      <c r="J453" s="4"/>
      <c r="K453" s="4"/>
      <c r="L453" s="4"/>
      <c r="M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J453" s="1"/>
      <c r="AK453" s="1"/>
      <c r="AL453" s="1"/>
      <c r="AM453" s="1"/>
    </row>
    <row r="454" spans="4:39" x14ac:dyDescent="0.5">
      <c r="D454" s="4"/>
      <c r="E454"/>
      <c r="F454" s="4"/>
      <c r="G454" s="4"/>
      <c r="H454" s="4"/>
      <c r="I454" s="4"/>
      <c r="J454" s="4"/>
      <c r="K454" s="4"/>
      <c r="L454" s="4"/>
      <c r="M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J454" s="1"/>
      <c r="AK454" s="1"/>
      <c r="AL454" s="1"/>
      <c r="AM454" s="1"/>
    </row>
    <row r="455" spans="4:39" x14ac:dyDescent="0.5">
      <c r="D455" s="4"/>
      <c r="E455"/>
      <c r="F455" s="4"/>
      <c r="G455" s="4"/>
      <c r="H455" s="4"/>
      <c r="I455" s="4"/>
      <c r="J455" s="4"/>
      <c r="K455" s="4"/>
      <c r="L455" s="4"/>
      <c r="M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J455" s="1"/>
      <c r="AK455" s="1"/>
      <c r="AL455" s="1"/>
      <c r="AM455" s="1"/>
    </row>
    <row r="456" spans="4:39" x14ac:dyDescent="0.5">
      <c r="D456" s="4"/>
      <c r="E456"/>
      <c r="F456" s="4"/>
      <c r="G456" s="4"/>
      <c r="H456" s="4"/>
      <c r="I456" s="4"/>
      <c r="J456" s="4"/>
      <c r="K456" s="4"/>
      <c r="L456" s="4"/>
      <c r="M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J456" s="1"/>
      <c r="AK456" s="1"/>
      <c r="AL456" s="1"/>
      <c r="AM456" s="1"/>
    </row>
    <row r="457" spans="4:39" x14ac:dyDescent="0.5">
      <c r="D457" s="4"/>
      <c r="E457"/>
      <c r="F457" s="4"/>
      <c r="G457" s="4"/>
      <c r="H457" s="4"/>
      <c r="I457" s="4"/>
      <c r="J457" s="4"/>
      <c r="K457" s="4"/>
      <c r="L457" s="4"/>
      <c r="M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J457" s="1"/>
      <c r="AK457" s="1"/>
      <c r="AL457" s="1"/>
      <c r="AM457" s="1"/>
    </row>
    <row r="458" spans="4:39" x14ac:dyDescent="0.5">
      <c r="D458" s="4"/>
      <c r="E458"/>
      <c r="F458" s="4"/>
      <c r="G458" s="4"/>
      <c r="H458" s="4"/>
      <c r="I458" s="4"/>
      <c r="J458" s="4"/>
      <c r="K458" s="4"/>
      <c r="L458" s="4"/>
      <c r="M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J458" s="1"/>
      <c r="AK458" s="1"/>
      <c r="AL458" s="1"/>
      <c r="AM458" s="1"/>
    </row>
    <row r="459" spans="4:39" x14ac:dyDescent="0.5">
      <c r="D459" s="4"/>
      <c r="E459"/>
      <c r="F459" s="4"/>
      <c r="G459" s="4"/>
      <c r="H459" s="4"/>
      <c r="I459" s="4"/>
      <c r="J459" s="4"/>
      <c r="K459" s="4"/>
      <c r="L459" s="4"/>
      <c r="M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J459" s="1"/>
      <c r="AK459" s="1"/>
      <c r="AL459" s="1"/>
      <c r="AM459" s="1"/>
    </row>
    <row r="460" spans="4:39" x14ac:dyDescent="0.5">
      <c r="D460" s="4"/>
      <c r="E460"/>
      <c r="F460" s="4"/>
      <c r="G460" s="4"/>
      <c r="H460" s="4"/>
      <c r="I460" s="4"/>
      <c r="J460" s="4"/>
      <c r="K460" s="4"/>
      <c r="L460" s="4"/>
      <c r="M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J460" s="1"/>
      <c r="AK460" s="1"/>
      <c r="AL460" s="1"/>
      <c r="AM460" s="1"/>
    </row>
    <row r="461" spans="4:39" x14ac:dyDescent="0.5">
      <c r="D461" s="4"/>
      <c r="E461"/>
      <c r="F461" s="4"/>
      <c r="G461" s="4"/>
      <c r="H461" s="4"/>
      <c r="I461" s="4"/>
      <c r="J461" s="4"/>
      <c r="K461" s="4"/>
      <c r="L461" s="4"/>
      <c r="M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J461" s="1"/>
      <c r="AK461" s="1"/>
      <c r="AL461" s="1"/>
      <c r="AM461" s="1"/>
    </row>
    <row r="462" spans="4:39" x14ac:dyDescent="0.5">
      <c r="D462" s="4"/>
      <c r="E462"/>
      <c r="F462" s="4"/>
      <c r="G462" s="4"/>
      <c r="H462" s="4"/>
      <c r="I462" s="4"/>
      <c r="J462" s="4"/>
      <c r="K462" s="4"/>
      <c r="L462" s="4"/>
      <c r="M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J462" s="1"/>
      <c r="AK462" s="1"/>
      <c r="AL462" s="1"/>
      <c r="AM462" s="1"/>
    </row>
    <row r="463" spans="4:39" x14ac:dyDescent="0.5">
      <c r="D463" s="4"/>
      <c r="E463"/>
      <c r="F463" s="4"/>
      <c r="G463" s="4"/>
      <c r="H463" s="4"/>
      <c r="I463" s="4"/>
      <c r="J463" s="4"/>
      <c r="K463" s="4"/>
      <c r="L463" s="4"/>
      <c r="M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J463" s="1"/>
      <c r="AK463" s="1"/>
      <c r="AL463" s="1"/>
      <c r="AM463" s="1"/>
    </row>
    <row r="464" spans="4:39" x14ac:dyDescent="0.5">
      <c r="D464" s="4"/>
      <c r="E464"/>
      <c r="F464" s="4"/>
      <c r="G464" s="4"/>
      <c r="H464" s="4"/>
      <c r="I464" s="4"/>
      <c r="J464" s="4"/>
      <c r="K464" s="4"/>
      <c r="L464" s="4"/>
      <c r="M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J464" s="1"/>
      <c r="AK464" s="1"/>
      <c r="AL464" s="1"/>
      <c r="AM464" s="1"/>
    </row>
    <row r="465" spans="4:39" x14ac:dyDescent="0.5">
      <c r="D465" s="4"/>
      <c r="E465"/>
      <c r="F465" s="4"/>
      <c r="G465" s="4"/>
      <c r="H465" s="4"/>
      <c r="I465" s="4"/>
      <c r="J465" s="4"/>
      <c r="K465" s="4"/>
      <c r="L465" s="4"/>
      <c r="M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J465" s="1"/>
      <c r="AK465" s="1"/>
      <c r="AL465" s="1"/>
      <c r="AM465" s="1"/>
    </row>
    <row r="466" spans="4:39" x14ac:dyDescent="0.5">
      <c r="D466" s="4"/>
      <c r="E466"/>
      <c r="F466" s="4"/>
      <c r="G466" s="4"/>
      <c r="H466" s="4"/>
      <c r="I466" s="4"/>
      <c r="J466" s="4"/>
      <c r="K466" s="4"/>
      <c r="L466" s="4"/>
      <c r="M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J466" s="1"/>
      <c r="AK466" s="1"/>
      <c r="AL466" s="1"/>
      <c r="AM466" s="1"/>
    </row>
    <row r="467" spans="4:39" x14ac:dyDescent="0.5">
      <c r="D467" s="4"/>
      <c r="E467"/>
      <c r="F467" s="4"/>
      <c r="G467" s="4"/>
      <c r="H467" s="4"/>
      <c r="I467" s="4"/>
      <c r="J467" s="4"/>
      <c r="K467" s="4"/>
      <c r="L467" s="4"/>
      <c r="M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J467" s="1"/>
      <c r="AK467" s="1"/>
      <c r="AL467" s="1"/>
      <c r="AM467" s="1"/>
    </row>
    <row r="468" spans="4:39" x14ac:dyDescent="0.5">
      <c r="D468" s="4"/>
      <c r="E468"/>
      <c r="F468" s="4"/>
      <c r="G468" s="4"/>
      <c r="H468" s="4"/>
      <c r="I468" s="4"/>
      <c r="J468" s="4"/>
      <c r="K468" s="4"/>
      <c r="L468" s="4"/>
      <c r="M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J468" s="1"/>
      <c r="AK468" s="1"/>
      <c r="AL468" s="1"/>
      <c r="AM468" s="1"/>
    </row>
    <row r="469" spans="4:39" x14ac:dyDescent="0.5">
      <c r="D469" s="4"/>
      <c r="E469"/>
      <c r="F469" s="4"/>
      <c r="G469" s="4"/>
      <c r="H469" s="4"/>
      <c r="I469" s="4"/>
      <c r="J469" s="4"/>
      <c r="K469" s="4"/>
      <c r="L469" s="4"/>
      <c r="M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J469" s="1"/>
      <c r="AK469" s="1"/>
      <c r="AL469" s="1"/>
      <c r="AM469" s="1"/>
    </row>
    <row r="470" spans="4:39" x14ac:dyDescent="0.5">
      <c r="D470" s="4"/>
      <c r="E470"/>
      <c r="F470" s="4"/>
      <c r="G470" s="4"/>
      <c r="H470" s="4"/>
      <c r="I470" s="4"/>
      <c r="J470" s="4"/>
      <c r="K470" s="4"/>
      <c r="L470" s="4"/>
      <c r="M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J470" s="1"/>
      <c r="AK470" s="1"/>
      <c r="AL470" s="1"/>
      <c r="AM470" s="1"/>
    </row>
    <row r="471" spans="4:39" x14ac:dyDescent="0.5">
      <c r="D471"/>
      <c r="E471"/>
      <c r="F471"/>
      <c r="AJ471" s="1"/>
      <c r="AK471" s="1"/>
      <c r="AL471" s="1"/>
      <c r="AM471" s="1"/>
    </row>
    <row r="472" spans="4:39" x14ac:dyDescent="0.5">
      <c r="D472"/>
      <c r="E472"/>
      <c r="F472"/>
      <c r="AJ472" s="1"/>
      <c r="AK472" s="1"/>
      <c r="AL472" s="1"/>
      <c r="AM472" s="1"/>
    </row>
    <row r="473" spans="4:39" x14ac:dyDescent="0.5">
      <c r="D473"/>
      <c r="E473"/>
      <c r="F473"/>
      <c r="AJ473" s="1"/>
      <c r="AK473" s="1"/>
      <c r="AL473" s="1"/>
      <c r="AM473" s="1"/>
    </row>
    <row r="474" spans="4:39" x14ac:dyDescent="0.5">
      <c r="D474"/>
      <c r="E474"/>
      <c r="F474"/>
      <c r="AJ474" s="1"/>
      <c r="AK474" s="1"/>
      <c r="AL474" s="1"/>
      <c r="AM474" s="1"/>
    </row>
    <row r="475" spans="4:39" x14ac:dyDescent="0.5">
      <c r="D475"/>
      <c r="E475"/>
      <c r="F475"/>
      <c r="AJ475" s="1"/>
      <c r="AK475" s="1"/>
      <c r="AL475" s="1"/>
      <c r="AM475" s="1"/>
    </row>
    <row r="476" spans="4:39" x14ac:dyDescent="0.5">
      <c r="D476"/>
      <c r="E476"/>
      <c r="F476"/>
      <c r="AJ476" s="1"/>
      <c r="AK476" s="1"/>
      <c r="AL476" s="1"/>
      <c r="AM476" s="1"/>
    </row>
    <row r="477" spans="4:39" x14ac:dyDescent="0.5">
      <c r="D477"/>
      <c r="E477"/>
      <c r="F477"/>
      <c r="AJ477" s="1"/>
      <c r="AK477" s="1"/>
      <c r="AL477" s="1"/>
      <c r="AM477" s="1"/>
    </row>
    <row r="478" spans="4:39" x14ac:dyDescent="0.5">
      <c r="D478"/>
      <c r="E478"/>
      <c r="F478"/>
      <c r="AJ478" s="1"/>
      <c r="AK478" s="1"/>
      <c r="AL478" s="1"/>
      <c r="AM478" s="1"/>
    </row>
    <row r="479" spans="4:39" x14ac:dyDescent="0.5">
      <c r="D479"/>
      <c r="E479"/>
      <c r="F479"/>
      <c r="AJ479" s="1"/>
      <c r="AK479" s="1"/>
      <c r="AL479" s="1"/>
      <c r="AM479" s="1"/>
    </row>
    <row r="480" spans="4:39" x14ac:dyDescent="0.5">
      <c r="D480"/>
      <c r="E480"/>
      <c r="F480"/>
      <c r="AJ480" s="1"/>
      <c r="AK480" s="1"/>
      <c r="AL480" s="1"/>
      <c r="AM480" s="1"/>
    </row>
    <row r="481" spans="4:39" x14ac:dyDescent="0.5">
      <c r="D481"/>
      <c r="E481"/>
      <c r="F481"/>
      <c r="AJ481" s="1"/>
      <c r="AK481" s="1"/>
      <c r="AL481" s="1"/>
      <c r="AM481" s="1"/>
    </row>
    <row r="482" spans="4:39" x14ac:dyDescent="0.5">
      <c r="D482"/>
      <c r="E482"/>
      <c r="F482"/>
      <c r="AJ482" s="1"/>
      <c r="AK482" s="1"/>
      <c r="AL482" s="1"/>
      <c r="AM482" s="1"/>
    </row>
    <row r="483" spans="4:39" x14ac:dyDescent="0.5">
      <c r="D483"/>
      <c r="E483"/>
      <c r="F483"/>
      <c r="AJ483" s="1"/>
      <c r="AK483" s="1"/>
      <c r="AL483" s="1"/>
      <c r="AM483" s="1"/>
    </row>
    <row r="484" spans="4:39" x14ac:dyDescent="0.5">
      <c r="D484"/>
      <c r="E484"/>
      <c r="F484"/>
      <c r="AJ484" s="1"/>
      <c r="AK484" s="1"/>
      <c r="AL484" s="1"/>
      <c r="AM484" s="1"/>
    </row>
    <row r="485" spans="4:39" x14ac:dyDescent="0.5">
      <c r="D485"/>
      <c r="E485"/>
      <c r="F485"/>
      <c r="AJ485" s="1"/>
      <c r="AK485" s="1"/>
      <c r="AL485" s="1"/>
      <c r="AM485" s="1"/>
    </row>
    <row r="486" spans="4:39" x14ac:dyDescent="0.5">
      <c r="D486"/>
      <c r="E486"/>
      <c r="F486"/>
      <c r="AJ486" s="1"/>
      <c r="AK486" s="1"/>
      <c r="AL486" s="1"/>
      <c r="AM486" s="1"/>
    </row>
    <row r="487" spans="4:39" x14ac:dyDescent="0.5">
      <c r="D487"/>
      <c r="E487"/>
      <c r="F487"/>
      <c r="AJ487" s="1"/>
      <c r="AK487" s="1"/>
      <c r="AL487" s="1"/>
      <c r="AM487" s="1"/>
    </row>
    <row r="488" spans="4:39" x14ac:dyDescent="0.5">
      <c r="D488"/>
      <c r="E488"/>
      <c r="F488"/>
      <c r="AJ488" s="1"/>
      <c r="AK488" s="1"/>
      <c r="AL488" s="1"/>
      <c r="AM488" s="1"/>
    </row>
    <row r="489" spans="4:39" x14ac:dyDescent="0.5">
      <c r="D489"/>
      <c r="E489"/>
      <c r="F489"/>
      <c r="AJ489" s="1"/>
      <c r="AK489" s="1"/>
      <c r="AL489" s="1"/>
      <c r="AM489" s="1"/>
    </row>
    <row r="490" spans="4:39" x14ac:dyDescent="0.5">
      <c r="D490"/>
      <c r="E490"/>
      <c r="F490"/>
      <c r="AJ490" s="1"/>
      <c r="AK490" s="1"/>
      <c r="AL490" s="1"/>
      <c r="AM490" s="1"/>
    </row>
    <row r="491" spans="4:39" x14ac:dyDescent="0.5">
      <c r="D491"/>
      <c r="E491"/>
      <c r="F491"/>
      <c r="AJ491" s="1"/>
      <c r="AK491" s="1"/>
      <c r="AL491" s="1"/>
      <c r="AM491" s="1"/>
    </row>
    <row r="492" spans="4:39" x14ac:dyDescent="0.5">
      <c r="D492"/>
      <c r="E492"/>
      <c r="F492"/>
      <c r="AJ492" s="1"/>
      <c r="AK492" s="1"/>
      <c r="AL492" s="1"/>
      <c r="AM492" s="1"/>
    </row>
    <row r="493" spans="4:39" x14ac:dyDescent="0.5">
      <c r="D493"/>
      <c r="E493"/>
      <c r="F493"/>
      <c r="AJ493" s="1"/>
      <c r="AK493" s="1"/>
      <c r="AL493" s="1"/>
      <c r="AM493" s="1"/>
    </row>
    <row r="494" spans="4:39" x14ac:dyDescent="0.5">
      <c r="D494"/>
      <c r="E494"/>
      <c r="F494"/>
      <c r="AJ494" s="1"/>
      <c r="AK494" s="1"/>
      <c r="AL494" s="1"/>
      <c r="AM494" s="1"/>
    </row>
    <row r="495" spans="4:39" x14ac:dyDescent="0.5">
      <c r="D495"/>
      <c r="E495"/>
      <c r="F495"/>
      <c r="AJ495" s="1"/>
      <c r="AK495" s="1"/>
      <c r="AL495" s="1"/>
      <c r="AM495" s="1"/>
    </row>
    <row r="496" spans="4:39" x14ac:dyDescent="0.5">
      <c r="D496"/>
      <c r="E496"/>
      <c r="F496"/>
      <c r="AJ496" s="1"/>
      <c r="AK496" s="1"/>
      <c r="AL496" s="1"/>
      <c r="AM496" s="1"/>
    </row>
    <row r="497" spans="4:39" x14ac:dyDescent="0.5">
      <c r="D497"/>
      <c r="E497"/>
      <c r="F497"/>
      <c r="AJ497" s="1"/>
      <c r="AK497" s="1"/>
      <c r="AL497" s="1"/>
      <c r="AM497" s="1"/>
    </row>
    <row r="498" spans="4:39" x14ac:dyDescent="0.5">
      <c r="D498"/>
      <c r="E498"/>
      <c r="F498"/>
      <c r="AJ498" s="1"/>
      <c r="AK498" s="1"/>
      <c r="AL498" s="1"/>
      <c r="AM498" s="1"/>
    </row>
    <row r="499" spans="4:39" x14ac:dyDescent="0.5">
      <c r="D499"/>
      <c r="E499"/>
      <c r="F499"/>
      <c r="AJ499" s="1"/>
      <c r="AK499" s="1"/>
      <c r="AL499" s="1"/>
      <c r="AM499" s="1"/>
    </row>
    <row r="500" spans="4:39" x14ac:dyDescent="0.5">
      <c r="D500"/>
      <c r="E500"/>
      <c r="F500"/>
      <c r="AJ500" s="1"/>
      <c r="AK500" s="1"/>
      <c r="AL500" s="1"/>
      <c r="AM500" s="1"/>
    </row>
    <row r="501" spans="4:39" x14ac:dyDescent="0.5">
      <c r="D501"/>
      <c r="E501"/>
      <c r="F501"/>
      <c r="AJ501" s="1"/>
      <c r="AK501" s="1"/>
      <c r="AL501" s="1"/>
      <c r="AM501" s="1"/>
    </row>
    <row r="502" spans="4:39" x14ac:dyDescent="0.5">
      <c r="D502"/>
      <c r="E502"/>
      <c r="F502"/>
      <c r="AJ502" s="1"/>
      <c r="AK502" s="1"/>
      <c r="AL502" s="1"/>
      <c r="AM502" s="1"/>
    </row>
    <row r="503" spans="4:39" x14ac:dyDescent="0.5">
      <c r="D503"/>
      <c r="E503"/>
      <c r="F503"/>
      <c r="AJ503" s="1"/>
      <c r="AK503" s="1"/>
      <c r="AL503" s="1"/>
      <c r="AM503" s="1"/>
    </row>
    <row r="504" spans="4:39" x14ac:dyDescent="0.5">
      <c r="D504"/>
      <c r="E504"/>
      <c r="F504"/>
      <c r="AJ504" s="1"/>
      <c r="AK504" s="1"/>
      <c r="AL504" s="1"/>
      <c r="AM504" s="1"/>
    </row>
    <row r="505" spans="4:39" x14ac:dyDescent="0.5">
      <c r="D505"/>
      <c r="E505"/>
      <c r="F505"/>
      <c r="AJ505" s="1"/>
      <c r="AK505" s="1"/>
      <c r="AL505" s="1"/>
      <c r="AM505" s="1"/>
    </row>
    <row r="506" spans="4:39" x14ac:dyDescent="0.5">
      <c r="D506"/>
      <c r="E506"/>
      <c r="F506"/>
      <c r="AJ506" s="1"/>
      <c r="AK506" s="1"/>
      <c r="AL506" s="1"/>
      <c r="AM506" s="1"/>
    </row>
    <row r="507" spans="4:39" x14ac:dyDescent="0.5">
      <c r="D507"/>
      <c r="E507"/>
      <c r="F507"/>
      <c r="AJ507" s="1"/>
      <c r="AK507" s="1"/>
      <c r="AL507" s="1"/>
      <c r="AM507" s="1"/>
    </row>
    <row r="508" spans="4:39" x14ac:dyDescent="0.5">
      <c r="D508"/>
      <c r="E508"/>
      <c r="F508"/>
      <c r="AJ508" s="1"/>
      <c r="AK508" s="1"/>
      <c r="AL508" s="1"/>
      <c r="AM508" s="1"/>
    </row>
    <row r="509" spans="4:39" x14ac:dyDescent="0.5">
      <c r="D509"/>
      <c r="E509"/>
      <c r="F509"/>
      <c r="AJ509" s="1"/>
      <c r="AK509" s="1"/>
      <c r="AL509" s="1"/>
      <c r="AM509" s="1"/>
    </row>
    <row r="510" spans="4:39" x14ac:dyDescent="0.5">
      <c r="D510"/>
      <c r="E510"/>
      <c r="F510"/>
      <c r="AJ510" s="1"/>
      <c r="AK510" s="1"/>
      <c r="AL510" s="1"/>
      <c r="AM510" s="1"/>
    </row>
    <row r="511" spans="4:39" x14ac:dyDescent="0.5">
      <c r="D511"/>
      <c r="E511"/>
      <c r="F511"/>
      <c r="AJ511" s="1"/>
      <c r="AK511" s="1"/>
      <c r="AL511" s="1"/>
      <c r="AM511" s="1"/>
    </row>
    <row r="512" spans="4:39" x14ac:dyDescent="0.5">
      <c r="D512"/>
      <c r="E512"/>
      <c r="F512"/>
      <c r="AJ512" s="1"/>
      <c r="AK512" s="1"/>
      <c r="AL512" s="1"/>
      <c r="AM512" s="1"/>
    </row>
    <row r="513" spans="4:39" x14ac:dyDescent="0.5">
      <c r="D513"/>
      <c r="E513"/>
      <c r="F513"/>
      <c r="AJ513" s="1"/>
      <c r="AK513" s="1"/>
      <c r="AL513" s="1"/>
      <c r="AM513" s="1"/>
    </row>
    <row r="514" spans="4:39" x14ac:dyDescent="0.5">
      <c r="D514"/>
      <c r="E514"/>
      <c r="F514"/>
      <c r="AJ514" s="1"/>
      <c r="AK514" s="1"/>
      <c r="AL514" s="1"/>
      <c r="AM514" s="1"/>
    </row>
    <row r="515" spans="4:39" x14ac:dyDescent="0.5">
      <c r="D515"/>
      <c r="E515"/>
      <c r="F515"/>
      <c r="AJ515" s="1"/>
      <c r="AK515" s="1"/>
      <c r="AL515" s="1"/>
      <c r="AM515" s="1"/>
    </row>
    <row r="516" spans="4:39" x14ac:dyDescent="0.5">
      <c r="D516"/>
      <c r="E516"/>
      <c r="F516"/>
      <c r="AJ516" s="1"/>
      <c r="AK516" s="1"/>
      <c r="AL516" s="1"/>
      <c r="AM516" s="1"/>
    </row>
    <row r="517" spans="4:39" x14ac:dyDescent="0.5">
      <c r="D517"/>
      <c r="E517"/>
      <c r="F517"/>
      <c r="AJ517" s="1"/>
      <c r="AK517" s="1"/>
      <c r="AL517" s="1"/>
      <c r="AM517" s="1"/>
    </row>
    <row r="518" spans="4:39" x14ac:dyDescent="0.5">
      <c r="D518"/>
      <c r="E518"/>
      <c r="F518"/>
      <c r="AJ518" s="1"/>
      <c r="AK518" s="1"/>
      <c r="AL518" s="1"/>
      <c r="AM518" s="1"/>
    </row>
    <row r="519" spans="4:39" x14ac:dyDescent="0.5">
      <c r="D519"/>
      <c r="E519"/>
      <c r="F519"/>
      <c r="AJ519" s="1"/>
      <c r="AK519" s="1"/>
      <c r="AL519" s="1"/>
      <c r="AM519" s="1"/>
    </row>
    <row r="520" spans="4:39" x14ac:dyDescent="0.5">
      <c r="D520"/>
      <c r="E520"/>
      <c r="F520"/>
      <c r="AJ520" s="1"/>
      <c r="AK520" s="1"/>
      <c r="AL520" s="1"/>
      <c r="AM520" s="1"/>
    </row>
    <row r="521" spans="4:39" x14ac:dyDescent="0.5">
      <c r="D521"/>
      <c r="E521"/>
      <c r="F521"/>
      <c r="AJ521" s="1"/>
      <c r="AK521" s="1"/>
      <c r="AL521" s="1"/>
      <c r="AM521" s="1"/>
    </row>
    <row r="522" spans="4:39" x14ac:dyDescent="0.5">
      <c r="D522"/>
      <c r="E522"/>
      <c r="F522"/>
      <c r="AJ522" s="1"/>
      <c r="AK522" s="1"/>
      <c r="AL522" s="1"/>
      <c r="AM522" s="1"/>
    </row>
    <row r="523" spans="4:39" x14ac:dyDescent="0.5">
      <c r="D523"/>
      <c r="E523"/>
      <c r="F523"/>
      <c r="AJ523" s="1"/>
      <c r="AK523" s="1"/>
      <c r="AL523" s="1"/>
      <c r="AM523" s="1"/>
    </row>
    <row r="524" spans="4:39" x14ac:dyDescent="0.5">
      <c r="D524"/>
      <c r="E524"/>
      <c r="F524"/>
      <c r="AJ524" s="1"/>
      <c r="AK524" s="1"/>
      <c r="AL524" s="1"/>
      <c r="AM524" s="1"/>
    </row>
    <row r="525" spans="4:39" x14ac:dyDescent="0.5">
      <c r="D525"/>
      <c r="E525"/>
      <c r="F525"/>
      <c r="AJ525" s="1"/>
      <c r="AK525" s="1"/>
      <c r="AL525" s="1"/>
      <c r="AM525" s="1"/>
    </row>
    <row r="526" spans="4:39" x14ac:dyDescent="0.5">
      <c r="D526"/>
      <c r="E526"/>
      <c r="F526"/>
      <c r="AJ526" s="1"/>
      <c r="AK526" s="1"/>
      <c r="AL526" s="1"/>
      <c r="AM526" s="1"/>
    </row>
    <row r="527" spans="4:39" x14ac:dyDescent="0.5">
      <c r="D527"/>
      <c r="E527"/>
      <c r="F527"/>
      <c r="AJ527" s="1"/>
      <c r="AK527" s="1"/>
      <c r="AL527" s="1"/>
      <c r="AM527" s="1"/>
    </row>
    <row r="528" spans="4:39" x14ac:dyDescent="0.5">
      <c r="D528"/>
      <c r="E528"/>
      <c r="F528"/>
      <c r="AJ528" s="1"/>
      <c r="AK528" s="1"/>
      <c r="AL528" s="1"/>
      <c r="AM528" s="1"/>
    </row>
    <row r="529" spans="4:39" x14ac:dyDescent="0.5">
      <c r="D529"/>
      <c r="E529"/>
      <c r="F529"/>
      <c r="AJ529" s="1"/>
      <c r="AK529" s="1"/>
      <c r="AL529" s="1"/>
      <c r="AM529" s="1"/>
    </row>
    <row r="530" spans="4:39" x14ac:dyDescent="0.5">
      <c r="D530"/>
      <c r="E530"/>
      <c r="F530"/>
      <c r="AJ530" s="1"/>
      <c r="AK530" s="1"/>
      <c r="AL530" s="1"/>
      <c r="AM530" s="1"/>
    </row>
    <row r="531" spans="4:39" x14ac:dyDescent="0.5">
      <c r="D531"/>
      <c r="E531"/>
      <c r="F531"/>
      <c r="AJ531" s="1"/>
      <c r="AK531" s="1"/>
      <c r="AL531" s="1"/>
      <c r="AM531" s="1"/>
    </row>
    <row r="532" spans="4:39" x14ac:dyDescent="0.5">
      <c r="D532"/>
      <c r="E532"/>
      <c r="F532"/>
      <c r="AJ532" s="1"/>
      <c r="AK532" s="1"/>
      <c r="AL532" s="1"/>
      <c r="AM532" s="1"/>
    </row>
    <row r="533" spans="4:39" x14ac:dyDescent="0.5">
      <c r="D533"/>
      <c r="E533"/>
      <c r="F533"/>
      <c r="AJ533" s="1"/>
      <c r="AK533" s="1"/>
      <c r="AL533" s="1"/>
      <c r="AM533" s="1"/>
    </row>
    <row r="534" spans="4:39" x14ac:dyDescent="0.5">
      <c r="D534"/>
      <c r="E534"/>
      <c r="F534"/>
      <c r="AJ534" s="1"/>
      <c r="AK534" s="1"/>
      <c r="AL534" s="1"/>
      <c r="AM534" s="1"/>
    </row>
    <row r="535" spans="4:39" x14ac:dyDescent="0.5">
      <c r="D535"/>
      <c r="E535"/>
      <c r="F535"/>
      <c r="AJ535" s="1"/>
      <c r="AK535" s="1"/>
      <c r="AL535" s="1"/>
      <c r="AM535" s="1"/>
    </row>
    <row r="536" spans="4:39" x14ac:dyDescent="0.5">
      <c r="D536"/>
      <c r="E536"/>
      <c r="F536"/>
      <c r="AJ536" s="1"/>
      <c r="AK536" s="1"/>
      <c r="AL536" s="1"/>
      <c r="AM536" s="1"/>
    </row>
    <row r="537" spans="4:39" x14ac:dyDescent="0.5">
      <c r="D537"/>
      <c r="E537"/>
      <c r="F537"/>
      <c r="AJ537" s="1"/>
      <c r="AK537" s="1"/>
      <c r="AL537" s="1"/>
      <c r="AM537" s="1"/>
    </row>
    <row r="538" spans="4:39" x14ac:dyDescent="0.5">
      <c r="D538"/>
      <c r="E538"/>
      <c r="F538"/>
      <c r="AJ538" s="1"/>
      <c r="AK538" s="1"/>
      <c r="AL538" s="1"/>
      <c r="AM538" s="1"/>
    </row>
    <row r="539" spans="4:39" x14ac:dyDescent="0.5">
      <c r="D539"/>
      <c r="E539"/>
      <c r="F539"/>
      <c r="AJ539" s="1"/>
      <c r="AK539" s="1"/>
      <c r="AL539" s="1"/>
      <c r="AM539" s="1"/>
    </row>
    <row r="540" spans="4:39" x14ac:dyDescent="0.5">
      <c r="D540"/>
      <c r="E540"/>
      <c r="F540"/>
      <c r="AJ540" s="1"/>
      <c r="AK540" s="1"/>
      <c r="AL540" s="1"/>
      <c r="AM540" s="1"/>
    </row>
    <row r="541" spans="4:39" x14ac:dyDescent="0.5">
      <c r="D541"/>
      <c r="E541"/>
      <c r="F541"/>
      <c r="AJ541" s="1"/>
      <c r="AK541" s="1"/>
      <c r="AL541" s="1"/>
      <c r="AM541" s="1"/>
    </row>
    <row r="542" spans="4:39" x14ac:dyDescent="0.5">
      <c r="D542"/>
      <c r="E542"/>
      <c r="F542"/>
      <c r="AJ542" s="1"/>
      <c r="AK542" s="1"/>
      <c r="AL542" s="1"/>
      <c r="AM542" s="1"/>
    </row>
    <row r="543" spans="4:39" x14ac:dyDescent="0.5">
      <c r="D543"/>
      <c r="E543"/>
      <c r="F543"/>
      <c r="AJ543" s="1"/>
      <c r="AK543" s="1"/>
      <c r="AL543" s="1"/>
      <c r="AM543" s="1"/>
    </row>
    <row r="544" spans="4:39" x14ac:dyDescent="0.5">
      <c r="D544"/>
      <c r="E544"/>
      <c r="F544"/>
      <c r="AJ544" s="1"/>
      <c r="AK544" s="1"/>
      <c r="AL544" s="1"/>
      <c r="AM544" s="1"/>
    </row>
    <row r="545" spans="4:39" x14ac:dyDescent="0.5">
      <c r="D545"/>
      <c r="E545"/>
      <c r="F545"/>
      <c r="AJ545" s="1"/>
      <c r="AK545" s="1"/>
      <c r="AL545" s="1"/>
      <c r="AM545" s="1"/>
    </row>
    <row r="546" spans="4:39" x14ac:dyDescent="0.5">
      <c r="D546"/>
      <c r="E546"/>
      <c r="F546"/>
      <c r="AJ546" s="1"/>
      <c r="AK546" s="1"/>
      <c r="AL546" s="1"/>
      <c r="AM546" s="1"/>
    </row>
    <row r="547" spans="4:39" x14ac:dyDescent="0.5">
      <c r="D547"/>
      <c r="E547"/>
      <c r="F547"/>
      <c r="AJ547" s="1"/>
      <c r="AK547" s="1"/>
      <c r="AL547" s="1"/>
      <c r="AM547" s="1"/>
    </row>
    <row r="548" spans="4:39" x14ac:dyDescent="0.5">
      <c r="D548"/>
      <c r="E548"/>
      <c r="F548"/>
      <c r="AJ548" s="1"/>
      <c r="AK548" s="1"/>
      <c r="AL548" s="1"/>
      <c r="AM548" s="1"/>
    </row>
    <row r="549" spans="4:39" x14ac:dyDescent="0.5">
      <c r="D549"/>
      <c r="E549"/>
      <c r="F549"/>
      <c r="AJ549" s="1"/>
      <c r="AK549" s="1"/>
      <c r="AL549" s="1"/>
      <c r="AM549" s="1"/>
    </row>
    <row r="550" spans="4:39" x14ac:dyDescent="0.5">
      <c r="D550"/>
      <c r="E550"/>
      <c r="F550"/>
      <c r="AJ550" s="1"/>
      <c r="AK550" s="1"/>
      <c r="AL550" s="1"/>
      <c r="AM550" s="1"/>
    </row>
    <row r="551" spans="4:39" x14ac:dyDescent="0.5">
      <c r="D551"/>
      <c r="E551"/>
      <c r="F551"/>
      <c r="AJ551" s="1"/>
      <c r="AK551" s="1"/>
      <c r="AL551" s="1"/>
      <c r="AM551" s="1"/>
    </row>
    <row r="552" spans="4:39" x14ac:dyDescent="0.5">
      <c r="D552"/>
      <c r="E552"/>
      <c r="F552"/>
      <c r="AJ552" s="1"/>
      <c r="AK552" s="1"/>
      <c r="AL552" s="1"/>
      <c r="AM552" s="1"/>
    </row>
    <row r="553" spans="4:39" x14ac:dyDescent="0.5">
      <c r="D553"/>
      <c r="E553"/>
      <c r="F553"/>
      <c r="AJ553" s="1"/>
      <c r="AK553" s="1"/>
      <c r="AL553" s="1"/>
      <c r="AM553" s="1"/>
    </row>
    <row r="554" spans="4:39" x14ac:dyDescent="0.5">
      <c r="D554"/>
      <c r="E554"/>
      <c r="F554"/>
      <c r="AJ554" s="1"/>
      <c r="AK554" s="1"/>
      <c r="AL554" s="1"/>
      <c r="AM554" s="1"/>
    </row>
    <row r="555" spans="4:39" x14ac:dyDescent="0.5">
      <c r="D555"/>
      <c r="E555"/>
      <c r="F555"/>
      <c r="AJ555" s="1"/>
      <c r="AK555" s="1"/>
      <c r="AL555" s="1"/>
      <c r="AM555" s="1"/>
    </row>
    <row r="556" spans="4:39" x14ac:dyDescent="0.5">
      <c r="D556"/>
      <c r="E556"/>
      <c r="F556"/>
      <c r="AJ556" s="1"/>
      <c r="AK556" s="1"/>
      <c r="AL556" s="1"/>
      <c r="AM556" s="1"/>
    </row>
    <row r="557" spans="4:39" x14ac:dyDescent="0.5">
      <c r="D557"/>
      <c r="E557"/>
      <c r="F557"/>
      <c r="AJ557" s="1"/>
      <c r="AK557" s="1"/>
      <c r="AL557" s="1"/>
      <c r="AM557" s="1"/>
    </row>
    <row r="558" spans="4:39" x14ac:dyDescent="0.5">
      <c r="D558"/>
      <c r="E558"/>
      <c r="F558"/>
      <c r="AJ558" s="1"/>
      <c r="AK558" s="1"/>
      <c r="AL558" s="1"/>
      <c r="AM558" s="1"/>
    </row>
    <row r="559" spans="4:39" x14ac:dyDescent="0.5">
      <c r="D559"/>
      <c r="E559"/>
      <c r="F559"/>
      <c r="AJ559" s="1"/>
      <c r="AK559" s="1"/>
      <c r="AL559" s="1"/>
      <c r="AM559" s="1"/>
    </row>
    <row r="560" spans="4:39" x14ac:dyDescent="0.5">
      <c r="D560"/>
      <c r="E560"/>
      <c r="F560"/>
      <c r="AJ560" s="1"/>
      <c r="AK560" s="1"/>
      <c r="AL560" s="1"/>
      <c r="AM560" s="1"/>
    </row>
    <row r="561" spans="4:39" x14ac:dyDescent="0.5">
      <c r="D561"/>
      <c r="E561"/>
      <c r="F561"/>
      <c r="AJ561" s="1"/>
      <c r="AK561" s="1"/>
      <c r="AL561" s="1"/>
      <c r="AM561" s="1"/>
    </row>
    <row r="562" spans="4:39" x14ac:dyDescent="0.5">
      <c r="D562"/>
      <c r="E562"/>
      <c r="F562"/>
      <c r="AJ562" s="1"/>
      <c r="AK562" s="1"/>
      <c r="AL562" s="1"/>
      <c r="AM562" s="1"/>
    </row>
    <row r="563" spans="4:39" x14ac:dyDescent="0.5">
      <c r="D563"/>
      <c r="E563"/>
      <c r="F563"/>
      <c r="AJ563" s="1"/>
      <c r="AK563" s="1"/>
      <c r="AL563" s="1"/>
      <c r="AM563" s="1"/>
    </row>
    <row r="564" spans="4:39" x14ac:dyDescent="0.5">
      <c r="D564"/>
      <c r="E564"/>
      <c r="F564"/>
      <c r="AJ564" s="1"/>
      <c r="AK564" s="1"/>
      <c r="AL564" s="1"/>
      <c r="AM564" s="1"/>
    </row>
    <row r="565" spans="4:39" x14ac:dyDescent="0.5">
      <c r="D565"/>
      <c r="E565"/>
      <c r="F565"/>
      <c r="AJ565" s="1"/>
      <c r="AK565" s="1"/>
      <c r="AL565" s="1"/>
      <c r="AM565" s="1"/>
    </row>
    <row r="566" spans="4:39" x14ac:dyDescent="0.5">
      <c r="D566"/>
      <c r="E566"/>
      <c r="F566"/>
      <c r="AJ566" s="1"/>
      <c r="AK566" s="1"/>
      <c r="AL566" s="1"/>
      <c r="AM566" s="1"/>
    </row>
    <row r="567" spans="4:39" x14ac:dyDescent="0.5">
      <c r="D567"/>
      <c r="E567"/>
      <c r="F567"/>
      <c r="AJ567" s="1"/>
      <c r="AK567" s="1"/>
      <c r="AL567" s="1"/>
      <c r="AM567" s="1"/>
    </row>
    <row r="568" spans="4:39" x14ac:dyDescent="0.5">
      <c r="D568"/>
      <c r="E568"/>
      <c r="F568"/>
      <c r="AJ568" s="1"/>
      <c r="AK568" s="1"/>
      <c r="AL568" s="1"/>
      <c r="AM568" s="1"/>
    </row>
    <row r="569" spans="4:39" x14ac:dyDescent="0.5">
      <c r="D569"/>
      <c r="E569"/>
      <c r="F569"/>
      <c r="AJ569" s="1"/>
      <c r="AK569" s="1"/>
      <c r="AL569" s="1"/>
      <c r="AM569" s="1"/>
    </row>
    <row r="570" spans="4:39" x14ac:dyDescent="0.5">
      <c r="D570"/>
      <c r="E570"/>
      <c r="F570"/>
      <c r="AJ570" s="1"/>
      <c r="AK570" s="1"/>
      <c r="AL570" s="1"/>
      <c r="AM570" s="1"/>
    </row>
    <row r="571" spans="4:39" x14ac:dyDescent="0.5">
      <c r="D571"/>
      <c r="E571"/>
      <c r="F571"/>
      <c r="AJ571" s="1"/>
      <c r="AK571" s="1"/>
      <c r="AL571" s="1"/>
      <c r="AM571" s="1"/>
    </row>
    <row r="572" spans="4:39" x14ac:dyDescent="0.5">
      <c r="D572"/>
      <c r="E572"/>
      <c r="F572"/>
      <c r="AJ572" s="1"/>
      <c r="AK572" s="1"/>
      <c r="AL572" s="1"/>
      <c r="AM572" s="1"/>
    </row>
    <row r="573" spans="4:39" x14ac:dyDescent="0.5">
      <c r="D573"/>
      <c r="E573"/>
      <c r="F573"/>
      <c r="AJ573" s="1"/>
      <c r="AK573" s="1"/>
      <c r="AL573" s="1"/>
      <c r="AM573" s="1"/>
    </row>
    <row r="574" spans="4:39" x14ac:dyDescent="0.5">
      <c r="D574"/>
      <c r="E574"/>
      <c r="F574"/>
      <c r="AJ574" s="1"/>
      <c r="AK574" s="1"/>
      <c r="AL574" s="1"/>
      <c r="AM574" s="1"/>
    </row>
    <row r="575" spans="4:39" x14ac:dyDescent="0.5">
      <c r="D575"/>
      <c r="E575"/>
      <c r="F575"/>
      <c r="AJ575" s="1"/>
      <c r="AK575" s="1"/>
      <c r="AL575" s="1"/>
      <c r="AM575" s="1"/>
    </row>
    <row r="576" spans="4:39" x14ac:dyDescent="0.5">
      <c r="D576"/>
      <c r="E576"/>
      <c r="F576"/>
      <c r="AJ576" s="1"/>
      <c r="AK576" s="1"/>
      <c r="AL576" s="1"/>
      <c r="AM576" s="1"/>
    </row>
    <row r="577" spans="4:39" x14ac:dyDescent="0.5">
      <c r="D577"/>
      <c r="E577"/>
      <c r="F577"/>
      <c r="AJ577" s="1"/>
      <c r="AK577" s="1"/>
      <c r="AL577" s="1"/>
      <c r="AM577" s="1"/>
    </row>
    <row r="578" spans="4:39" x14ac:dyDescent="0.5">
      <c r="D578"/>
      <c r="E578"/>
      <c r="F578"/>
      <c r="AJ578" s="1"/>
      <c r="AK578" s="1"/>
      <c r="AL578" s="1"/>
      <c r="AM578" s="1"/>
    </row>
    <row r="579" spans="4:39" x14ac:dyDescent="0.5">
      <c r="D579"/>
      <c r="E579"/>
      <c r="F579"/>
      <c r="AJ579" s="1"/>
      <c r="AK579" s="1"/>
      <c r="AL579" s="1"/>
      <c r="AM579" s="1"/>
    </row>
    <row r="580" spans="4:39" x14ac:dyDescent="0.5">
      <c r="D580"/>
      <c r="E580"/>
      <c r="F580"/>
      <c r="AJ580" s="1"/>
      <c r="AK580" s="1"/>
      <c r="AL580" s="1"/>
      <c r="AM580" s="1"/>
    </row>
    <row r="581" spans="4:39" x14ac:dyDescent="0.5">
      <c r="D581"/>
      <c r="E581"/>
      <c r="F581"/>
      <c r="AJ581" s="1"/>
      <c r="AK581" s="1"/>
      <c r="AL581" s="1"/>
      <c r="AM581" s="1"/>
    </row>
    <row r="582" spans="4:39" x14ac:dyDescent="0.5">
      <c r="D582"/>
      <c r="E582"/>
      <c r="F582"/>
      <c r="AJ582" s="1"/>
      <c r="AK582" s="1"/>
      <c r="AL582" s="1"/>
      <c r="AM582" s="1"/>
    </row>
    <row r="583" spans="4:39" x14ac:dyDescent="0.5">
      <c r="D583"/>
      <c r="E583"/>
      <c r="F583"/>
      <c r="AJ583" s="1"/>
      <c r="AK583" s="1"/>
      <c r="AL583" s="1"/>
      <c r="AM583" s="1"/>
    </row>
    <row r="584" spans="4:39" x14ac:dyDescent="0.5">
      <c r="D584"/>
      <c r="E584"/>
      <c r="F584"/>
      <c r="AJ584" s="1"/>
      <c r="AK584" s="1"/>
      <c r="AL584" s="1"/>
      <c r="AM584" s="1"/>
    </row>
    <row r="585" spans="4:39" x14ac:dyDescent="0.5">
      <c r="D585"/>
      <c r="E585"/>
      <c r="F585"/>
      <c r="AJ585" s="1"/>
      <c r="AK585" s="1"/>
      <c r="AL585" s="1"/>
      <c r="AM585" s="1"/>
    </row>
    <row r="586" spans="4:39" x14ac:dyDescent="0.5">
      <c r="D586"/>
      <c r="E586"/>
      <c r="F586"/>
      <c r="AJ586" s="1"/>
      <c r="AK586" s="1"/>
      <c r="AL586" s="1"/>
      <c r="AM586" s="1"/>
    </row>
    <row r="587" spans="4:39" x14ac:dyDescent="0.5">
      <c r="D587"/>
      <c r="E587"/>
      <c r="F587"/>
      <c r="AJ587" s="1"/>
      <c r="AK587" s="1"/>
      <c r="AL587" s="1"/>
      <c r="AM587" s="1"/>
    </row>
    <row r="588" spans="4:39" x14ac:dyDescent="0.5">
      <c r="D588"/>
      <c r="E588"/>
      <c r="F588"/>
      <c r="AJ588" s="1"/>
      <c r="AK588" s="1"/>
      <c r="AL588" s="1"/>
      <c r="AM588" s="1"/>
    </row>
    <row r="589" spans="4:39" x14ac:dyDescent="0.5">
      <c r="D589"/>
      <c r="E589"/>
      <c r="F589"/>
      <c r="AJ589" s="1"/>
      <c r="AK589" s="1"/>
      <c r="AL589" s="1"/>
      <c r="AM589" s="1"/>
    </row>
    <row r="590" spans="4:39" x14ac:dyDescent="0.5">
      <c r="D590"/>
      <c r="E590"/>
      <c r="F590"/>
      <c r="AJ590" s="1"/>
      <c r="AK590" s="1"/>
      <c r="AL590" s="1"/>
      <c r="AM590" s="1"/>
    </row>
    <row r="591" spans="4:39" x14ac:dyDescent="0.5">
      <c r="D591"/>
      <c r="E591"/>
      <c r="F591"/>
      <c r="AJ591" s="1"/>
      <c r="AK591" s="1"/>
      <c r="AL591" s="1"/>
      <c r="AM591" s="1"/>
    </row>
    <row r="592" spans="4:39" x14ac:dyDescent="0.5">
      <c r="D592"/>
      <c r="E592"/>
      <c r="F592"/>
      <c r="AJ592" s="1"/>
      <c r="AK592" s="1"/>
      <c r="AL592" s="1"/>
      <c r="AM592" s="1"/>
    </row>
    <row r="593" spans="4:39" x14ac:dyDescent="0.5">
      <c r="D593"/>
      <c r="E593"/>
      <c r="F593"/>
      <c r="AJ593" s="1"/>
      <c r="AK593" s="1"/>
      <c r="AL593" s="1"/>
      <c r="AM593" s="1"/>
    </row>
    <row r="594" spans="4:39" x14ac:dyDescent="0.5">
      <c r="D594"/>
      <c r="E594"/>
      <c r="F594"/>
      <c r="AJ594" s="1"/>
      <c r="AK594" s="1"/>
      <c r="AL594" s="1"/>
      <c r="AM594" s="1"/>
    </row>
    <row r="595" spans="4:39" x14ac:dyDescent="0.5">
      <c r="D595"/>
      <c r="E595"/>
      <c r="F595"/>
      <c r="AJ595" s="1"/>
      <c r="AK595" s="1"/>
      <c r="AL595" s="1"/>
      <c r="AM595" s="1"/>
    </row>
    <row r="596" spans="4:39" x14ac:dyDescent="0.5">
      <c r="D596"/>
      <c r="E596"/>
      <c r="F596"/>
      <c r="AJ596" s="1"/>
      <c r="AK596" s="1"/>
      <c r="AL596" s="1"/>
      <c r="AM596" s="1"/>
    </row>
    <row r="597" spans="4:39" x14ac:dyDescent="0.5">
      <c r="D597"/>
      <c r="E597"/>
      <c r="F597"/>
      <c r="AJ597" s="1"/>
      <c r="AK597" s="1"/>
      <c r="AL597" s="1"/>
      <c r="AM597" s="1"/>
    </row>
    <row r="598" spans="4:39" x14ac:dyDescent="0.5">
      <c r="D598"/>
      <c r="E598"/>
      <c r="F598"/>
      <c r="AJ598" s="1"/>
      <c r="AK598" s="1"/>
      <c r="AL598" s="1"/>
      <c r="AM598" s="1"/>
    </row>
    <row r="599" spans="4:39" x14ac:dyDescent="0.5">
      <c r="D599"/>
      <c r="E599"/>
      <c r="F599"/>
      <c r="AJ599" s="1"/>
      <c r="AK599" s="1"/>
      <c r="AL599" s="1"/>
      <c r="AM599" s="1"/>
    </row>
    <row r="600" spans="4:39" x14ac:dyDescent="0.5">
      <c r="D600"/>
      <c r="E600"/>
      <c r="F600"/>
      <c r="AJ600" s="1"/>
      <c r="AK600" s="1"/>
      <c r="AL600" s="1"/>
      <c r="AM600" s="1"/>
    </row>
    <row r="601" spans="4:39" x14ac:dyDescent="0.5">
      <c r="D601"/>
      <c r="E601"/>
      <c r="F601"/>
      <c r="AJ601" s="1"/>
      <c r="AK601" s="1"/>
      <c r="AL601" s="1"/>
      <c r="AM601" s="1"/>
    </row>
    <row r="602" spans="4:39" x14ac:dyDescent="0.5">
      <c r="D602"/>
      <c r="E602"/>
      <c r="F602"/>
      <c r="AJ602" s="1"/>
      <c r="AK602" s="1"/>
      <c r="AL602" s="1"/>
      <c r="AM602" s="1"/>
    </row>
    <row r="603" spans="4:39" x14ac:dyDescent="0.5">
      <c r="D603"/>
      <c r="E603"/>
      <c r="F603"/>
      <c r="AJ603" s="1"/>
      <c r="AK603" s="1"/>
      <c r="AL603" s="1"/>
      <c r="AM603" s="1"/>
    </row>
    <row r="604" spans="4:39" x14ac:dyDescent="0.5">
      <c r="D604"/>
      <c r="E604"/>
      <c r="F604"/>
      <c r="AJ604" s="1"/>
      <c r="AK604" s="1"/>
      <c r="AL604" s="1"/>
      <c r="AM604" s="1"/>
    </row>
    <row r="605" spans="4:39" x14ac:dyDescent="0.5">
      <c r="D605"/>
      <c r="E605"/>
      <c r="F605"/>
      <c r="AJ605" s="1"/>
      <c r="AK605" s="1"/>
      <c r="AL605" s="1"/>
      <c r="AM605" s="1"/>
    </row>
    <row r="606" spans="4:39" x14ac:dyDescent="0.5">
      <c r="D606"/>
      <c r="E606"/>
      <c r="F606"/>
      <c r="AJ606" s="1"/>
      <c r="AK606" s="1"/>
      <c r="AL606" s="1"/>
      <c r="AM606" s="1"/>
    </row>
    <row r="607" spans="4:39" x14ac:dyDescent="0.5">
      <c r="D607"/>
      <c r="E607"/>
      <c r="F607"/>
      <c r="AJ607" s="1"/>
      <c r="AK607" s="1"/>
      <c r="AL607" s="1"/>
      <c r="AM607" s="1"/>
    </row>
    <row r="608" spans="4:39" x14ac:dyDescent="0.5">
      <c r="D608"/>
      <c r="E608"/>
      <c r="F608"/>
      <c r="AJ608" s="1"/>
      <c r="AK608" s="1"/>
      <c r="AL608" s="1"/>
      <c r="AM608" s="1"/>
    </row>
    <row r="609" spans="4:39" x14ac:dyDescent="0.5">
      <c r="D609"/>
      <c r="E609"/>
      <c r="F609"/>
      <c r="AJ609" s="1"/>
      <c r="AK609" s="1"/>
      <c r="AL609" s="1"/>
      <c r="AM609" s="1"/>
    </row>
    <row r="610" spans="4:39" x14ac:dyDescent="0.5">
      <c r="D610"/>
      <c r="E610"/>
      <c r="F610"/>
      <c r="AJ610" s="1"/>
      <c r="AK610" s="1"/>
      <c r="AL610" s="1"/>
      <c r="AM610" s="1"/>
    </row>
    <row r="611" spans="4:39" x14ac:dyDescent="0.5">
      <c r="D611"/>
      <c r="E611"/>
      <c r="F611"/>
      <c r="AJ611" s="1"/>
      <c r="AK611" s="1"/>
      <c r="AL611" s="1"/>
      <c r="AM611" s="1"/>
    </row>
    <row r="612" spans="4:39" x14ac:dyDescent="0.5">
      <c r="D612"/>
      <c r="E612"/>
      <c r="F612"/>
      <c r="AJ612" s="1"/>
      <c r="AK612" s="1"/>
      <c r="AL612" s="1"/>
      <c r="AM612" s="1"/>
    </row>
    <row r="613" spans="4:39" x14ac:dyDescent="0.5">
      <c r="D613"/>
      <c r="E613"/>
      <c r="F613"/>
      <c r="AJ613" s="1"/>
      <c r="AK613" s="1"/>
      <c r="AL613" s="1"/>
      <c r="AM613" s="1"/>
    </row>
    <row r="614" spans="4:39" x14ac:dyDescent="0.5">
      <c r="D614"/>
      <c r="E614"/>
      <c r="F614"/>
      <c r="AJ614" s="1"/>
      <c r="AK614" s="1"/>
      <c r="AL614" s="1"/>
      <c r="AM614" s="1"/>
    </row>
    <row r="615" spans="4:39" x14ac:dyDescent="0.5">
      <c r="D615"/>
      <c r="E615"/>
      <c r="F615"/>
      <c r="AJ615" s="1"/>
      <c r="AK615" s="1"/>
      <c r="AL615" s="1"/>
      <c r="AM615" s="1"/>
    </row>
    <row r="616" spans="4:39" x14ac:dyDescent="0.5">
      <c r="D616"/>
      <c r="E616"/>
      <c r="F616"/>
      <c r="AJ616" s="1"/>
      <c r="AK616" s="1"/>
      <c r="AL616" s="1"/>
      <c r="AM616" s="1"/>
    </row>
    <row r="617" spans="4:39" x14ac:dyDescent="0.5">
      <c r="D617"/>
      <c r="E617"/>
      <c r="F617"/>
      <c r="AJ617" s="1"/>
      <c r="AK617" s="1"/>
      <c r="AL617" s="1"/>
      <c r="AM617" s="1"/>
    </row>
    <row r="618" spans="4:39" x14ac:dyDescent="0.5">
      <c r="D618"/>
      <c r="E618"/>
      <c r="F618"/>
      <c r="AJ618" s="1"/>
      <c r="AK618" s="1"/>
      <c r="AL618" s="1"/>
      <c r="AM618" s="1"/>
    </row>
    <row r="619" spans="4:39" x14ac:dyDescent="0.5">
      <c r="D619"/>
      <c r="E619"/>
      <c r="F619"/>
      <c r="AJ619" s="1"/>
      <c r="AK619" s="1"/>
      <c r="AL619" s="1"/>
      <c r="AM619" s="1"/>
    </row>
    <row r="620" spans="4:39" x14ac:dyDescent="0.5">
      <c r="D620"/>
      <c r="E620"/>
      <c r="F620"/>
      <c r="AJ620" s="1"/>
      <c r="AK620" s="1"/>
      <c r="AL620" s="1"/>
      <c r="AM620" s="1"/>
    </row>
    <row r="621" spans="4:39" x14ac:dyDescent="0.5">
      <c r="D621"/>
      <c r="E621"/>
      <c r="F621"/>
      <c r="AJ621" s="1"/>
      <c r="AK621" s="1"/>
      <c r="AL621" s="1"/>
      <c r="AM621" s="1"/>
    </row>
    <row r="622" spans="4:39" x14ac:dyDescent="0.5">
      <c r="D622"/>
      <c r="E622"/>
      <c r="F622"/>
      <c r="AJ622" s="1"/>
      <c r="AK622" s="1"/>
      <c r="AL622" s="1"/>
      <c r="AM622" s="1"/>
    </row>
    <row r="623" spans="4:39" x14ac:dyDescent="0.5">
      <c r="D623"/>
      <c r="E623"/>
      <c r="F623"/>
      <c r="AJ623" s="1"/>
      <c r="AK623" s="1"/>
      <c r="AL623" s="1"/>
      <c r="AM623" s="1"/>
    </row>
    <row r="624" spans="4:39" x14ac:dyDescent="0.5">
      <c r="D624"/>
      <c r="E624"/>
      <c r="F624"/>
      <c r="AJ624" s="1"/>
      <c r="AK624" s="1"/>
      <c r="AL624" s="1"/>
      <c r="AM624" s="1"/>
    </row>
    <row r="625" spans="4:39" x14ac:dyDescent="0.5">
      <c r="D625"/>
      <c r="E625"/>
      <c r="F625"/>
      <c r="AJ625" s="1"/>
      <c r="AK625" s="1"/>
      <c r="AL625" s="1"/>
      <c r="AM625" s="1"/>
    </row>
    <row r="626" spans="4:39" x14ac:dyDescent="0.5">
      <c r="D626"/>
      <c r="E626"/>
      <c r="F626"/>
      <c r="AJ626" s="1"/>
      <c r="AK626" s="1"/>
      <c r="AL626" s="1"/>
      <c r="AM626" s="1"/>
    </row>
    <row r="627" spans="4:39" x14ac:dyDescent="0.5">
      <c r="D627"/>
      <c r="E627"/>
      <c r="F627"/>
      <c r="AJ627" s="1"/>
      <c r="AK627" s="1"/>
      <c r="AL627" s="1"/>
      <c r="AM627" s="1"/>
    </row>
    <row r="628" spans="4:39" x14ac:dyDescent="0.5">
      <c r="D628"/>
      <c r="E628"/>
      <c r="F628"/>
      <c r="AJ628" s="1"/>
      <c r="AK628" s="1"/>
      <c r="AL628" s="1"/>
      <c r="AM628" s="1"/>
    </row>
    <row r="629" spans="4:39" x14ac:dyDescent="0.5">
      <c r="D629"/>
      <c r="E629"/>
      <c r="F629"/>
      <c r="AJ629" s="1"/>
      <c r="AK629" s="1"/>
      <c r="AL629" s="1"/>
      <c r="AM629" s="1"/>
    </row>
    <row r="630" spans="4:39" x14ac:dyDescent="0.5">
      <c r="D630"/>
      <c r="E630"/>
      <c r="F630"/>
      <c r="AJ630" s="1"/>
      <c r="AK630" s="1"/>
      <c r="AL630" s="1"/>
      <c r="AM630" s="1"/>
    </row>
    <row r="631" spans="4:39" x14ac:dyDescent="0.5">
      <c r="D631"/>
      <c r="E631"/>
      <c r="F631"/>
      <c r="AJ631" s="1"/>
      <c r="AK631" s="1"/>
      <c r="AL631" s="1"/>
      <c r="AM631" s="1"/>
    </row>
    <row r="632" spans="4:39" x14ac:dyDescent="0.5">
      <c r="D632"/>
      <c r="E632"/>
      <c r="F632"/>
      <c r="AJ632" s="1"/>
      <c r="AK632" s="1"/>
      <c r="AL632" s="1"/>
      <c r="AM632" s="1"/>
    </row>
    <row r="633" spans="4:39" x14ac:dyDescent="0.5">
      <c r="D633"/>
      <c r="E633"/>
      <c r="F633"/>
      <c r="AJ633" s="1"/>
      <c r="AK633" s="1"/>
      <c r="AL633" s="1"/>
      <c r="AM633" s="1"/>
    </row>
    <row r="634" spans="4:39" x14ac:dyDescent="0.5">
      <c r="D634"/>
      <c r="E634"/>
      <c r="F634"/>
      <c r="AJ634" s="1"/>
      <c r="AK634" s="1"/>
      <c r="AL634" s="1"/>
      <c r="AM634" s="1"/>
    </row>
    <row r="635" spans="4:39" x14ac:dyDescent="0.5">
      <c r="D635"/>
      <c r="E635"/>
      <c r="F635"/>
      <c r="AJ635" s="1"/>
      <c r="AK635" s="1"/>
      <c r="AL635" s="1"/>
      <c r="AM635" s="1"/>
    </row>
    <row r="636" spans="4:39" x14ac:dyDescent="0.5">
      <c r="D636"/>
      <c r="E636"/>
      <c r="F636"/>
      <c r="AJ636" s="1"/>
      <c r="AK636" s="1"/>
      <c r="AL636" s="1"/>
      <c r="AM636" s="1"/>
    </row>
    <row r="637" spans="4:39" x14ac:dyDescent="0.5">
      <c r="D637"/>
      <c r="E637"/>
      <c r="F637"/>
      <c r="AJ637" s="1"/>
      <c r="AK637" s="1"/>
      <c r="AL637" s="1"/>
      <c r="AM637" s="1"/>
    </row>
    <row r="638" spans="4:39" x14ac:dyDescent="0.5">
      <c r="D638"/>
      <c r="E638"/>
      <c r="F638"/>
      <c r="AJ638" s="1"/>
      <c r="AK638" s="1"/>
      <c r="AL638" s="1"/>
      <c r="AM638" s="1"/>
    </row>
    <row r="639" spans="4:39" x14ac:dyDescent="0.5">
      <c r="D639"/>
      <c r="E639"/>
      <c r="F639"/>
      <c r="AJ639" s="1"/>
      <c r="AK639" s="1"/>
      <c r="AL639" s="1"/>
      <c r="AM639" s="1"/>
    </row>
    <row r="640" spans="4:39" x14ac:dyDescent="0.5">
      <c r="D640"/>
      <c r="E640"/>
      <c r="F640"/>
      <c r="AJ640" s="1"/>
      <c r="AK640" s="1"/>
      <c r="AL640" s="1"/>
      <c r="AM640" s="1"/>
    </row>
    <row r="641" spans="4:39" x14ac:dyDescent="0.5">
      <c r="D641"/>
      <c r="E641"/>
      <c r="F641"/>
      <c r="AJ641" s="1"/>
      <c r="AK641" s="1"/>
      <c r="AL641" s="1"/>
      <c r="AM641" s="1"/>
    </row>
    <row r="642" spans="4:39" x14ac:dyDescent="0.5">
      <c r="D642"/>
      <c r="E642"/>
      <c r="F642"/>
      <c r="AJ642" s="1"/>
      <c r="AK642" s="1"/>
      <c r="AL642" s="1"/>
      <c r="AM642" s="1"/>
    </row>
    <row r="643" spans="4:39" x14ac:dyDescent="0.5">
      <c r="D643"/>
      <c r="E643"/>
      <c r="F643"/>
      <c r="AJ643" s="1"/>
      <c r="AK643" s="1"/>
      <c r="AL643" s="1"/>
      <c r="AM643" s="1"/>
    </row>
    <row r="644" spans="4:39" x14ac:dyDescent="0.5">
      <c r="D644"/>
      <c r="E644"/>
      <c r="F644"/>
      <c r="AJ644" s="1"/>
      <c r="AK644" s="1"/>
      <c r="AL644" s="1"/>
      <c r="AM644" s="1"/>
    </row>
    <row r="645" spans="4:39" x14ac:dyDescent="0.5">
      <c r="D645"/>
      <c r="E645"/>
      <c r="F645"/>
      <c r="AJ645" s="1"/>
      <c r="AK645" s="1"/>
      <c r="AL645" s="1"/>
      <c r="AM645" s="1"/>
    </row>
    <row r="646" spans="4:39" x14ac:dyDescent="0.5">
      <c r="D646"/>
      <c r="E646"/>
      <c r="F646"/>
      <c r="AJ646" s="1"/>
      <c r="AK646" s="1"/>
      <c r="AL646" s="1"/>
      <c r="AM646" s="1"/>
    </row>
    <row r="647" spans="4:39" x14ac:dyDescent="0.5">
      <c r="D647"/>
      <c r="E647"/>
      <c r="F647"/>
      <c r="AJ647" s="1"/>
      <c r="AK647" s="1"/>
      <c r="AL647" s="1"/>
      <c r="AM647" s="1"/>
    </row>
    <row r="648" spans="4:39" x14ac:dyDescent="0.5">
      <c r="D648"/>
      <c r="E648"/>
      <c r="F648"/>
      <c r="AJ648" s="1"/>
      <c r="AK648" s="1"/>
      <c r="AL648" s="1"/>
      <c r="AM648" s="1"/>
    </row>
    <row r="649" spans="4:39" x14ac:dyDescent="0.5">
      <c r="D649"/>
      <c r="E649"/>
      <c r="F649"/>
      <c r="AJ649" s="1"/>
      <c r="AK649" s="1"/>
      <c r="AL649" s="1"/>
      <c r="AM649" s="1"/>
    </row>
    <row r="650" spans="4:39" x14ac:dyDescent="0.5">
      <c r="D650"/>
      <c r="E650"/>
      <c r="F650"/>
      <c r="AJ650" s="1"/>
      <c r="AK650" s="1"/>
      <c r="AL650" s="1"/>
      <c r="AM650" s="1"/>
    </row>
    <row r="651" spans="4:39" x14ac:dyDescent="0.5">
      <c r="D651"/>
      <c r="E651"/>
      <c r="F651"/>
      <c r="AJ651" s="1"/>
      <c r="AK651" s="1"/>
      <c r="AL651" s="1"/>
      <c r="AM651" s="1"/>
    </row>
    <row r="652" spans="4:39" x14ac:dyDescent="0.5">
      <c r="D652"/>
      <c r="E652"/>
      <c r="F652"/>
      <c r="AJ652" s="1"/>
      <c r="AK652" s="1"/>
      <c r="AL652" s="1"/>
      <c r="AM652" s="1"/>
    </row>
    <row r="653" spans="4:39" x14ac:dyDescent="0.5">
      <c r="D653"/>
      <c r="E653"/>
      <c r="F653"/>
      <c r="AJ653" s="1"/>
      <c r="AK653" s="1"/>
      <c r="AL653" s="1"/>
      <c r="AM653" s="1"/>
    </row>
    <row r="654" spans="4:39" x14ac:dyDescent="0.5">
      <c r="D654"/>
      <c r="E654"/>
      <c r="F654"/>
      <c r="AJ654" s="1"/>
      <c r="AK654" s="1"/>
      <c r="AL654" s="1"/>
      <c r="AM654" s="1"/>
    </row>
    <row r="655" spans="4:39" x14ac:dyDescent="0.5">
      <c r="D655"/>
      <c r="E655"/>
      <c r="F655"/>
      <c r="AJ655" s="1"/>
      <c r="AK655" s="1"/>
      <c r="AL655" s="1"/>
      <c r="AM655" s="1"/>
    </row>
    <row r="656" spans="4:39" x14ac:dyDescent="0.5">
      <c r="D656"/>
      <c r="E656"/>
      <c r="F656"/>
      <c r="AJ656" s="1"/>
      <c r="AK656" s="1"/>
      <c r="AL656" s="1"/>
      <c r="AM656" s="1"/>
    </row>
    <row r="657" spans="4:39" x14ac:dyDescent="0.5">
      <c r="D657"/>
      <c r="E657"/>
      <c r="F657"/>
      <c r="AJ657" s="1"/>
      <c r="AK657" s="1"/>
      <c r="AL657" s="1"/>
      <c r="AM657" s="1"/>
    </row>
    <row r="658" spans="4:39" x14ac:dyDescent="0.5">
      <c r="D658"/>
      <c r="E658"/>
      <c r="F658"/>
      <c r="AJ658" s="1"/>
      <c r="AK658" s="1"/>
      <c r="AL658" s="1"/>
      <c r="AM658" s="1"/>
    </row>
    <row r="659" spans="4:39" x14ac:dyDescent="0.5">
      <c r="D659"/>
      <c r="E659"/>
      <c r="F659"/>
      <c r="AJ659" s="1"/>
      <c r="AK659" s="1"/>
      <c r="AL659" s="1"/>
      <c r="AM659" s="1"/>
    </row>
    <row r="660" spans="4:39" x14ac:dyDescent="0.5">
      <c r="D660"/>
      <c r="E660"/>
      <c r="F660"/>
      <c r="AJ660" s="1"/>
      <c r="AK660" s="1"/>
      <c r="AL660" s="1"/>
      <c r="AM660" s="1"/>
    </row>
    <row r="661" spans="4:39" x14ac:dyDescent="0.5">
      <c r="D661"/>
      <c r="E661"/>
      <c r="F661"/>
      <c r="AJ661" s="1"/>
      <c r="AK661" s="1"/>
      <c r="AL661" s="1"/>
      <c r="AM661" s="1"/>
    </row>
    <row r="662" spans="4:39" x14ac:dyDescent="0.5">
      <c r="D662"/>
      <c r="E662"/>
      <c r="F662"/>
      <c r="AJ662" s="1"/>
      <c r="AK662" s="1"/>
      <c r="AL662" s="1"/>
      <c r="AM662" s="1"/>
    </row>
    <row r="663" spans="4:39" x14ac:dyDescent="0.5">
      <c r="D663"/>
      <c r="E663"/>
      <c r="F663"/>
      <c r="AJ663" s="1"/>
      <c r="AK663" s="1"/>
      <c r="AL663" s="1"/>
      <c r="AM663" s="1"/>
    </row>
    <row r="664" spans="4:39" x14ac:dyDescent="0.5">
      <c r="D664"/>
      <c r="E664"/>
      <c r="F664"/>
      <c r="AJ664" s="1"/>
      <c r="AK664" s="1"/>
      <c r="AL664" s="1"/>
      <c r="AM664" s="1"/>
    </row>
    <row r="665" spans="4:39" x14ac:dyDescent="0.5">
      <c r="D665"/>
      <c r="E665"/>
      <c r="F665"/>
      <c r="AJ665" s="1"/>
      <c r="AK665" s="1"/>
      <c r="AL665" s="1"/>
      <c r="AM665" s="1"/>
    </row>
    <row r="666" spans="4:39" x14ac:dyDescent="0.5">
      <c r="D666"/>
      <c r="E666"/>
      <c r="F666"/>
      <c r="AJ666" s="1"/>
      <c r="AK666" s="1"/>
      <c r="AL666" s="1"/>
      <c r="AM666" s="1"/>
    </row>
    <row r="667" spans="4:39" x14ac:dyDescent="0.5">
      <c r="D667"/>
      <c r="E667"/>
      <c r="F667"/>
      <c r="AJ667" s="1"/>
      <c r="AK667" s="1"/>
      <c r="AL667" s="1"/>
      <c r="AM667" s="1"/>
    </row>
    <row r="668" spans="4:39" x14ac:dyDescent="0.5">
      <c r="D668"/>
      <c r="E668"/>
      <c r="F668"/>
      <c r="AJ668" s="1"/>
      <c r="AK668" s="1"/>
      <c r="AL668" s="1"/>
      <c r="AM668" s="1"/>
    </row>
    <row r="669" spans="4:39" x14ac:dyDescent="0.5">
      <c r="D669"/>
      <c r="E669"/>
      <c r="F669"/>
      <c r="AJ669" s="1"/>
      <c r="AK669" s="1"/>
      <c r="AL669" s="1"/>
      <c r="AM669" s="1"/>
    </row>
    <row r="670" spans="4:39" x14ac:dyDescent="0.5">
      <c r="D670"/>
      <c r="E670"/>
      <c r="F670"/>
      <c r="AJ670" s="1"/>
      <c r="AK670" s="1"/>
      <c r="AL670" s="1"/>
      <c r="AM670" s="1"/>
    </row>
    <row r="671" spans="4:39" x14ac:dyDescent="0.5">
      <c r="D671"/>
      <c r="E671"/>
      <c r="F671"/>
      <c r="AJ671" s="1"/>
      <c r="AK671" s="1"/>
      <c r="AL671" s="1"/>
      <c r="AM671" s="1"/>
    </row>
    <row r="672" spans="4:39" x14ac:dyDescent="0.5">
      <c r="D672"/>
      <c r="E672"/>
      <c r="F672"/>
      <c r="AJ672" s="1"/>
      <c r="AK672" s="1"/>
      <c r="AL672" s="1"/>
      <c r="AM672" s="1"/>
    </row>
    <row r="673" spans="4:39" x14ac:dyDescent="0.5">
      <c r="D673"/>
      <c r="E673"/>
      <c r="F673"/>
      <c r="AJ673" s="1"/>
      <c r="AK673" s="1"/>
      <c r="AL673" s="1"/>
      <c r="AM673" s="1"/>
    </row>
    <row r="674" spans="4:39" x14ac:dyDescent="0.5">
      <c r="D674"/>
      <c r="E674"/>
      <c r="F674"/>
      <c r="AJ674" s="1"/>
      <c r="AK674" s="1"/>
      <c r="AL674" s="1"/>
      <c r="AM674" s="1"/>
    </row>
    <row r="675" spans="4:39" x14ac:dyDescent="0.5">
      <c r="D675"/>
      <c r="E675"/>
      <c r="F675"/>
      <c r="AJ675" s="1"/>
      <c r="AK675" s="1"/>
      <c r="AL675" s="1"/>
      <c r="AM675" s="1"/>
    </row>
    <row r="676" spans="4:39" x14ac:dyDescent="0.5">
      <c r="D676"/>
      <c r="E676"/>
      <c r="F676"/>
      <c r="AJ676" s="1"/>
      <c r="AK676" s="1"/>
      <c r="AL676" s="1"/>
      <c r="AM676" s="1"/>
    </row>
    <row r="677" spans="4:39" x14ac:dyDescent="0.5">
      <c r="D677"/>
      <c r="E677"/>
      <c r="F677"/>
      <c r="AJ677" s="1"/>
      <c r="AK677" s="1"/>
      <c r="AL677" s="1"/>
      <c r="AM677" s="1"/>
    </row>
    <row r="678" spans="4:39" x14ac:dyDescent="0.5">
      <c r="D678"/>
      <c r="E678"/>
      <c r="F678"/>
      <c r="AJ678" s="1"/>
      <c r="AK678" s="1"/>
      <c r="AL678" s="1"/>
      <c r="AM678" s="1"/>
    </row>
    <row r="679" spans="4:39" x14ac:dyDescent="0.5">
      <c r="D679"/>
      <c r="E679"/>
      <c r="F679"/>
      <c r="AJ679" s="1"/>
      <c r="AK679" s="1"/>
      <c r="AL679" s="1"/>
      <c r="AM679" s="1"/>
    </row>
    <row r="680" spans="4:39" x14ac:dyDescent="0.5">
      <c r="D680"/>
      <c r="E680"/>
      <c r="F680"/>
      <c r="AJ680" s="1"/>
      <c r="AK680" s="1"/>
      <c r="AL680" s="1"/>
      <c r="AM680" s="1"/>
    </row>
    <row r="681" spans="4:39" x14ac:dyDescent="0.5">
      <c r="D681"/>
      <c r="E681"/>
      <c r="F681"/>
      <c r="AJ681" s="1"/>
      <c r="AK681" s="1"/>
      <c r="AL681" s="1"/>
      <c r="AM681" s="1"/>
    </row>
    <row r="682" spans="4:39" x14ac:dyDescent="0.5">
      <c r="D682"/>
      <c r="E682"/>
      <c r="F682"/>
      <c r="AJ682" s="1"/>
      <c r="AK682" s="1"/>
      <c r="AL682" s="1"/>
      <c r="AM682" s="1"/>
    </row>
    <row r="683" spans="4:39" x14ac:dyDescent="0.5">
      <c r="D683"/>
      <c r="E683"/>
      <c r="F683"/>
      <c r="AJ683" s="1"/>
      <c r="AK683" s="1"/>
      <c r="AL683" s="1"/>
      <c r="AM683" s="1"/>
    </row>
    <row r="684" spans="4:39" x14ac:dyDescent="0.5">
      <c r="D684"/>
      <c r="E684"/>
      <c r="F684"/>
      <c r="AJ684" s="1"/>
      <c r="AK684" s="1"/>
      <c r="AL684" s="1"/>
      <c r="AM684" s="1"/>
    </row>
    <row r="685" spans="4:39" x14ac:dyDescent="0.5">
      <c r="D685"/>
      <c r="E685"/>
      <c r="F685"/>
      <c r="AJ685" s="1"/>
      <c r="AK685" s="1"/>
      <c r="AL685" s="1"/>
      <c r="AM685" s="1"/>
    </row>
    <row r="686" spans="4:39" x14ac:dyDescent="0.5">
      <c r="D686"/>
      <c r="E686"/>
      <c r="F686"/>
      <c r="AJ686" s="1"/>
      <c r="AK686" s="1"/>
      <c r="AL686" s="1"/>
      <c r="AM686" s="1"/>
    </row>
    <row r="687" spans="4:39" x14ac:dyDescent="0.5">
      <c r="D687"/>
      <c r="E687"/>
      <c r="F687"/>
      <c r="AJ687" s="1"/>
      <c r="AK687" s="1"/>
      <c r="AL687" s="1"/>
      <c r="AM687" s="1"/>
    </row>
    <row r="688" spans="4:39" x14ac:dyDescent="0.5">
      <c r="D688"/>
      <c r="E688"/>
      <c r="F688"/>
      <c r="AJ688" s="1"/>
      <c r="AK688" s="1"/>
      <c r="AL688" s="1"/>
      <c r="AM688" s="1"/>
    </row>
    <row r="689" spans="4:39" x14ac:dyDescent="0.5">
      <c r="D689"/>
      <c r="E689"/>
      <c r="F689"/>
      <c r="AJ689" s="1"/>
      <c r="AK689" s="1"/>
      <c r="AL689" s="1"/>
      <c r="AM689" s="1"/>
    </row>
    <row r="690" spans="4:39" x14ac:dyDescent="0.5">
      <c r="D690"/>
      <c r="E690"/>
      <c r="F690"/>
      <c r="AJ690" s="1"/>
      <c r="AK690" s="1"/>
      <c r="AL690" s="1"/>
      <c r="AM690" s="1"/>
    </row>
    <row r="691" spans="4:39" x14ac:dyDescent="0.5">
      <c r="D691"/>
      <c r="E691"/>
      <c r="F691"/>
      <c r="AJ691" s="1"/>
      <c r="AK691" s="1"/>
      <c r="AL691" s="1"/>
      <c r="AM691" s="1"/>
    </row>
    <row r="692" spans="4:39" x14ac:dyDescent="0.5">
      <c r="D692"/>
      <c r="E692"/>
      <c r="F692"/>
      <c r="AJ692" s="1"/>
      <c r="AK692" s="1"/>
      <c r="AL692" s="1"/>
      <c r="AM692" s="1"/>
    </row>
    <row r="693" spans="4:39" x14ac:dyDescent="0.5">
      <c r="D693"/>
      <c r="E693"/>
      <c r="F693"/>
      <c r="AJ693" s="1"/>
      <c r="AK693" s="1"/>
      <c r="AL693" s="1"/>
      <c r="AM693" s="1"/>
    </row>
    <row r="694" spans="4:39" x14ac:dyDescent="0.5">
      <c r="D694"/>
      <c r="E694"/>
      <c r="F694"/>
      <c r="AJ694" s="1"/>
      <c r="AK694" s="1"/>
      <c r="AL694" s="1"/>
      <c r="AM694" s="1"/>
    </row>
    <row r="695" spans="4:39" x14ac:dyDescent="0.5">
      <c r="D695"/>
      <c r="E695"/>
      <c r="F695"/>
      <c r="AJ695" s="1"/>
      <c r="AK695" s="1"/>
      <c r="AL695" s="1"/>
      <c r="AM695" s="1"/>
    </row>
    <row r="696" spans="4:39" x14ac:dyDescent="0.5">
      <c r="D696"/>
      <c r="E696"/>
      <c r="F696"/>
      <c r="AJ696" s="1"/>
      <c r="AK696" s="1"/>
      <c r="AL696" s="1"/>
      <c r="AM696" s="1"/>
    </row>
    <row r="697" spans="4:39" x14ac:dyDescent="0.5">
      <c r="D697"/>
      <c r="E697"/>
      <c r="F697"/>
      <c r="AJ697" s="1"/>
      <c r="AK697" s="1"/>
      <c r="AL697" s="1"/>
      <c r="AM697" s="1"/>
    </row>
    <row r="698" spans="4:39" x14ac:dyDescent="0.5">
      <c r="D698"/>
      <c r="E698"/>
      <c r="F698"/>
      <c r="AJ698" s="1"/>
      <c r="AK698" s="1"/>
      <c r="AL698" s="1"/>
      <c r="AM698" s="1"/>
    </row>
    <row r="699" spans="4:39" x14ac:dyDescent="0.5">
      <c r="D699"/>
      <c r="E699"/>
      <c r="F699"/>
      <c r="AJ699" s="1"/>
      <c r="AK699" s="1"/>
      <c r="AL699" s="1"/>
      <c r="AM699" s="1"/>
    </row>
    <row r="700" spans="4:39" x14ac:dyDescent="0.5">
      <c r="D700"/>
      <c r="E700"/>
      <c r="F700"/>
      <c r="AJ700" s="1"/>
      <c r="AK700" s="1"/>
      <c r="AL700" s="1"/>
      <c r="AM700" s="1"/>
    </row>
    <row r="701" spans="4:39" x14ac:dyDescent="0.5">
      <c r="D701"/>
      <c r="E701"/>
      <c r="F701"/>
      <c r="AJ701" s="1"/>
      <c r="AK701" s="1"/>
      <c r="AL701" s="1"/>
      <c r="AM701" s="1"/>
    </row>
    <row r="702" spans="4:39" x14ac:dyDescent="0.5">
      <c r="D702"/>
      <c r="E702"/>
      <c r="F702"/>
      <c r="AJ702" s="1"/>
      <c r="AK702" s="1"/>
      <c r="AL702" s="1"/>
      <c r="AM702" s="1"/>
    </row>
    <row r="703" spans="4:39" x14ac:dyDescent="0.5">
      <c r="D703"/>
      <c r="E703"/>
      <c r="F703"/>
      <c r="AJ703" s="1"/>
      <c r="AK703" s="1"/>
      <c r="AL703" s="1"/>
      <c r="AM703" s="1"/>
    </row>
    <row r="704" spans="4:39" x14ac:dyDescent="0.5">
      <c r="D704"/>
      <c r="E704"/>
      <c r="F704"/>
      <c r="AJ704" s="1"/>
      <c r="AK704" s="1"/>
      <c r="AL704" s="1"/>
      <c r="AM704" s="1"/>
    </row>
    <row r="705" spans="4:39" x14ac:dyDescent="0.5">
      <c r="D705"/>
      <c r="E705"/>
      <c r="F705"/>
      <c r="AJ705" s="1"/>
      <c r="AK705" s="1"/>
      <c r="AL705" s="1"/>
      <c r="AM705" s="1"/>
    </row>
    <row r="706" spans="4:39" x14ac:dyDescent="0.5">
      <c r="D706"/>
      <c r="E706"/>
      <c r="F706"/>
      <c r="AJ706" s="1"/>
      <c r="AK706" s="1"/>
      <c r="AL706" s="1"/>
      <c r="AM706" s="1"/>
    </row>
    <row r="707" spans="4:39" x14ac:dyDescent="0.5">
      <c r="D707"/>
      <c r="E707"/>
      <c r="F707"/>
      <c r="AJ707" s="1"/>
      <c r="AK707" s="1"/>
      <c r="AL707" s="1"/>
      <c r="AM707" s="1"/>
    </row>
    <row r="708" spans="4:39" x14ac:dyDescent="0.5">
      <c r="D708"/>
      <c r="E708"/>
      <c r="F708"/>
      <c r="AJ708" s="1"/>
      <c r="AK708" s="1"/>
      <c r="AL708" s="1"/>
      <c r="AM708" s="1"/>
    </row>
    <row r="709" spans="4:39" x14ac:dyDescent="0.5">
      <c r="D709"/>
      <c r="E709"/>
      <c r="F709"/>
      <c r="AJ709" s="1"/>
      <c r="AK709" s="1"/>
      <c r="AL709" s="1"/>
      <c r="AM709" s="1"/>
    </row>
    <row r="710" spans="4:39" x14ac:dyDescent="0.5">
      <c r="D710"/>
      <c r="E710"/>
      <c r="F710"/>
      <c r="AJ710" s="1"/>
      <c r="AK710" s="1"/>
      <c r="AL710" s="1"/>
      <c r="AM710" s="1"/>
    </row>
    <row r="711" spans="4:39" x14ac:dyDescent="0.5">
      <c r="D711"/>
      <c r="E711"/>
      <c r="F711"/>
      <c r="AJ711" s="1"/>
      <c r="AK711" s="1"/>
      <c r="AL711" s="1"/>
      <c r="AM711" s="1"/>
    </row>
    <row r="712" spans="4:39" x14ac:dyDescent="0.5">
      <c r="D712"/>
      <c r="E712"/>
      <c r="F712"/>
      <c r="AJ712" s="1"/>
      <c r="AK712" s="1"/>
      <c r="AL712" s="1"/>
      <c r="AM712" s="1"/>
    </row>
    <row r="713" spans="4:39" x14ac:dyDescent="0.5">
      <c r="D713"/>
      <c r="E713"/>
      <c r="F713"/>
      <c r="AJ713" s="1"/>
      <c r="AK713" s="1"/>
      <c r="AL713" s="1"/>
      <c r="AM713" s="1"/>
    </row>
    <row r="714" spans="4:39" x14ac:dyDescent="0.5">
      <c r="D714"/>
      <c r="E714"/>
      <c r="F714"/>
      <c r="AJ714" s="1"/>
      <c r="AK714" s="1"/>
      <c r="AL714" s="1"/>
      <c r="AM714" s="1"/>
    </row>
    <row r="715" spans="4:39" x14ac:dyDescent="0.5">
      <c r="D715"/>
      <c r="E715"/>
      <c r="F715"/>
      <c r="AJ715" s="1"/>
      <c r="AK715" s="1"/>
      <c r="AL715" s="1"/>
      <c r="AM715" s="1"/>
    </row>
    <row r="716" spans="4:39" x14ac:dyDescent="0.5">
      <c r="D716"/>
      <c r="E716"/>
      <c r="F716"/>
      <c r="AJ716" s="1"/>
      <c r="AK716" s="1"/>
      <c r="AL716" s="1"/>
      <c r="AM716" s="1"/>
    </row>
    <row r="717" spans="4:39" x14ac:dyDescent="0.5">
      <c r="D717"/>
      <c r="E717"/>
      <c r="F717"/>
      <c r="AJ717" s="1"/>
      <c r="AK717" s="1"/>
      <c r="AL717" s="1"/>
      <c r="AM717" s="1"/>
    </row>
    <row r="718" spans="4:39" x14ac:dyDescent="0.5">
      <c r="D718"/>
      <c r="E718"/>
      <c r="F718"/>
      <c r="AJ718" s="1"/>
      <c r="AK718" s="1"/>
      <c r="AL718" s="1"/>
      <c r="AM718" s="1"/>
    </row>
    <row r="719" spans="4:39" x14ac:dyDescent="0.5">
      <c r="D719"/>
      <c r="E719"/>
      <c r="F719"/>
      <c r="AJ719" s="1"/>
      <c r="AK719" s="1"/>
      <c r="AL719" s="1"/>
      <c r="AM719" s="1"/>
    </row>
    <row r="720" spans="4:39" x14ac:dyDescent="0.5">
      <c r="D720"/>
      <c r="E720"/>
      <c r="F720"/>
      <c r="AJ720" s="1"/>
      <c r="AK720" s="1"/>
      <c r="AL720" s="1"/>
      <c r="AM720" s="1"/>
    </row>
    <row r="721" spans="4:39" x14ac:dyDescent="0.5">
      <c r="D721"/>
      <c r="E721"/>
      <c r="F721"/>
      <c r="AJ721" s="1"/>
      <c r="AK721" s="1"/>
      <c r="AL721" s="1"/>
      <c r="AM721" s="1"/>
    </row>
    <row r="722" spans="4:39" x14ac:dyDescent="0.5">
      <c r="D722"/>
      <c r="E722"/>
      <c r="F722"/>
      <c r="AJ722" s="1"/>
      <c r="AK722" s="1"/>
      <c r="AL722" s="1"/>
      <c r="AM722" s="1"/>
    </row>
    <row r="723" spans="4:39" x14ac:dyDescent="0.5">
      <c r="D723"/>
      <c r="E723"/>
      <c r="F723"/>
      <c r="AJ723" s="1"/>
      <c r="AK723" s="1"/>
      <c r="AL723" s="1"/>
      <c r="AM723" s="1"/>
    </row>
    <row r="724" spans="4:39" x14ac:dyDescent="0.5">
      <c r="D724"/>
      <c r="E724"/>
      <c r="F724"/>
      <c r="AJ724" s="1"/>
      <c r="AK724" s="1"/>
      <c r="AL724" s="1"/>
      <c r="AM724" s="1"/>
    </row>
    <row r="725" spans="4:39" x14ac:dyDescent="0.5">
      <c r="D725"/>
      <c r="E725"/>
      <c r="F725"/>
      <c r="AJ725" s="1"/>
      <c r="AK725" s="1"/>
      <c r="AL725" s="1"/>
      <c r="AM725" s="1"/>
    </row>
    <row r="726" spans="4:39" x14ac:dyDescent="0.5">
      <c r="D726"/>
      <c r="E726"/>
      <c r="F726"/>
      <c r="AJ726" s="1"/>
      <c r="AK726" s="1"/>
      <c r="AL726" s="1"/>
      <c r="AM726" s="1"/>
    </row>
    <row r="727" spans="4:39" x14ac:dyDescent="0.5">
      <c r="D727"/>
      <c r="E727"/>
      <c r="F727"/>
      <c r="AJ727" s="1"/>
      <c r="AK727" s="1"/>
      <c r="AL727" s="1"/>
      <c r="AM727" s="1"/>
    </row>
    <row r="728" spans="4:39" x14ac:dyDescent="0.5">
      <c r="D728"/>
      <c r="E728"/>
      <c r="F728"/>
      <c r="AJ728" s="1"/>
      <c r="AK728" s="1"/>
      <c r="AL728" s="1"/>
      <c r="AM728" s="1"/>
    </row>
    <row r="729" spans="4:39" x14ac:dyDescent="0.5">
      <c r="D729"/>
      <c r="E729"/>
      <c r="F729"/>
      <c r="AJ729" s="1"/>
      <c r="AK729" s="1"/>
      <c r="AL729" s="1"/>
      <c r="AM729" s="1"/>
    </row>
    <row r="730" spans="4:39" x14ac:dyDescent="0.5">
      <c r="D730"/>
      <c r="E730"/>
      <c r="F730"/>
      <c r="AJ730" s="1"/>
      <c r="AK730" s="1"/>
      <c r="AL730" s="1"/>
      <c r="AM730" s="1"/>
    </row>
    <row r="731" spans="4:39" x14ac:dyDescent="0.5">
      <c r="D731"/>
      <c r="E731"/>
      <c r="F731"/>
      <c r="AJ731" s="1"/>
      <c r="AK731" s="1"/>
      <c r="AL731" s="1"/>
      <c r="AM731" s="1"/>
    </row>
    <row r="732" spans="4:39" x14ac:dyDescent="0.5">
      <c r="D732"/>
      <c r="E732"/>
      <c r="F732"/>
      <c r="AJ732" s="1"/>
      <c r="AK732" s="1"/>
      <c r="AL732" s="1"/>
      <c r="AM732" s="1"/>
    </row>
    <row r="733" spans="4:39" x14ac:dyDescent="0.5">
      <c r="D733"/>
      <c r="E733"/>
      <c r="F733"/>
      <c r="AJ733" s="1"/>
      <c r="AK733" s="1"/>
      <c r="AL733" s="1"/>
      <c r="AM733" s="1"/>
    </row>
    <row r="734" spans="4:39" x14ac:dyDescent="0.5">
      <c r="D734"/>
      <c r="E734"/>
      <c r="F734"/>
      <c r="AJ734" s="1"/>
      <c r="AK734" s="1"/>
      <c r="AL734" s="1"/>
      <c r="AM734" s="1"/>
    </row>
    <row r="735" spans="4:39" x14ac:dyDescent="0.5">
      <c r="D735"/>
      <c r="E735"/>
      <c r="F735"/>
      <c r="AJ735" s="1"/>
      <c r="AK735" s="1"/>
      <c r="AL735" s="1"/>
      <c r="AM735" s="1"/>
    </row>
    <row r="736" spans="4:39" x14ac:dyDescent="0.5">
      <c r="D736"/>
      <c r="E736"/>
      <c r="F736"/>
      <c r="AJ736" s="1"/>
      <c r="AK736" s="1"/>
      <c r="AL736" s="1"/>
      <c r="AM736" s="1"/>
    </row>
    <row r="737" spans="4:39" x14ac:dyDescent="0.5">
      <c r="D737"/>
      <c r="E737"/>
      <c r="F737"/>
      <c r="AJ737" s="1"/>
      <c r="AK737" s="1"/>
      <c r="AL737" s="1"/>
      <c r="AM737" s="1"/>
    </row>
    <row r="738" spans="4:39" x14ac:dyDescent="0.5">
      <c r="D738"/>
      <c r="E738"/>
      <c r="F738"/>
      <c r="AJ738" s="1"/>
      <c r="AK738" s="1"/>
      <c r="AL738" s="1"/>
      <c r="AM738" s="1"/>
    </row>
    <row r="739" spans="4:39" x14ac:dyDescent="0.5">
      <c r="D739"/>
      <c r="E739"/>
      <c r="F739"/>
      <c r="AJ739" s="1"/>
      <c r="AK739" s="1"/>
      <c r="AL739" s="1"/>
      <c r="AM739" s="1"/>
    </row>
    <row r="740" spans="4:39" x14ac:dyDescent="0.5">
      <c r="D740"/>
      <c r="E740"/>
      <c r="F740"/>
      <c r="AJ740" s="1"/>
      <c r="AK740" s="1"/>
      <c r="AL740" s="1"/>
      <c r="AM740" s="1"/>
    </row>
    <row r="741" spans="4:39" x14ac:dyDescent="0.5">
      <c r="D741"/>
      <c r="E741"/>
      <c r="F741"/>
      <c r="AJ741" s="1"/>
      <c r="AK741" s="1"/>
      <c r="AL741" s="1"/>
      <c r="AM741" s="1"/>
    </row>
    <row r="742" spans="4:39" x14ac:dyDescent="0.5">
      <c r="D742"/>
      <c r="E742"/>
      <c r="F742"/>
      <c r="AJ742" s="1"/>
      <c r="AK742" s="1"/>
      <c r="AL742" s="1"/>
      <c r="AM742" s="1"/>
    </row>
    <row r="743" spans="4:39" x14ac:dyDescent="0.5">
      <c r="D743"/>
      <c r="E743"/>
      <c r="F743"/>
      <c r="AJ743" s="1"/>
      <c r="AK743" s="1"/>
      <c r="AL743" s="1"/>
      <c r="AM743" s="1"/>
    </row>
    <row r="744" spans="4:39" x14ac:dyDescent="0.5">
      <c r="D744"/>
      <c r="E744"/>
      <c r="F744"/>
      <c r="AJ744" s="1"/>
      <c r="AK744" s="1"/>
      <c r="AL744" s="1"/>
      <c r="AM744" s="1"/>
    </row>
    <row r="745" spans="4:39" x14ac:dyDescent="0.5">
      <c r="D745"/>
      <c r="E745"/>
      <c r="F745"/>
      <c r="AJ745" s="1"/>
      <c r="AK745" s="1"/>
      <c r="AL745" s="1"/>
      <c r="AM745" s="1"/>
    </row>
    <row r="746" spans="4:39" x14ac:dyDescent="0.5">
      <c r="D746"/>
      <c r="E746"/>
      <c r="F746"/>
      <c r="AJ746" s="1"/>
      <c r="AK746" s="1"/>
      <c r="AL746" s="1"/>
      <c r="AM746" s="1"/>
    </row>
    <row r="747" spans="4:39" x14ac:dyDescent="0.5">
      <c r="D747"/>
      <c r="E747"/>
      <c r="F747"/>
      <c r="AJ747" s="1"/>
      <c r="AK747" s="1"/>
      <c r="AL747" s="1"/>
      <c r="AM747" s="1"/>
    </row>
    <row r="748" spans="4:39" x14ac:dyDescent="0.5">
      <c r="D748"/>
      <c r="E748"/>
      <c r="F748"/>
      <c r="AJ748" s="1"/>
      <c r="AK748" s="1"/>
      <c r="AL748" s="1"/>
      <c r="AM748" s="1"/>
    </row>
    <row r="749" spans="4:39" x14ac:dyDescent="0.5">
      <c r="D749"/>
      <c r="E749"/>
      <c r="F749"/>
      <c r="AJ749" s="1"/>
      <c r="AK749" s="1"/>
      <c r="AL749" s="1"/>
      <c r="AM749" s="1"/>
    </row>
    <row r="750" spans="4:39" x14ac:dyDescent="0.5">
      <c r="D750"/>
      <c r="E750"/>
      <c r="F750"/>
      <c r="AJ750" s="1"/>
      <c r="AK750" s="1"/>
      <c r="AL750" s="1"/>
      <c r="AM750" s="1"/>
    </row>
    <row r="751" spans="4:39" x14ac:dyDescent="0.5">
      <c r="D751"/>
      <c r="E751"/>
      <c r="F751"/>
      <c r="AJ751" s="1"/>
      <c r="AK751" s="1"/>
      <c r="AL751" s="1"/>
      <c r="AM751" s="1"/>
    </row>
    <row r="752" spans="4:39" x14ac:dyDescent="0.5">
      <c r="D752"/>
      <c r="E752"/>
      <c r="F752"/>
      <c r="AJ752" s="1"/>
      <c r="AK752" s="1"/>
      <c r="AL752" s="1"/>
      <c r="AM752" s="1"/>
    </row>
    <row r="753" spans="4:39" x14ac:dyDescent="0.5">
      <c r="D753"/>
      <c r="E753"/>
      <c r="F753"/>
      <c r="AJ753" s="1"/>
      <c r="AK753" s="1"/>
      <c r="AL753" s="1"/>
      <c r="AM753" s="1"/>
    </row>
    <row r="754" spans="4:39" x14ac:dyDescent="0.5">
      <c r="D754"/>
      <c r="E754"/>
      <c r="F754"/>
      <c r="AJ754" s="1"/>
      <c r="AK754" s="1"/>
      <c r="AL754" s="1"/>
      <c r="AM754" s="1"/>
    </row>
    <row r="755" spans="4:39" x14ac:dyDescent="0.5">
      <c r="D755"/>
      <c r="E755"/>
      <c r="F755"/>
      <c r="AJ755" s="1"/>
      <c r="AK755" s="1"/>
      <c r="AL755" s="1"/>
      <c r="AM755" s="1"/>
    </row>
    <row r="756" spans="4:39" x14ac:dyDescent="0.5">
      <c r="D756"/>
      <c r="E756"/>
      <c r="F756"/>
      <c r="AJ756" s="1"/>
      <c r="AK756" s="1"/>
      <c r="AL756" s="1"/>
      <c r="AM756" s="1"/>
    </row>
    <row r="757" spans="4:39" x14ac:dyDescent="0.5">
      <c r="D757"/>
      <c r="E757"/>
      <c r="F757"/>
      <c r="AJ757" s="1"/>
      <c r="AK757" s="1"/>
      <c r="AL757" s="1"/>
      <c r="AM757" s="1"/>
    </row>
    <row r="758" spans="4:39" x14ac:dyDescent="0.5">
      <c r="D758"/>
      <c r="E758"/>
      <c r="F758"/>
      <c r="AJ758" s="1"/>
      <c r="AK758" s="1"/>
      <c r="AL758" s="1"/>
      <c r="AM758" s="1"/>
    </row>
    <row r="759" spans="4:39" x14ac:dyDescent="0.5">
      <c r="D759"/>
      <c r="E759"/>
      <c r="F759"/>
      <c r="AJ759" s="1"/>
      <c r="AK759" s="1"/>
      <c r="AL759" s="1"/>
      <c r="AM759" s="1"/>
    </row>
    <row r="760" spans="4:39" x14ac:dyDescent="0.5">
      <c r="D760"/>
      <c r="E760"/>
      <c r="F760"/>
      <c r="AJ760" s="1"/>
      <c r="AK760" s="1"/>
      <c r="AL760" s="1"/>
      <c r="AM760" s="1"/>
    </row>
    <row r="761" spans="4:39" x14ac:dyDescent="0.5">
      <c r="D761"/>
      <c r="E761"/>
      <c r="F761"/>
      <c r="AJ761" s="1"/>
      <c r="AK761" s="1"/>
      <c r="AL761" s="1"/>
      <c r="AM761" s="1"/>
    </row>
    <row r="762" spans="4:39" x14ac:dyDescent="0.5">
      <c r="D762"/>
      <c r="E762"/>
      <c r="F762"/>
      <c r="AJ762" s="1"/>
      <c r="AK762" s="1"/>
      <c r="AL762" s="1"/>
      <c r="AM762" s="1"/>
    </row>
    <row r="763" spans="4:39" x14ac:dyDescent="0.5">
      <c r="D763"/>
      <c r="E763"/>
      <c r="F763"/>
      <c r="AJ763" s="1"/>
      <c r="AK763" s="1"/>
      <c r="AL763" s="1"/>
      <c r="AM763" s="1"/>
    </row>
    <row r="764" spans="4:39" x14ac:dyDescent="0.5">
      <c r="D764"/>
      <c r="E764"/>
      <c r="F764"/>
      <c r="AJ764" s="1"/>
      <c r="AK764" s="1"/>
      <c r="AL764" s="1"/>
      <c r="AM764" s="1"/>
    </row>
    <row r="765" spans="4:39" x14ac:dyDescent="0.5">
      <c r="D765"/>
      <c r="E765"/>
      <c r="F765"/>
      <c r="AJ765" s="1"/>
      <c r="AK765" s="1"/>
      <c r="AL765" s="1"/>
      <c r="AM765" s="1"/>
    </row>
    <row r="766" spans="4:39" x14ac:dyDescent="0.5">
      <c r="D766"/>
      <c r="E766"/>
      <c r="F766"/>
      <c r="AJ766" s="1"/>
      <c r="AK766" s="1"/>
      <c r="AL766" s="1"/>
      <c r="AM766" s="1"/>
    </row>
    <row r="767" spans="4:39" x14ac:dyDescent="0.5">
      <c r="D767"/>
      <c r="E767"/>
      <c r="F767"/>
      <c r="AJ767" s="1"/>
      <c r="AK767" s="1"/>
      <c r="AL767" s="1"/>
      <c r="AM767" s="1"/>
    </row>
    <row r="768" spans="4:39" x14ac:dyDescent="0.5">
      <c r="D768"/>
      <c r="E768"/>
      <c r="F768"/>
      <c r="AJ768" s="1"/>
      <c r="AK768" s="1"/>
      <c r="AL768" s="1"/>
      <c r="AM768" s="1"/>
    </row>
    <row r="769" spans="4:39" x14ac:dyDescent="0.5">
      <c r="D769"/>
      <c r="E769"/>
      <c r="F769"/>
      <c r="AJ769" s="1"/>
      <c r="AK769" s="1"/>
      <c r="AL769" s="1"/>
      <c r="AM769" s="1"/>
    </row>
    <row r="770" spans="4:39" x14ac:dyDescent="0.5">
      <c r="D770"/>
      <c r="E770"/>
      <c r="F770"/>
      <c r="AJ770" s="1"/>
      <c r="AK770" s="1"/>
      <c r="AL770" s="1"/>
      <c r="AM770" s="1"/>
    </row>
    <row r="771" spans="4:39" x14ac:dyDescent="0.5">
      <c r="D771"/>
      <c r="E771"/>
      <c r="F771"/>
      <c r="AJ771" s="1"/>
      <c r="AK771" s="1"/>
      <c r="AL771" s="1"/>
      <c r="AM771" s="1"/>
    </row>
    <row r="772" spans="4:39" x14ac:dyDescent="0.5">
      <c r="D772"/>
      <c r="E772"/>
      <c r="F772"/>
      <c r="AJ772" s="1"/>
      <c r="AK772" s="1"/>
      <c r="AL772" s="1"/>
      <c r="AM772" s="1"/>
    </row>
    <row r="773" spans="4:39" x14ac:dyDescent="0.5">
      <c r="D773"/>
      <c r="E773"/>
      <c r="F773"/>
      <c r="AJ773" s="1"/>
      <c r="AK773" s="1"/>
      <c r="AL773" s="1"/>
      <c r="AM773" s="1"/>
    </row>
    <row r="774" spans="4:39" x14ac:dyDescent="0.5">
      <c r="D774"/>
      <c r="E774"/>
      <c r="F774"/>
      <c r="AJ774" s="1"/>
      <c r="AK774" s="1"/>
      <c r="AL774" s="1"/>
      <c r="AM774" s="1"/>
    </row>
    <row r="775" spans="4:39" x14ac:dyDescent="0.5">
      <c r="D775"/>
      <c r="E775"/>
      <c r="F775"/>
      <c r="AJ775" s="1"/>
      <c r="AK775" s="1"/>
      <c r="AL775" s="1"/>
      <c r="AM775" s="1"/>
    </row>
    <row r="776" spans="4:39" x14ac:dyDescent="0.5">
      <c r="D776"/>
      <c r="E776"/>
      <c r="F776"/>
      <c r="AJ776" s="1"/>
      <c r="AK776" s="1"/>
      <c r="AL776" s="1"/>
      <c r="AM776" s="1"/>
    </row>
    <row r="777" spans="4:39" x14ac:dyDescent="0.5">
      <c r="D777"/>
      <c r="E777"/>
      <c r="F777"/>
      <c r="AJ777" s="1"/>
      <c r="AK777" s="1"/>
      <c r="AL777" s="1"/>
      <c r="AM777" s="1"/>
    </row>
    <row r="778" spans="4:39" x14ac:dyDescent="0.5">
      <c r="D778"/>
      <c r="E778"/>
      <c r="F778"/>
      <c r="AJ778" s="1"/>
      <c r="AK778" s="1"/>
      <c r="AL778" s="1"/>
      <c r="AM778" s="1"/>
    </row>
    <row r="779" spans="4:39" x14ac:dyDescent="0.5">
      <c r="D779"/>
      <c r="E779"/>
      <c r="F779"/>
      <c r="AJ779" s="1"/>
      <c r="AK779" s="1"/>
      <c r="AL779" s="1"/>
      <c r="AM779" s="1"/>
    </row>
    <row r="780" spans="4:39" x14ac:dyDescent="0.5">
      <c r="D780"/>
      <c r="E780"/>
      <c r="F780"/>
      <c r="AJ780" s="1"/>
      <c r="AK780" s="1"/>
      <c r="AL780" s="1"/>
      <c r="AM780" s="1"/>
    </row>
    <row r="781" spans="4:39" x14ac:dyDescent="0.5">
      <c r="D781"/>
      <c r="E781"/>
      <c r="F781"/>
      <c r="AJ781" s="1"/>
      <c r="AK781" s="1"/>
      <c r="AL781" s="1"/>
      <c r="AM781" s="1"/>
    </row>
    <row r="782" spans="4:39" x14ac:dyDescent="0.5">
      <c r="D782"/>
      <c r="E782"/>
      <c r="F782"/>
      <c r="AJ782" s="1"/>
      <c r="AK782" s="1"/>
      <c r="AL782" s="1"/>
      <c r="AM782" s="1"/>
    </row>
    <row r="783" spans="4:39" x14ac:dyDescent="0.5">
      <c r="D783"/>
      <c r="E783"/>
      <c r="F783"/>
      <c r="AJ783" s="1"/>
      <c r="AK783" s="1"/>
      <c r="AL783" s="1"/>
      <c r="AM783" s="1"/>
    </row>
    <row r="784" spans="4:39" x14ac:dyDescent="0.5">
      <c r="D784"/>
      <c r="E784"/>
      <c r="F784"/>
      <c r="AJ784" s="1"/>
      <c r="AK784" s="1"/>
      <c r="AL784" s="1"/>
      <c r="AM784" s="1"/>
    </row>
    <row r="785" spans="4:39" x14ac:dyDescent="0.5">
      <c r="D785"/>
      <c r="E785"/>
      <c r="F785"/>
      <c r="AJ785" s="1"/>
      <c r="AK785" s="1"/>
      <c r="AL785" s="1"/>
      <c r="AM785" s="1"/>
    </row>
    <row r="786" spans="4:39" x14ac:dyDescent="0.5">
      <c r="D786"/>
      <c r="E786"/>
      <c r="F786"/>
      <c r="AJ786" s="1"/>
      <c r="AK786" s="1"/>
      <c r="AL786" s="1"/>
      <c r="AM786" s="1"/>
    </row>
    <row r="787" spans="4:39" x14ac:dyDescent="0.5">
      <c r="D787"/>
      <c r="E787"/>
      <c r="F787"/>
      <c r="AJ787" s="1"/>
      <c r="AK787" s="1"/>
      <c r="AL787" s="1"/>
      <c r="AM787" s="1"/>
    </row>
    <row r="788" spans="4:39" x14ac:dyDescent="0.5">
      <c r="D788"/>
      <c r="E788"/>
      <c r="F788"/>
      <c r="AJ788" s="1"/>
      <c r="AK788" s="1"/>
      <c r="AL788" s="1"/>
      <c r="AM788" s="1"/>
    </row>
    <row r="789" spans="4:39" x14ac:dyDescent="0.5">
      <c r="D789"/>
      <c r="E789"/>
      <c r="F789"/>
      <c r="AJ789" s="1"/>
      <c r="AK789" s="1"/>
      <c r="AL789" s="1"/>
      <c r="AM789" s="1"/>
    </row>
    <row r="790" spans="4:39" x14ac:dyDescent="0.5">
      <c r="D790"/>
      <c r="E790"/>
      <c r="F790"/>
      <c r="AJ790" s="1"/>
      <c r="AK790" s="1"/>
      <c r="AL790" s="1"/>
      <c r="AM790" s="1"/>
    </row>
    <row r="791" spans="4:39" x14ac:dyDescent="0.5">
      <c r="D791"/>
      <c r="E791"/>
      <c r="F791"/>
      <c r="AJ791" s="1"/>
      <c r="AK791" s="1"/>
      <c r="AL791" s="1"/>
      <c r="AM791" s="1"/>
    </row>
    <row r="792" spans="4:39" x14ac:dyDescent="0.5">
      <c r="D792"/>
      <c r="E792"/>
      <c r="F792"/>
      <c r="AJ792" s="1"/>
      <c r="AK792" s="1"/>
      <c r="AL792" s="1"/>
      <c r="AM792" s="1"/>
    </row>
    <row r="793" spans="4:39" x14ac:dyDescent="0.5">
      <c r="D793"/>
      <c r="E793"/>
      <c r="F793"/>
      <c r="AJ793" s="1"/>
      <c r="AK793" s="1"/>
      <c r="AL793" s="1"/>
      <c r="AM793" s="1"/>
    </row>
    <row r="794" spans="4:39" x14ac:dyDescent="0.5">
      <c r="D794"/>
      <c r="E794"/>
      <c r="F794"/>
      <c r="AJ794" s="1"/>
      <c r="AK794" s="1"/>
      <c r="AL794" s="1"/>
      <c r="AM794" s="1"/>
    </row>
    <row r="795" spans="4:39" x14ac:dyDescent="0.5">
      <c r="D795"/>
      <c r="E795"/>
      <c r="F795"/>
      <c r="AJ795" s="1"/>
      <c r="AK795" s="1"/>
      <c r="AL795" s="1"/>
      <c r="AM795" s="1"/>
    </row>
    <row r="796" spans="4:39" x14ac:dyDescent="0.5">
      <c r="D796"/>
      <c r="E796"/>
      <c r="F796"/>
      <c r="AJ796" s="1"/>
      <c r="AK796" s="1"/>
      <c r="AL796" s="1"/>
      <c r="AM796" s="1"/>
    </row>
    <row r="797" spans="4:39" x14ac:dyDescent="0.5">
      <c r="D797"/>
      <c r="E797"/>
      <c r="F797"/>
      <c r="AJ797" s="1"/>
      <c r="AK797" s="1"/>
      <c r="AL797" s="1"/>
      <c r="AM797" s="1"/>
    </row>
    <row r="798" spans="4:39" x14ac:dyDescent="0.5">
      <c r="D798"/>
      <c r="E798"/>
      <c r="F798"/>
      <c r="AJ798" s="1"/>
      <c r="AK798" s="1"/>
      <c r="AL798" s="1"/>
      <c r="AM798" s="1"/>
    </row>
    <row r="799" spans="4:39" x14ac:dyDescent="0.5">
      <c r="D799"/>
      <c r="E799"/>
      <c r="F799"/>
      <c r="AJ799" s="1"/>
      <c r="AK799" s="1"/>
      <c r="AL799" s="1"/>
      <c r="AM799" s="1"/>
    </row>
    <row r="800" spans="4:39" x14ac:dyDescent="0.5">
      <c r="D800"/>
      <c r="E800"/>
      <c r="F800"/>
      <c r="AJ800" s="1"/>
      <c r="AK800" s="1"/>
      <c r="AL800" s="1"/>
      <c r="AM800" s="1"/>
    </row>
    <row r="801" spans="4:39" x14ac:dyDescent="0.5">
      <c r="D801"/>
      <c r="E801"/>
      <c r="F801"/>
      <c r="AJ801" s="1"/>
      <c r="AK801" s="1"/>
      <c r="AL801" s="1"/>
      <c r="AM801" s="1"/>
    </row>
    <row r="802" spans="4:39" x14ac:dyDescent="0.5">
      <c r="D802"/>
      <c r="E802"/>
      <c r="F802"/>
      <c r="AJ802" s="1"/>
      <c r="AK802" s="1"/>
      <c r="AL802" s="1"/>
      <c r="AM802" s="1"/>
    </row>
    <row r="803" spans="4:39" x14ac:dyDescent="0.5">
      <c r="D803"/>
      <c r="E803"/>
      <c r="F803"/>
      <c r="AJ803" s="1"/>
      <c r="AK803" s="1"/>
      <c r="AL803" s="1"/>
      <c r="AM803" s="1"/>
    </row>
    <row r="804" spans="4:39" x14ac:dyDescent="0.5">
      <c r="D804"/>
      <c r="E804"/>
      <c r="F804"/>
    </row>
    <row r="805" spans="4:39" x14ac:dyDescent="0.5">
      <c r="D805"/>
      <c r="E805"/>
      <c r="F805"/>
    </row>
    <row r="806" spans="4:39" x14ac:dyDescent="0.5">
      <c r="D806"/>
      <c r="E806"/>
      <c r="F806"/>
    </row>
    <row r="807" spans="4:39" x14ac:dyDescent="0.5">
      <c r="D807"/>
      <c r="E807"/>
      <c r="F807"/>
    </row>
    <row r="808" spans="4:39" x14ac:dyDescent="0.5">
      <c r="D808"/>
      <c r="E808"/>
      <c r="F808"/>
    </row>
    <row r="809" spans="4:39" x14ac:dyDescent="0.5">
      <c r="D809"/>
      <c r="E809"/>
      <c r="F809"/>
    </row>
    <row r="810" spans="4:39" x14ac:dyDescent="0.5">
      <c r="D810"/>
      <c r="E810"/>
      <c r="F810"/>
    </row>
    <row r="811" spans="4:39" x14ac:dyDescent="0.5">
      <c r="D811"/>
      <c r="E811"/>
      <c r="F811"/>
    </row>
    <row r="812" spans="4:39" x14ac:dyDescent="0.5">
      <c r="D812"/>
      <c r="E812"/>
      <c r="F812"/>
    </row>
    <row r="813" spans="4:39" x14ac:dyDescent="0.5">
      <c r="D813"/>
      <c r="E813"/>
      <c r="F813"/>
    </row>
    <row r="814" spans="4:39" x14ac:dyDescent="0.5">
      <c r="D814"/>
      <c r="E814"/>
      <c r="F814"/>
      <c r="M814"/>
      <c r="P814"/>
      <c r="T814"/>
      <c r="Z814"/>
      <c r="AJ814"/>
    </row>
    <row r="815" spans="4:39" x14ac:dyDescent="0.5">
      <c r="D815"/>
      <c r="E815"/>
      <c r="F815"/>
      <c r="M815"/>
      <c r="P815"/>
      <c r="T815"/>
      <c r="Z815"/>
      <c r="AJ815"/>
    </row>
    <row r="816" spans="4:39" x14ac:dyDescent="0.5">
      <c r="D816"/>
      <c r="E816"/>
      <c r="F816"/>
      <c r="M816"/>
      <c r="P816"/>
      <c r="T816"/>
      <c r="Z816"/>
      <c r="AJ816"/>
    </row>
    <row r="817" spans="14:15" customFormat="1" x14ac:dyDescent="0.5">
      <c r="N817" s="4"/>
      <c r="O817" s="4"/>
    </row>
    <row r="818" spans="14:15" customFormat="1" x14ac:dyDescent="0.5">
      <c r="N818" s="4"/>
      <c r="O818" s="4"/>
    </row>
    <row r="819" spans="14:15" customFormat="1" x14ac:dyDescent="0.5">
      <c r="N819" s="4"/>
      <c r="O819" s="4"/>
    </row>
    <row r="820" spans="14:15" customFormat="1" x14ac:dyDescent="0.5">
      <c r="N820" s="4"/>
      <c r="O820" s="4"/>
    </row>
    <row r="821" spans="14:15" customFormat="1" x14ac:dyDescent="0.5">
      <c r="N821" s="4"/>
      <c r="O821" s="4"/>
    </row>
    <row r="822" spans="14:15" customFormat="1" x14ac:dyDescent="0.5">
      <c r="N822" s="4"/>
      <c r="O822" s="4"/>
    </row>
    <row r="823" spans="14:15" customFormat="1" x14ac:dyDescent="0.5">
      <c r="N823" s="4"/>
      <c r="O823" s="4"/>
    </row>
    <row r="824" spans="14:15" customFormat="1" x14ac:dyDescent="0.5">
      <c r="N824" s="4"/>
      <c r="O824" s="4"/>
    </row>
    <row r="825" spans="14:15" customFormat="1" x14ac:dyDescent="0.5">
      <c r="N825" s="4"/>
      <c r="O825" s="4"/>
    </row>
    <row r="826" spans="14:15" customFormat="1" x14ac:dyDescent="0.5">
      <c r="N826" s="4"/>
      <c r="O826" s="4"/>
    </row>
    <row r="827" spans="14:15" customFormat="1" x14ac:dyDescent="0.5">
      <c r="N827" s="4"/>
      <c r="O827" s="4"/>
    </row>
    <row r="828" spans="14:15" customFormat="1" x14ac:dyDescent="0.5">
      <c r="N828" s="4"/>
      <c r="O828" s="4"/>
    </row>
    <row r="829" spans="14:15" customFormat="1" x14ac:dyDescent="0.5">
      <c r="N829" s="4"/>
      <c r="O829" s="4"/>
    </row>
    <row r="830" spans="14:15" customFormat="1" x14ac:dyDescent="0.5">
      <c r="N830" s="4"/>
      <c r="O830" s="4"/>
    </row>
    <row r="831" spans="14:15" customFormat="1" x14ac:dyDescent="0.5">
      <c r="N831" s="4"/>
      <c r="O831" s="4"/>
    </row>
    <row r="832" spans="14:15" customFormat="1" x14ac:dyDescent="0.5">
      <c r="N832" s="4"/>
      <c r="O832" s="4"/>
    </row>
    <row r="833" spans="14:15" customFormat="1" x14ac:dyDescent="0.5">
      <c r="N833" s="4"/>
      <c r="O833" s="4"/>
    </row>
    <row r="834" spans="14:15" customFormat="1" x14ac:dyDescent="0.5">
      <c r="N834" s="4"/>
      <c r="O834" s="4"/>
    </row>
    <row r="835" spans="14:15" customFormat="1" x14ac:dyDescent="0.5">
      <c r="N835" s="4"/>
      <c r="O835" s="4"/>
    </row>
    <row r="836" spans="14:15" customFormat="1" x14ac:dyDescent="0.5">
      <c r="N836" s="4"/>
      <c r="O836" s="4"/>
    </row>
    <row r="837" spans="14:15" customFormat="1" x14ac:dyDescent="0.5">
      <c r="N837" s="4"/>
      <c r="O837" s="4"/>
    </row>
    <row r="838" spans="14:15" customFormat="1" x14ac:dyDescent="0.5">
      <c r="N838" s="4"/>
      <c r="O838" s="4"/>
    </row>
    <row r="839" spans="14:15" customFormat="1" x14ac:dyDescent="0.5">
      <c r="N839" s="4"/>
      <c r="O839" s="4"/>
    </row>
    <row r="840" spans="14:15" customFormat="1" x14ac:dyDescent="0.5">
      <c r="N840" s="4"/>
      <c r="O840" s="4"/>
    </row>
    <row r="841" spans="14:15" customFormat="1" x14ac:dyDescent="0.5">
      <c r="N841" s="4"/>
      <c r="O841" s="4"/>
    </row>
    <row r="842" spans="14:15" customFormat="1" x14ac:dyDescent="0.5">
      <c r="N842" s="4"/>
      <c r="O842" s="4"/>
    </row>
    <row r="843" spans="14:15" customFormat="1" x14ac:dyDescent="0.5">
      <c r="N843" s="4"/>
      <c r="O843" s="4"/>
    </row>
    <row r="844" spans="14:15" customFormat="1" x14ac:dyDescent="0.5">
      <c r="N844" s="4"/>
      <c r="O844" s="4"/>
    </row>
    <row r="845" spans="14:15" customFormat="1" x14ac:dyDescent="0.5">
      <c r="N845" s="4"/>
      <c r="O845" s="4"/>
    </row>
    <row r="846" spans="14:15" customFormat="1" x14ac:dyDescent="0.5">
      <c r="N846" s="4"/>
      <c r="O846" s="4"/>
    </row>
    <row r="847" spans="14:15" customFormat="1" x14ac:dyDescent="0.5">
      <c r="N847" s="4"/>
      <c r="O847" s="4"/>
    </row>
    <row r="848" spans="14:15" customFormat="1" x14ac:dyDescent="0.5">
      <c r="N848" s="4"/>
      <c r="O848" s="4"/>
    </row>
    <row r="849" spans="14:15" customFormat="1" x14ac:dyDescent="0.5">
      <c r="N849" s="4"/>
      <c r="O849" s="4"/>
    </row>
    <row r="850" spans="14:15" customFormat="1" x14ac:dyDescent="0.5">
      <c r="N850" s="4"/>
      <c r="O850" s="4"/>
    </row>
    <row r="851" spans="14:15" customFormat="1" x14ac:dyDescent="0.5">
      <c r="N851" s="4"/>
      <c r="O851" s="4"/>
    </row>
    <row r="852" spans="14:15" customFormat="1" x14ac:dyDescent="0.5">
      <c r="N852" s="4"/>
      <c r="O852" s="4"/>
    </row>
    <row r="853" spans="14:15" customFormat="1" x14ac:dyDescent="0.5">
      <c r="N853" s="4"/>
      <c r="O853" s="4"/>
    </row>
    <row r="854" spans="14:15" customFormat="1" x14ac:dyDescent="0.5">
      <c r="N854" s="4"/>
      <c r="O854" s="4"/>
    </row>
    <row r="855" spans="14:15" customFormat="1" x14ac:dyDescent="0.5">
      <c r="N855" s="4"/>
      <c r="O855" s="4"/>
    </row>
    <row r="856" spans="14:15" customFormat="1" x14ac:dyDescent="0.5">
      <c r="N856" s="4"/>
      <c r="O856" s="4"/>
    </row>
    <row r="857" spans="14:15" customFormat="1" x14ac:dyDescent="0.5">
      <c r="N857" s="4"/>
      <c r="O857" s="4"/>
    </row>
    <row r="858" spans="14:15" customFormat="1" x14ac:dyDescent="0.5">
      <c r="N858" s="4"/>
      <c r="O858" s="4"/>
    </row>
    <row r="859" spans="14:15" customFormat="1" x14ac:dyDescent="0.5">
      <c r="N859" s="4"/>
      <c r="O859" s="4"/>
    </row>
    <row r="860" spans="14:15" customFormat="1" x14ac:dyDescent="0.5">
      <c r="N860" s="4"/>
      <c r="O860" s="4"/>
    </row>
    <row r="861" spans="14:15" customFormat="1" x14ac:dyDescent="0.5">
      <c r="N861" s="4"/>
      <c r="O861" s="4"/>
    </row>
    <row r="862" spans="14:15" customFormat="1" x14ac:dyDescent="0.5">
      <c r="N862" s="4"/>
      <c r="O862" s="4"/>
    </row>
    <row r="863" spans="14:15" customFormat="1" x14ac:dyDescent="0.5">
      <c r="N863" s="4"/>
      <c r="O863" s="4"/>
    </row>
    <row r="864" spans="14:15" customFormat="1" x14ac:dyDescent="0.5">
      <c r="N864" s="4"/>
      <c r="O864" s="4"/>
    </row>
    <row r="865" spans="14:15" customFormat="1" x14ac:dyDescent="0.5">
      <c r="N865" s="4"/>
      <c r="O865" s="4"/>
    </row>
    <row r="866" spans="14:15" customFormat="1" x14ac:dyDescent="0.5">
      <c r="N866" s="4"/>
      <c r="O866" s="4"/>
    </row>
    <row r="867" spans="14:15" customFormat="1" x14ac:dyDescent="0.5">
      <c r="N867" s="4"/>
      <c r="O867" s="4"/>
    </row>
    <row r="868" spans="14:15" customFormat="1" x14ac:dyDescent="0.5">
      <c r="N868" s="4"/>
      <c r="O868" s="4"/>
    </row>
    <row r="869" spans="14:15" customFormat="1" x14ac:dyDescent="0.5">
      <c r="N869" s="4"/>
      <c r="O869" s="4"/>
    </row>
    <row r="870" spans="14:15" customFormat="1" x14ac:dyDescent="0.5">
      <c r="N870" s="4"/>
      <c r="O870" s="4"/>
    </row>
    <row r="871" spans="14:15" customFormat="1" x14ac:dyDescent="0.5">
      <c r="N871" s="4"/>
      <c r="O871" s="4"/>
    </row>
    <row r="872" spans="14:15" customFormat="1" x14ac:dyDescent="0.5">
      <c r="N872" s="4"/>
      <c r="O872" s="4"/>
    </row>
    <row r="873" spans="14:15" customFormat="1" x14ac:dyDescent="0.5">
      <c r="N873" s="4"/>
      <c r="O873" s="4"/>
    </row>
    <row r="874" spans="14:15" customFormat="1" x14ac:dyDescent="0.5">
      <c r="N874" s="4"/>
      <c r="O874" s="4"/>
    </row>
    <row r="875" spans="14:15" customFormat="1" x14ac:dyDescent="0.5">
      <c r="N875" s="4"/>
      <c r="O875" s="4"/>
    </row>
    <row r="876" spans="14:15" customFormat="1" x14ac:dyDescent="0.5">
      <c r="N876" s="4"/>
      <c r="O876" s="4"/>
    </row>
    <row r="877" spans="14:15" customFormat="1" x14ac:dyDescent="0.5">
      <c r="N877" s="4"/>
      <c r="O877" s="4"/>
    </row>
    <row r="878" spans="14:15" customFormat="1" x14ac:dyDescent="0.5">
      <c r="N878" s="4"/>
      <c r="O878" s="4"/>
    </row>
    <row r="879" spans="14:15" customFormat="1" x14ac:dyDescent="0.5">
      <c r="N879" s="4"/>
      <c r="O879" s="4"/>
    </row>
    <row r="880" spans="14:15" customFormat="1" x14ac:dyDescent="0.5">
      <c r="N880" s="4"/>
      <c r="O880" s="4"/>
    </row>
    <row r="881" spans="14:15" customFormat="1" x14ac:dyDescent="0.5">
      <c r="N881" s="4"/>
      <c r="O881" s="4"/>
    </row>
    <row r="882" spans="14:15" customFormat="1" x14ac:dyDescent="0.5">
      <c r="N882" s="4"/>
      <c r="O882" s="4"/>
    </row>
    <row r="883" spans="14:15" customFormat="1" x14ac:dyDescent="0.5">
      <c r="N883" s="4"/>
      <c r="O883" s="4"/>
    </row>
    <row r="884" spans="14:15" customFormat="1" x14ac:dyDescent="0.5">
      <c r="N884" s="4"/>
      <c r="O884" s="4"/>
    </row>
    <row r="885" spans="14:15" customFormat="1" x14ac:dyDescent="0.5">
      <c r="N885" s="4"/>
      <c r="O885" s="4"/>
    </row>
    <row r="886" spans="14:15" customFormat="1" x14ac:dyDescent="0.5">
      <c r="N886" s="4"/>
      <c r="O886" s="4"/>
    </row>
    <row r="887" spans="14:15" customFormat="1" x14ac:dyDescent="0.5">
      <c r="N887" s="4"/>
      <c r="O887" s="4"/>
    </row>
    <row r="888" spans="14:15" customFormat="1" x14ac:dyDescent="0.5">
      <c r="N888" s="4"/>
      <c r="O888" s="4"/>
    </row>
    <row r="889" spans="14:15" customFormat="1" x14ac:dyDescent="0.5">
      <c r="N889" s="4"/>
      <c r="O889" s="4"/>
    </row>
    <row r="890" spans="14:15" customFormat="1" x14ac:dyDescent="0.5">
      <c r="N890" s="4"/>
      <c r="O890" s="4"/>
    </row>
    <row r="891" spans="14:15" customFormat="1" x14ac:dyDescent="0.5">
      <c r="N891" s="4"/>
      <c r="O891" s="4"/>
    </row>
    <row r="892" spans="14:15" customFormat="1" x14ac:dyDescent="0.5">
      <c r="N892" s="4"/>
      <c r="O892" s="4"/>
    </row>
    <row r="893" spans="14:15" customFormat="1" x14ac:dyDescent="0.5">
      <c r="N893" s="4"/>
      <c r="O893" s="4"/>
    </row>
    <row r="894" spans="14:15" customFormat="1" x14ac:dyDescent="0.5">
      <c r="N894" s="4"/>
      <c r="O894" s="4"/>
    </row>
    <row r="895" spans="14:15" customFormat="1" x14ac:dyDescent="0.5">
      <c r="N895" s="4"/>
      <c r="O895" s="4"/>
    </row>
    <row r="896" spans="14:15" customFormat="1" x14ac:dyDescent="0.5">
      <c r="N896" s="4"/>
      <c r="O896" s="4"/>
    </row>
    <row r="897" spans="14:15" customFormat="1" x14ac:dyDescent="0.5">
      <c r="N897" s="4"/>
      <c r="O897" s="4"/>
    </row>
    <row r="898" spans="14:15" customFormat="1" x14ac:dyDescent="0.5">
      <c r="N898" s="4"/>
      <c r="O898" s="4"/>
    </row>
    <row r="899" spans="14:15" customFormat="1" x14ac:dyDescent="0.5">
      <c r="N899" s="4"/>
      <c r="O899" s="4"/>
    </row>
    <row r="900" spans="14:15" customFormat="1" x14ac:dyDescent="0.5">
      <c r="N900" s="4"/>
      <c r="O900" s="4"/>
    </row>
    <row r="901" spans="14:15" customFormat="1" x14ac:dyDescent="0.5">
      <c r="N901" s="4"/>
      <c r="O901" s="4"/>
    </row>
    <row r="902" spans="14:15" customFormat="1" x14ac:dyDescent="0.5">
      <c r="N902" s="4"/>
      <c r="O902" s="4"/>
    </row>
    <row r="903" spans="14:15" customFormat="1" x14ac:dyDescent="0.5">
      <c r="N903" s="4"/>
      <c r="O903" s="4"/>
    </row>
    <row r="904" spans="14:15" customFormat="1" x14ac:dyDescent="0.5">
      <c r="N904" s="4"/>
      <c r="O904" s="4"/>
    </row>
    <row r="905" spans="14:15" customFormat="1" x14ac:dyDescent="0.5">
      <c r="N905" s="4"/>
      <c r="O905" s="4"/>
    </row>
    <row r="906" spans="14:15" customFormat="1" x14ac:dyDescent="0.5">
      <c r="N906" s="4"/>
      <c r="O906" s="4"/>
    </row>
    <row r="907" spans="14:15" customFormat="1" x14ac:dyDescent="0.5">
      <c r="N907" s="4"/>
      <c r="O907" s="4"/>
    </row>
    <row r="908" spans="14:15" customFormat="1" x14ac:dyDescent="0.5">
      <c r="N908" s="4"/>
      <c r="O908" s="4"/>
    </row>
    <row r="909" spans="14:15" customFormat="1" x14ac:dyDescent="0.5">
      <c r="N909" s="4"/>
      <c r="O909" s="4"/>
    </row>
    <row r="910" spans="14:15" customFormat="1" x14ac:dyDescent="0.5">
      <c r="N910" s="4"/>
      <c r="O910" s="4"/>
    </row>
    <row r="911" spans="14:15" customFormat="1" x14ac:dyDescent="0.5">
      <c r="N911" s="4"/>
      <c r="O911" s="4"/>
    </row>
    <row r="912" spans="14:15" customFormat="1" x14ac:dyDescent="0.5">
      <c r="N912" s="4"/>
      <c r="O912" s="4"/>
    </row>
    <row r="913" spans="14:15" customFormat="1" x14ac:dyDescent="0.5">
      <c r="N913" s="4"/>
      <c r="O913" s="4"/>
    </row>
    <row r="914" spans="14:15" customFormat="1" x14ac:dyDescent="0.5">
      <c r="N914" s="4"/>
      <c r="O914" s="4"/>
    </row>
    <row r="915" spans="14:15" customFormat="1" x14ac:dyDescent="0.5">
      <c r="N915" s="4"/>
      <c r="O915" s="4"/>
    </row>
    <row r="916" spans="14:15" customFormat="1" x14ac:dyDescent="0.5">
      <c r="N916" s="4"/>
      <c r="O916" s="4"/>
    </row>
    <row r="917" spans="14:15" customFormat="1" x14ac:dyDescent="0.5">
      <c r="N917" s="4"/>
      <c r="O917" s="4"/>
    </row>
    <row r="918" spans="14:15" customFormat="1" x14ac:dyDescent="0.5">
      <c r="N918" s="4"/>
      <c r="O918" s="4"/>
    </row>
    <row r="919" spans="14:15" customFormat="1" x14ac:dyDescent="0.5">
      <c r="N919" s="4"/>
      <c r="O919" s="4"/>
    </row>
    <row r="920" spans="14:15" customFormat="1" x14ac:dyDescent="0.5">
      <c r="N920" s="4"/>
      <c r="O920" s="4"/>
    </row>
    <row r="921" spans="14:15" customFormat="1" x14ac:dyDescent="0.5">
      <c r="N921" s="4"/>
      <c r="O921" s="4"/>
    </row>
    <row r="922" spans="14:15" customFormat="1" x14ac:dyDescent="0.5">
      <c r="N922" s="4"/>
      <c r="O922" s="4"/>
    </row>
    <row r="923" spans="14:15" customFormat="1" x14ac:dyDescent="0.5">
      <c r="N923" s="4"/>
      <c r="O923" s="4"/>
    </row>
    <row r="924" spans="14:15" customFormat="1" x14ac:dyDescent="0.5">
      <c r="N924" s="4"/>
      <c r="O924" s="4"/>
    </row>
    <row r="925" spans="14:15" customFormat="1" x14ac:dyDescent="0.5">
      <c r="N925" s="4"/>
      <c r="O925" s="4"/>
    </row>
    <row r="926" spans="14:15" customFormat="1" x14ac:dyDescent="0.5">
      <c r="N926" s="4"/>
      <c r="O926" s="4"/>
    </row>
    <row r="927" spans="14:15" customFormat="1" x14ac:dyDescent="0.5">
      <c r="N927" s="4"/>
      <c r="O927" s="4"/>
    </row>
    <row r="928" spans="14:15" customFormat="1" x14ac:dyDescent="0.5">
      <c r="N928" s="4"/>
      <c r="O928" s="4"/>
    </row>
    <row r="929" spans="14:15" customFormat="1" x14ac:dyDescent="0.5">
      <c r="N929" s="4"/>
      <c r="O929" s="4"/>
    </row>
    <row r="930" spans="14:15" customFormat="1" x14ac:dyDescent="0.5">
      <c r="N930" s="4"/>
      <c r="O930" s="4"/>
    </row>
    <row r="931" spans="14:15" customFormat="1" x14ac:dyDescent="0.5">
      <c r="N931" s="4"/>
      <c r="O931" s="4"/>
    </row>
    <row r="932" spans="14:15" customFormat="1" x14ac:dyDescent="0.5">
      <c r="N932" s="4"/>
      <c r="O932" s="4"/>
    </row>
    <row r="933" spans="14:15" customFormat="1" x14ac:dyDescent="0.5">
      <c r="N933" s="4"/>
      <c r="O933" s="4"/>
    </row>
    <row r="934" spans="14:15" customFormat="1" x14ac:dyDescent="0.5">
      <c r="N934" s="4"/>
      <c r="O934" s="4"/>
    </row>
    <row r="935" spans="14:15" customFormat="1" x14ac:dyDescent="0.5">
      <c r="N935" s="4"/>
      <c r="O935" s="4"/>
    </row>
    <row r="936" spans="14:15" customFormat="1" x14ac:dyDescent="0.5">
      <c r="N936" s="4"/>
      <c r="O936" s="4"/>
    </row>
    <row r="937" spans="14:15" customFormat="1" x14ac:dyDescent="0.5">
      <c r="N937" s="4"/>
      <c r="O937" s="4"/>
    </row>
    <row r="938" spans="14:15" customFormat="1" x14ac:dyDescent="0.5">
      <c r="N938" s="4"/>
      <c r="O938" s="4"/>
    </row>
    <row r="939" spans="14:15" customFormat="1" x14ac:dyDescent="0.5">
      <c r="N939" s="4"/>
      <c r="O939" s="4"/>
    </row>
    <row r="940" spans="14:15" customFormat="1" x14ac:dyDescent="0.5">
      <c r="N940" s="4"/>
      <c r="O940" s="4"/>
    </row>
    <row r="941" spans="14:15" customFormat="1" x14ac:dyDescent="0.5">
      <c r="N941" s="4"/>
      <c r="O941" s="4"/>
    </row>
    <row r="942" spans="14:15" customFormat="1" x14ac:dyDescent="0.5">
      <c r="N942" s="4"/>
      <c r="O942" s="4"/>
    </row>
    <row r="943" spans="14:15" customFormat="1" x14ac:dyDescent="0.5">
      <c r="N943" s="4"/>
      <c r="O943" s="4"/>
    </row>
    <row r="944" spans="14:15" customFormat="1" x14ac:dyDescent="0.5">
      <c r="N944" s="4"/>
      <c r="O944" s="4"/>
    </row>
    <row r="945" spans="14:15" customFormat="1" x14ac:dyDescent="0.5">
      <c r="N945" s="4"/>
      <c r="O945" s="4"/>
    </row>
    <row r="946" spans="14:15" customFormat="1" x14ac:dyDescent="0.5">
      <c r="N946" s="4"/>
      <c r="O946" s="4"/>
    </row>
    <row r="947" spans="14:15" customFormat="1" x14ac:dyDescent="0.5">
      <c r="N947" s="4"/>
      <c r="O947" s="4"/>
    </row>
    <row r="948" spans="14:15" customFormat="1" x14ac:dyDescent="0.5">
      <c r="N948" s="4"/>
      <c r="O948" s="4"/>
    </row>
    <row r="949" spans="14:15" customFormat="1" x14ac:dyDescent="0.5">
      <c r="N949" s="4"/>
      <c r="O949" s="4"/>
    </row>
    <row r="950" spans="14:15" customFormat="1" x14ac:dyDescent="0.5">
      <c r="N950" s="4"/>
      <c r="O950" s="4"/>
    </row>
    <row r="951" spans="14:15" customFormat="1" x14ac:dyDescent="0.5">
      <c r="N951" s="4"/>
      <c r="O951" s="4"/>
    </row>
    <row r="952" spans="14:15" customFormat="1" x14ac:dyDescent="0.5">
      <c r="N952" s="4"/>
      <c r="O952" s="4"/>
    </row>
    <row r="953" spans="14:15" customFormat="1" x14ac:dyDescent="0.5">
      <c r="N953" s="4"/>
      <c r="O953" s="4"/>
    </row>
    <row r="954" spans="14:15" customFormat="1" x14ac:dyDescent="0.5">
      <c r="N954" s="4"/>
      <c r="O954" s="4"/>
    </row>
    <row r="955" spans="14:15" customFormat="1" x14ac:dyDescent="0.5">
      <c r="N955" s="4"/>
      <c r="O955" s="4"/>
    </row>
    <row r="956" spans="14:15" customFormat="1" x14ac:dyDescent="0.5">
      <c r="N956" s="4"/>
      <c r="O956" s="4"/>
    </row>
    <row r="957" spans="14:15" customFormat="1" x14ac:dyDescent="0.5">
      <c r="N957" s="4"/>
      <c r="O957" s="4"/>
    </row>
    <row r="958" spans="14:15" customFormat="1" x14ac:dyDescent="0.5">
      <c r="N958" s="4"/>
      <c r="O958" s="4"/>
    </row>
    <row r="959" spans="14:15" customFormat="1" x14ac:dyDescent="0.5">
      <c r="N959" s="4"/>
      <c r="O959" s="4"/>
    </row>
    <row r="960" spans="14:15" customFormat="1" x14ac:dyDescent="0.5">
      <c r="N960" s="4"/>
      <c r="O960" s="4"/>
    </row>
    <row r="961" spans="14:15" customFormat="1" x14ac:dyDescent="0.5">
      <c r="N961" s="4"/>
      <c r="O961" s="4"/>
    </row>
    <row r="962" spans="14:15" customFormat="1" x14ac:dyDescent="0.5">
      <c r="N962" s="4"/>
      <c r="O962" s="4"/>
    </row>
    <row r="963" spans="14:15" customFormat="1" x14ac:dyDescent="0.5">
      <c r="N963" s="4"/>
      <c r="O963" s="4"/>
    </row>
    <row r="964" spans="14:15" customFormat="1" x14ac:dyDescent="0.5">
      <c r="N964" s="4"/>
      <c r="O964" s="4"/>
    </row>
    <row r="965" spans="14:15" customFormat="1" x14ac:dyDescent="0.5">
      <c r="N965" s="4"/>
      <c r="O965" s="4"/>
    </row>
    <row r="966" spans="14:15" customFormat="1" x14ac:dyDescent="0.5">
      <c r="N966" s="4"/>
      <c r="O966" s="4"/>
    </row>
    <row r="967" spans="14:15" customFormat="1" x14ac:dyDescent="0.5">
      <c r="N967" s="4"/>
      <c r="O967" s="4"/>
    </row>
    <row r="968" spans="14:15" customFormat="1" x14ac:dyDescent="0.5">
      <c r="N968" s="4"/>
      <c r="O968" s="4"/>
    </row>
    <row r="969" spans="14:15" customFormat="1" x14ac:dyDescent="0.5">
      <c r="N969" s="4"/>
      <c r="O969" s="4"/>
    </row>
    <row r="970" spans="14:15" customFormat="1" x14ac:dyDescent="0.5">
      <c r="N970" s="4"/>
      <c r="O970" s="4"/>
    </row>
    <row r="971" spans="14:15" customFormat="1" x14ac:dyDescent="0.5">
      <c r="N971" s="4"/>
      <c r="O971" s="4"/>
    </row>
    <row r="972" spans="14:15" customFormat="1" x14ac:dyDescent="0.5">
      <c r="N972" s="4"/>
      <c r="O972" s="4"/>
    </row>
    <row r="973" spans="14:15" customFormat="1" x14ac:dyDescent="0.5">
      <c r="N973" s="4"/>
      <c r="O973" s="4"/>
    </row>
    <row r="974" spans="14:15" customFormat="1" x14ac:dyDescent="0.5">
      <c r="N974" s="4"/>
      <c r="O974" s="4"/>
    </row>
    <row r="975" spans="14:15" customFormat="1" x14ac:dyDescent="0.5">
      <c r="N975" s="4"/>
      <c r="O975" s="4"/>
    </row>
    <row r="976" spans="14:15" customFormat="1" x14ac:dyDescent="0.5">
      <c r="N976" s="4"/>
      <c r="O976" s="4"/>
    </row>
    <row r="977" spans="14:15" customFormat="1" x14ac:dyDescent="0.5">
      <c r="N977" s="4"/>
      <c r="O977" s="4"/>
    </row>
    <row r="978" spans="14:15" customFormat="1" x14ac:dyDescent="0.5">
      <c r="N978" s="4"/>
      <c r="O978" s="4"/>
    </row>
    <row r="979" spans="14:15" customFormat="1" x14ac:dyDescent="0.5">
      <c r="N979" s="4"/>
      <c r="O979" s="4"/>
    </row>
    <row r="980" spans="14:15" customFormat="1" x14ac:dyDescent="0.5">
      <c r="N980" s="4"/>
      <c r="O980" s="4"/>
    </row>
    <row r="981" spans="14:15" customFormat="1" x14ac:dyDescent="0.5">
      <c r="N981" s="4"/>
      <c r="O981" s="4"/>
    </row>
    <row r="982" spans="14:15" customFormat="1" x14ac:dyDescent="0.5">
      <c r="N982" s="4"/>
      <c r="O982" s="4"/>
    </row>
    <row r="983" spans="14:15" customFormat="1" x14ac:dyDescent="0.5">
      <c r="N983" s="4"/>
      <c r="O983" s="4"/>
    </row>
    <row r="984" spans="14:15" customFormat="1" x14ac:dyDescent="0.5">
      <c r="N984" s="4"/>
      <c r="O984" s="4"/>
    </row>
    <row r="985" spans="14:15" customFormat="1" x14ac:dyDescent="0.5">
      <c r="N985" s="4"/>
      <c r="O985" s="4"/>
    </row>
    <row r="986" spans="14:15" customFormat="1" x14ac:dyDescent="0.5">
      <c r="N986" s="4"/>
      <c r="O986" s="4"/>
    </row>
    <row r="987" spans="14:15" customFormat="1" x14ac:dyDescent="0.5">
      <c r="N987" s="4"/>
      <c r="O987" s="4"/>
    </row>
    <row r="988" spans="14:15" customFormat="1" x14ac:dyDescent="0.5">
      <c r="N988" s="4"/>
      <c r="O988" s="4"/>
    </row>
    <row r="989" spans="14:15" customFormat="1" x14ac:dyDescent="0.5">
      <c r="N989" s="4"/>
      <c r="O989" s="4"/>
    </row>
    <row r="990" spans="14:15" customFormat="1" x14ac:dyDescent="0.5">
      <c r="N990" s="4"/>
      <c r="O990" s="4"/>
    </row>
    <row r="991" spans="14:15" customFormat="1" x14ac:dyDescent="0.5">
      <c r="N991" s="4"/>
      <c r="O991" s="4"/>
    </row>
    <row r="992" spans="14:15" customFormat="1" x14ac:dyDescent="0.5">
      <c r="N992" s="4"/>
      <c r="O992" s="4"/>
    </row>
    <row r="993" spans="14:15" customFormat="1" x14ac:dyDescent="0.5">
      <c r="N993" s="4"/>
      <c r="O993" s="4"/>
    </row>
    <row r="994" spans="14:15" customFormat="1" x14ac:dyDescent="0.5">
      <c r="N994" s="4"/>
      <c r="O994" s="4"/>
    </row>
    <row r="995" spans="14:15" customFormat="1" x14ac:dyDescent="0.5">
      <c r="N995" s="4"/>
      <c r="O995" s="4"/>
    </row>
    <row r="996" spans="14:15" customFormat="1" x14ac:dyDescent="0.5">
      <c r="N996" s="4"/>
      <c r="O996" s="4"/>
    </row>
    <row r="997" spans="14:15" customFormat="1" x14ac:dyDescent="0.5">
      <c r="N997" s="4"/>
      <c r="O997" s="4"/>
    </row>
    <row r="998" spans="14:15" customFormat="1" x14ac:dyDescent="0.5">
      <c r="N998" s="4"/>
      <c r="O998" s="4"/>
    </row>
    <row r="999" spans="14:15" customFormat="1" x14ac:dyDescent="0.5">
      <c r="N999" s="4"/>
      <c r="O999" s="4"/>
    </row>
    <row r="1000" spans="14:15" customFormat="1" x14ac:dyDescent="0.5">
      <c r="N1000" s="4"/>
      <c r="O1000" s="4"/>
    </row>
    <row r="1001" spans="14:15" customFormat="1" x14ac:dyDescent="0.5">
      <c r="N1001" s="4"/>
      <c r="O1001" s="4"/>
    </row>
    <row r="1002" spans="14:15" customFormat="1" x14ac:dyDescent="0.5">
      <c r="N1002" s="4"/>
      <c r="O1002" s="4"/>
    </row>
    <row r="1003" spans="14:15" customFormat="1" x14ac:dyDescent="0.5">
      <c r="N1003" s="4"/>
      <c r="O1003" s="4"/>
    </row>
    <row r="1004" spans="14:15" customFormat="1" x14ac:dyDescent="0.5">
      <c r="N1004" s="4"/>
      <c r="O1004" s="4"/>
    </row>
    <row r="1005" spans="14:15" customFormat="1" x14ac:dyDescent="0.5">
      <c r="N1005" s="4"/>
      <c r="O1005" s="4"/>
    </row>
    <row r="1006" spans="14:15" customFormat="1" x14ac:dyDescent="0.5">
      <c r="N1006" s="4"/>
      <c r="O1006" s="4"/>
    </row>
    <row r="1007" spans="14:15" customFormat="1" x14ac:dyDescent="0.5">
      <c r="N1007" s="4"/>
      <c r="O1007" s="4"/>
    </row>
    <row r="1008" spans="14:15" customFormat="1" x14ac:dyDescent="0.5">
      <c r="N1008" s="4"/>
      <c r="O1008" s="4"/>
    </row>
    <row r="1009" spans="14:15" customFormat="1" x14ac:dyDescent="0.5">
      <c r="N1009" s="4"/>
      <c r="O1009" s="4"/>
    </row>
    <row r="1010" spans="14:15" customFormat="1" x14ac:dyDescent="0.5">
      <c r="N1010" s="4"/>
      <c r="O1010" s="4"/>
    </row>
    <row r="1011" spans="14:15" customFormat="1" x14ac:dyDescent="0.5">
      <c r="N1011" s="4"/>
      <c r="O1011" s="4"/>
    </row>
    <row r="1012" spans="14:15" customFormat="1" x14ac:dyDescent="0.5">
      <c r="N1012" s="4"/>
      <c r="O1012" s="4"/>
    </row>
    <row r="1013" spans="14:15" customFormat="1" x14ac:dyDescent="0.5">
      <c r="N1013" s="4"/>
      <c r="O1013" s="4"/>
    </row>
    <row r="1014" spans="14:15" customFormat="1" x14ac:dyDescent="0.5">
      <c r="N1014" s="4"/>
      <c r="O1014" s="4"/>
    </row>
    <row r="1015" spans="14:15" customFormat="1" x14ac:dyDescent="0.5">
      <c r="N1015" s="4"/>
      <c r="O1015" s="4"/>
    </row>
    <row r="1016" spans="14:15" customFormat="1" x14ac:dyDescent="0.5">
      <c r="N1016" s="4"/>
      <c r="O1016" s="4"/>
    </row>
    <row r="1017" spans="14:15" customFormat="1" x14ac:dyDescent="0.5">
      <c r="N1017" s="4"/>
      <c r="O1017" s="4"/>
    </row>
    <row r="1018" spans="14:15" customFormat="1" x14ac:dyDescent="0.5">
      <c r="N1018" s="4"/>
      <c r="O1018" s="4"/>
    </row>
    <row r="1019" spans="14:15" customFormat="1" x14ac:dyDescent="0.5">
      <c r="N1019" s="4"/>
      <c r="O1019" s="4"/>
    </row>
    <row r="1020" spans="14:15" customFormat="1" x14ac:dyDescent="0.5">
      <c r="N1020" s="4"/>
      <c r="O1020" s="4"/>
    </row>
    <row r="1021" spans="14:15" customFormat="1" x14ac:dyDescent="0.5">
      <c r="N1021" s="4"/>
      <c r="O1021" s="4"/>
    </row>
    <row r="1022" spans="14:15" customFormat="1" x14ac:dyDescent="0.5">
      <c r="N1022" s="4"/>
      <c r="O1022" s="4"/>
    </row>
    <row r="1023" spans="14:15" customFormat="1" x14ac:dyDescent="0.5">
      <c r="N1023" s="4"/>
      <c r="O1023" s="4"/>
    </row>
    <row r="1024" spans="14:15" customFormat="1" x14ac:dyDescent="0.5">
      <c r="N1024" s="4"/>
      <c r="O1024" s="4"/>
    </row>
    <row r="1025" spans="14:15" customFormat="1" x14ac:dyDescent="0.5">
      <c r="N1025" s="4"/>
      <c r="O1025" s="4"/>
    </row>
    <row r="1026" spans="14:15" customFormat="1" x14ac:dyDescent="0.5">
      <c r="N1026" s="4"/>
      <c r="O1026" s="4"/>
    </row>
    <row r="1027" spans="14:15" customFormat="1" x14ac:dyDescent="0.5">
      <c r="N1027" s="4"/>
      <c r="O1027" s="4"/>
    </row>
    <row r="1028" spans="14:15" customFormat="1" x14ac:dyDescent="0.5">
      <c r="N1028" s="4"/>
      <c r="O1028" s="4"/>
    </row>
    <row r="1029" spans="14:15" customFormat="1" x14ac:dyDescent="0.5">
      <c r="N1029" s="4"/>
      <c r="O1029" s="4"/>
    </row>
    <row r="1030" spans="14:15" customFormat="1" x14ac:dyDescent="0.5">
      <c r="N1030" s="4"/>
      <c r="O1030" s="4"/>
    </row>
    <row r="1031" spans="14:15" customFormat="1" x14ac:dyDescent="0.5">
      <c r="N1031" s="4"/>
      <c r="O1031" s="4"/>
    </row>
    <row r="1032" spans="14:15" customFormat="1" x14ac:dyDescent="0.5">
      <c r="N1032" s="4"/>
      <c r="O1032" s="4"/>
    </row>
    <row r="1033" spans="14:15" customFormat="1" x14ac:dyDescent="0.5">
      <c r="N1033" s="4"/>
      <c r="O1033" s="4"/>
    </row>
    <row r="1034" spans="14:15" customFormat="1" x14ac:dyDescent="0.5">
      <c r="N1034" s="4"/>
      <c r="O1034" s="4"/>
    </row>
    <row r="1035" spans="14:15" customFormat="1" x14ac:dyDescent="0.5">
      <c r="N1035" s="4"/>
      <c r="O1035" s="4"/>
    </row>
    <row r="1036" spans="14:15" customFormat="1" x14ac:dyDescent="0.5">
      <c r="N1036" s="4"/>
      <c r="O1036" s="4"/>
    </row>
    <row r="1037" spans="14:15" customFormat="1" x14ac:dyDescent="0.5">
      <c r="N1037" s="4"/>
      <c r="O1037" s="4"/>
    </row>
    <row r="1038" spans="14:15" customFormat="1" x14ac:dyDescent="0.5">
      <c r="N1038" s="4"/>
      <c r="O1038" s="4"/>
    </row>
    <row r="1039" spans="14:15" customFormat="1" x14ac:dyDescent="0.5">
      <c r="N1039" s="4"/>
      <c r="O1039" s="4"/>
    </row>
    <row r="1040" spans="14:15" customFormat="1" x14ac:dyDescent="0.5">
      <c r="N1040" s="4"/>
      <c r="O1040" s="4"/>
    </row>
    <row r="1041" spans="14:15" customFormat="1" x14ac:dyDescent="0.5">
      <c r="N1041" s="4"/>
      <c r="O1041" s="4"/>
    </row>
    <row r="1042" spans="14:15" customFormat="1" x14ac:dyDescent="0.5">
      <c r="N1042" s="4"/>
      <c r="O1042" s="4"/>
    </row>
    <row r="1043" spans="14:15" customFormat="1" x14ac:dyDescent="0.5">
      <c r="N1043" s="4"/>
      <c r="O1043" s="4"/>
    </row>
    <row r="1044" spans="14:15" customFormat="1" x14ac:dyDescent="0.5">
      <c r="N1044" s="4"/>
      <c r="O1044" s="4"/>
    </row>
    <row r="1045" spans="14:15" customFormat="1" x14ac:dyDescent="0.5">
      <c r="N1045" s="4"/>
      <c r="O1045" s="4"/>
    </row>
    <row r="1046" spans="14:15" customFormat="1" x14ac:dyDescent="0.5">
      <c r="N1046" s="4"/>
      <c r="O1046" s="4"/>
    </row>
    <row r="1047" spans="14:15" customFormat="1" x14ac:dyDescent="0.5">
      <c r="N1047" s="4"/>
      <c r="O1047" s="4"/>
    </row>
    <row r="1048" spans="14:15" customFormat="1" x14ac:dyDescent="0.5">
      <c r="N1048" s="4"/>
      <c r="O1048" s="4"/>
    </row>
    <row r="1049" spans="14:15" customFormat="1" x14ac:dyDescent="0.5">
      <c r="N1049" s="4"/>
      <c r="O1049" s="4"/>
    </row>
    <row r="1050" spans="14:15" customFormat="1" x14ac:dyDescent="0.5">
      <c r="N1050" s="4"/>
      <c r="O1050" s="4"/>
    </row>
    <row r="1051" spans="14:15" customFormat="1" x14ac:dyDescent="0.5">
      <c r="N1051" s="4"/>
      <c r="O1051" s="4"/>
    </row>
    <row r="1052" spans="14:15" customFormat="1" x14ac:dyDescent="0.5">
      <c r="N1052" s="4"/>
      <c r="O1052" s="4"/>
    </row>
    <row r="1053" spans="14:15" customFormat="1" x14ac:dyDescent="0.5">
      <c r="N1053" s="4"/>
      <c r="O1053" s="4"/>
    </row>
    <row r="1054" spans="14:15" customFormat="1" x14ac:dyDescent="0.5">
      <c r="N1054" s="4"/>
      <c r="O1054" s="4"/>
    </row>
    <row r="1055" spans="14:15" customFormat="1" x14ac:dyDescent="0.5">
      <c r="N1055" s="4"/>
      <c r="O1055" s="4"/>
    </row>
    <row r="1056" spans="14:15" customFormat="1" x14ac:dyDescent="0.5">
      <c r="N1056" s="4"/>
      <c r="O1056" s="4"/>
    </row>
    <row r="1057" spans="14:15" customFormat="1" x14ac:dyDescent="0.5">
      <c r="N1057" s="4"/>
      <c r="O1057" s="4"/>
    </row>
    <row r="1058" spans="14:15" customFormat="1" x14ac:dyDescent="0.5">
      <c r="N1058" s="4"/>
      <c r="O1058" s="4"/>
    </row>
    <row r="1059" spans="14:15" customFormat="1" x14ac:dyDescent="0.5">
      <c r="N1059" s="4"/>
      <c r="O1059" s="4"/>
    </row>
    <row r="1060" spans="14:15" customFormat="1" x14ac:dyDescent="0.5">
      <c r="N1060" s="4"/>
      <c r="O1060" s="4"/>
    </row>
    <row r="1061" spans="14:15" customFormat="1" x14ac:dyDescent="0.5">
      <c r="N1061" s="4"/>
      <c r="O1061" s="4"/>
    </row>
    <row r="1062" spans="14:15" customFormat="1" x14ac:dyDescent="0.5">
      <c r="N1062" s="4"/>
      <c r="O1062" s="4"/>
    </row>
    <row r="1063" spans="14:15" customFormat="1" x14ac:dyDescent="0.5">
      <c r="N1063" s="4"/>
      <c r="O1063" s="4"/>
    </row>
    <row r="1064" spans="14:15" customFormat="1" x14ac:dyDescent="0.5">
      <c r="N1064" s="4"/>
      <c r="O1064" s="4"/>
    </row>
    <row r="1065" spans="14:15" customFormat="1" x14ac:dyDescent="0.5">
      <c r="N1065" s="4"/>
      <c r="O1065" s="4"/>
    </row>
    <row r="1066" spans="14:15" customFormat="1" x14ac:dyDescent="0.5">
      <c r="N1066" s="4"/>
      <c r="O1066" s="4"/>
    </row>
    <row r="1067" spans="14:15" customFormat="1" x14ac:dyDescent="0.5">
      <c r="N1067" s="4"/>
      <c r="O1067" s="4"/>
    </row>
    <row r="1068" spans="14:15" customFormat="1" x14ac:dyDescent="0.5">
      <c r="N1068" s="4"/>
      <c r="O1068" s="4"/>
    </row>
    <row r="1069" spans="14:15" customFormat="1" x14ac:dyDescent="0.5">
      <c r="N1069" s="4"/>
      <c r="O1069" s="4"/>
    </row>
    <row r="1070" spans="14:15" customFormat="1" x14ac:dyDescent="0.5">
      <c r="N1070" s="4"/>
      <c r="O1070" s="4"/>
    </row>
    <row r="1071" spans="14:15" customFormat="1" x14ac:dyDescent="0.5">
      <c r="N1071" s="4"/>
      <c r="O1071" s="4"/>
    </row>
    <row r="1072" spans="14:15" customFormat="1" x14ac:dyDescent="0.5">
      <c r="N1072" s="4"/>
      <c r="O1072" s="4"/>
    </row>
    <row r="1073" spans="14:15" customFormat="1" x14ac:dyDescent="0.5">
      <c r="N1073" s="4"/>
      <c r="O1073" s="4"/>
    </row>
    <row r="1074" spans="14:15" customFormat="1" x14ac:dyDescent="0.5">
      <c r="N1074" s="4"/>
      <c r="O1074" s="4"/>
    </row>
    <row r="1075" spans="14:15" customFormat="1" x14ac:dyDescent="0.5">
      <c r="N1075" s="4"/>
      <c r="O1075" s="4"/>
    </row>
    <row r="1076" spans="14:15" customFormat="1" x14ac:dyDescent="0.5">
      <c r="N1076" s="4"/>
      <c r="O1076" s="4"/>
    </row>
    <row r="1077" spans="14:15" customFormat="1" x14ac:dyDescent="0.5">
      <c r="N1077" s="4"/>
      <c r="O1077" s="4"/>
    </row>
    <row r="1078" spans="14:15" customFormat="1" x14ac:dyDescent="0.5">
      <c r="N1078" s="4"/>
      <c r="O1078" s="4"/>
    </row>
    <row r="1079" spans="14:15" customFormat="1" x14ac:dyDescent="0.5">
      <c r="N1079" s="4"/>
      <c r="O1079" s="4"/>
    </row>
    <row r="1080" spans="14:15" customFormat="1" x14ac:dyDescent="0.5">
      <c r="N1080" s="4"/>
      <c r="O1080" s="4"/>
    </row>
    <row r="1081" spans="14:15" customFormat="1" x14ac:dyDescent="0.5">
      <c r="N1081" s="4"/>
      <c r="O1081" s="4"/>
    </row>
    <row r="1082" spans="14:15" customFormat="1" x14ac:dyDescent="0.5">
      <c r="N1082" s="4"/>
      <c r="O1082" s="4"/>
    </row>
    <row r="1083" spans="14:15" customFormat="1" x14ac:dyDescent="0.5">
      <c r="N1083" s="4"/>
      <c r="O1083" s="4"/>
    </row>
    <row r="1084" spans="14:15" customFormat="1" x14ac:dyDescent="0.5">
      <c r="N1084" s="4"/>
      <c r="O1084" s="4"/>
    </row>
    <row r="1085" spans="14:15" customFormat="1" x14ac:dyDescent="0.5">
      <c r="N1085" s="4"/>
      <c r="O1085" s="4"/>
    </row>
    <row r="1086" spans="14:15" customFormat="1" x14ac:dyDescent="0.5">
      <c r="N1086" s="4"/>
      <c r="O1086" s="4"/>
    </row>
    <row r="1087" spans="14:15" customFormat="1" x14ac:dyDescent="0.5">
      <c r="N1087" s="4"/>
      <c r="O1087" s="4"/>
    </row>
    <row r="1088" spans="14:15" customFormat="1" x14ac:dyDescent="0.5">
      <c r="N1088" s="4"/>
      <c r="O1088" s="4"/>
    </row>
    <row r="1089" spans="14:15" customFormat="1" x14ac:dyDescent="0.5">
      <c r="N1089" s="4"/>
      <c r="O1089" s="4"/>
    </row>
    <row r="1090" spans="14:15" customFormat="1" x14ac:dyDescent="0.5">
      <c r="N1090" s="4"/>
      <c r="O1090" s="4"/>
    </row>
    <row r="1091" spans="14:15" customFormat="1" x14ac:dyDescent="0.5">
      <c r="N1091" s="4"/>
      <c r="O1091" s="4"/>
    </row>
    <row r="1092" spans="14:15" customFormat="1" x14ac:dyDescent="0.5">
      <c r="N1092" s="4"/>
      <c r="O1092" s="4"/>
    </row>
    <row r="1093" spans="14:15" customFormat="1" x14ac:dyDescent="0.5">
      <c r="N1093" s="4"/>
      <c r="O1093" s="4"/>
    </row>
    <row r="1094" spans="14:15" customFormat="1" x14ac:dyDescent="0.5">
      <c r="N1094" s="4"/>
      <c r="O1094" s="4"/>
    </row>
    <row r="1095" spans="14:15" customFormat="1" x14ac:dyDescent="0.5">
      <c r="N1095" s="4"/>
      <c r="O1095" s="4"/>
    </row>
    <row r="1096" spans="14:15" customFormat="1" x14ac:dyDescent="0.5">
      <c r="N1096" s="4"/>
      <c r="O1096" s="4"/>
    </row>
    <row r="1097" spans="14:15" customFormat="1" x14ac:dyDescent="0.5">
      <c r="N1097" s="4"/>
      <c r="O1097" s="4"/>
    </row>
    <row r="1098" spans="14:15" customFormat="1" x14ac:dyDescent="0.5">
      <c r="N1098" s="4"/>
      <c r="O1098" s="4"/>
    </row>
    <row r="1099" spans="14:15" customFormat="1" x14ac:dyDescent="0.5">
      <c r="N1099" s="4"/>
      <c r="O1099" s="4"/>
    </row>
    <row r="1100" spans="14:15" customFormat="1" x14ac:dyDescent="0.5">
      <c r="N1100" s="4"/>
      <c r="O1100" s="4"/>
    </row>
    <row r="1101" spans="14:15" customFormat="1" x14ac:dyDescent="0.5">
      <c r="N1101" s="4"/>
      <c r="O1101" s="4"/>
    </row>
    <row r="1102" spans="14:15" customFormat="1" x14ac:dyDescent="0.5">
      <c r="N1102" s="4"/>
      <c r="O1102" s="4"/>
    </row>
    <row r="1103" spans="14:15" customFormat="1" x14ac:dyDescent="0.5">
      <c r="N1103" s="4"/>
      <c r="O1103" s="4"/>
    </row>
    <row r="1104" spans="14:15" customFormat="1" x14ac:dyDescent="0.5">
      <c r="N1104" s="4"/>
      <c r="O1104" s="4"/>
    </row>
    <row r="1105" spans="14:15" customFormat="1" x14ac:dyDescent="0.5">
      <c r="N1105" s="4"/>
      <c r="O1105" s="4"/>
    </row>
    <row r="1106" spans="14:15" customFormat="1" x14ac:dyDescent="0.5">
      <c r="N1106" s="4"/>
      <c r="O1106" s="4"/>
    </row>
    <row r="1107" spans="14:15" customFormat="1" x14ac:dyDescent="0.5">
      <c r="N1107" s="4"/>
      <c r="O1107" s="4"/>
    </row>
    <row r="1108" spans="14:15" customFormat="1" x14ac:dyDescent="0.5">
      <c r="N1108" s="4"/>
      <c r="O1108" s="4"/>
    </row>
    <row r="1109" spans="14:15" customFormat="1" x14ac:dyDescent="0.5">
      <c r="N1109" s="4"/>
      <c r="O1109" s="4"/>
    </row>
    <row r="1110" spans="14:15" customFormat="1" x14ac:dyDescent="0.5">
      <c r="N1110" s="4"/>
      <c r="O1110" s="4"/>
    </row>
    <row r="1111" spans="14:15" customFormat="1" x14ac:dyDescent="0.5">
      <c r="N1111" s="4"/>
      <c r="O1111" s="4"/>
    </row>
    <row r="1112" spans="14:15" customFormat="1" x14ac:dyDescent="0.5">
      <c r="N1112" s="4"/>
      <c r="O1112" s="4"/>
    </row>
    <row r="1113" spans="14:15" customFormat="1" x14ac:dyDescent="0.5">
      <c r="N1113" s="4"/>
      <c r="O1113" s="4"/>
    </row>
    <row r="1114" spans="14:15" customFormat="1" x14ac:dyDescent="0.5">
      <c r="N1114" s="4"/>
      <c r="O1114" s="4"/>
    </row>
    <row r="1115" spans="14:15" customFormat="1" x14ac:dyDescent="0.5">
      <c r="N1115" s="4"/>
      <c r="O1115" s="4"/>
    </row>
    <row r="1116" spans="14:15" customFormat="1" x14ac:dyDescent="0.5">
      <c r="N1116" s="4"/>
      <c r="O1116" s="4"/>
    </row>
    <row r="1117" spans="14:15" customFormat="1" x14ac:dyDescent="0.5">
      <c r="N1117" s="4"/>
      <c r="O1117" s="4"/>
    </row>
    <row r="1118" spans="14:15" customFormat="1" x14ac:dyDescent="0.5">
      <c r="N1118" s="4"/>
      <c r="O1118" s="4"/>
    </row>
    <row r="1119" spans="14:15" customFormat="1" x14ac:dyDescent="0.5">
      <c r="N1119" s="4"/>
      <c r="O1119" s="4"/>
    </row>
    <row r="1120" spans="14:15" customFormat="1" x14ac:dyDescent="0.5">
      <c r="N1120" s="4"/>
      <c r="O1120" s="4"/>
    </row>
    <row r="1121" spans="14:15" customFormat="1" x14ac:dyDescent="0.5">
      <c r="N1121" s="4"/>
      <c r="O1121" s="4"/>
    </row>
    <row r="1122" spans="14:15" customFormat="1" x14ac:dyDescent="0.5">
      <c r="N1122" s="4"/>
      <c r="O1122" s="4"/>
    </row>
    <row r="1123" spans="14:15" customFormat="1" x14ac:dyDescent="0.5">
      <c r="N1123" s="4"/>
      <c r="O1123" s="4"/>
    </row>
    <row r="1124" spans="14:15" customFormat="1" x14ac:dyDescent="0.5">
      <c r="N1124" s="4"/>
      <c r="O1124" s="4"/>
    </row>
    <row r="1125" spans="14:15" customFormat="1" x14ac:dyDescent="0.5">
      <c r="N1125" s="4"/>
      <c r="O1125" s="4"/>
    </row>
    <row r="1126" spans="14:15" customFormat="1" x14ac:dyDescent="0.5">
      <c r="N1126" s="4"/>
      <c r="O1126" s="4"/>
    </row>
    <row r="1127" spans="14:15" customFormat="1" x14ac:dyDescent="0.5">
      <c r="N1127" s="4"/>
      <c r="O1127" s="4"/>
    </row>
    <row r="1128" spans="14:15" customFormat="1" x14ac:dyDescent="0.5">
      <c r="N1128" s="4"/>
      <c r="O1128" s="4"/>
    </row>
    <row r="1129" spans="14:15" customFormat="1" x14ac:dyDescent="0.5">
      <c r="N1129" s="4"/>
      <c r="O1129" s="4"/>
    </row>
    <row r="1130" spans="14:15" customFormat="1" x14ac:dyDescent="0.5">
      <c r="N1130" s="4"/>
      <c r="O1130" s="4"/>
    </row>
    <row r="1131" spans="14:15" customFormat="1" x14ac:dyDescent="0.5">
      <c r="N1131" s="4"/>
      <c r="O1131" s="4"/>
    </row>
    <row r="1132" spans="14:15" customFormat="1" x14ac:dyDescent="0.5">
      <c r="N1132" s="4"/>
      <c r="O1132" s="4"/>
    </row>
    <row r="1133" spans="14:15" customFormat="1" x14ac:dyDescent="0.5">
      <c r="N1133" s="4"/>
      <c r="O1133" s="4"/>
    </row>
    <row r="1134" spans="14:15" customFormat="1" x14ac:dyDescent="0.5">
      <c r="N1134" s="4"/>
      <c r="O1134" s="4"/>
    </row>
    <row r="1135" spans="14:15" customFormat="1" x14ac:dyDescent="0.5">
      <c r="N1135" s="4"/>
      <c r="O1135" s="4"/>
    </row>
    <row r="1136" spans="14:15" customFormat="1" x14ac:dyDescent="0.5">
      <c r="N1136" s="4"/>
      <c r="O1136" s="4"/>
    </row>
    <row r="1137" spans="14:15" customFormat="1" x14ac:dyDescent="0.5">
      <c r="N1137" s="4"/>
      <c r="O1137" s="4"/>
    </row>
    <row r="1138" spans="14:15" customFormat="1" x14ac:dyDescent="0.5">
      <c r="N1138" s="4"/>
      <c r="O1138" s="4"/>
    </row>
    <row r="1139" spans="14:15" customFormat="1" x14ac:dyDescent="0.5">
      <c r="N1139" s="4"/>
      <c r="O1139" s="4"/>
    </row>
    <row r="1140" spans="14:15" customFormat="1" x14ac:dyDescent="0.5">
      <c r="N1140" s="4"/>
      <c r="O1140" s="4"/>
    </row>
    <row r="1141" spans="14:15" customFormat="1" x14ac:dyDescent="0.5">
      <c r="N1141" s="4"/>
      <c r="O1141" s="4"/>
    </row>
    <row r="1142" spans="14:15" customFormat="1" x14ac:dyDescent="0.5">
      <c r="N1142" s="4"/>
      <c r="O1142" s="4"/>
    </row>
    <row r="1143" spans="14:15" customFormat="1" x14ac:dyDescent="0.5">
      <c r="N1143" s="4"/>
      <c r="O1143" s="4"/>
    </row>
    <row r="1144" spans="14:15" customFormat="1" x14ac:dyDescent="0.5">
      <c r="N1144" s="4"/>
      <c r="O1144" s="4"/>
    </row>
    <row r="1145" spans="14:15" customFormat="1" x14ac:dyDescent="0.5">
      <c r="N1145" s="4"/>
      <c r="O1145" s="4"/>
    </row>
    <row r="1146" spans="14:15" customFormat="1" x14ac:dyDescent="0.5">
      <c r="N1146" s="4"/>
      <c r="O1146" s="4"/>
    </row>
    <row r="1147" spans="14:15" customFormat="1" x14ac:dyDescent="0.5">
      <c r="N1147" s="4"/>
      <c r="O1147" s="4"/>
    </row>
    <row r="1148" spans="14:15" customFormat="1" x14ac:dyDescent="0.5">
      <c r="N1148" s="4"/>
      <c r="O1148" s="4"/>
    </row>
    <row r="1149" spans="14:15" customFormat="1" x14ac:dyDescent="0.5">
      <c r="N1149" s="4"/>
      <c r="O1149" s="4"/>
    </row>
    <row r="1150" spans="14:15" customFormat="1" x14ac:dyDescent="0.5">
      <c r="N1150" s="4"/>
      <c r="O1150" s="4"/>
    </row>
    <row r="1151" spans="14:15" customFormat="1" x14ac:dyDescent="0.5">
      <c r="N1151" s="4"/>
      <c r="O1151" s="4"/>
    </row>
    <row r="1152" spans="14:15" customFormat="1" x14ac:dyDescent="0.5">
      <c r="N1152" s="4"/>
      <c r="O1152" s="4"/>
    </row>
    <row r="1153" spans="14:15" customFormat="1" x14ac:dyDescent="0.5">
      <c r="N1153" s="4"/>
      <c r="O1153" s="4"/>
    </row>
    <row r="1154" spans="14:15" customFormat="1" x14ac:dyDescent="0.5">
      <c r="N1154" s="4"/>
      <c r="O1154" s="4"/>
    </row>
    <row r="1155" spans="14:15" customFormat="1" x14ac:dyDescent="0.5">
      <c r="N1155" s="4"/>
      <c r="O1155" s="4"/>
    </row>
    <row r="1156" spans="14:15" customFormat="1" x14ac:dyDescent="0.5">
      <c r="N1156" s="4"/>
      <c r="O1156" s="4"/>
    </row>
    <row r="1157" spans="14:15" customFormat="1" x14ac:dyDescent="0.5">
      <c r="N1157" s="4"/>
      <c r="O1157" s="4"/>
    </row>
    <row r="1158" spans="14:15" customFormat="1" x14ac:dyDescent="0.5">
      <c r="N1158" s="4"/>
      <c r="O1158" s="4"/>
    </row>
    <row r="1159" spans="14:15" customFormat="1" x14ac:dyDescent="0.5">
      <c r="N1159" s="4"/>
      <c r="O1159" s="4"/>
    </row>
    <row r="1160" spans="14:15" customFormat="1" x14ac:dyDescent="0.5">
      <c r="N1160" s="4"/>
      <c r="O1160" s="4"/>
    </row>
    <row r="1161" spans="14:15" customFormat="1" x14ac:dyDescent="0.5">
      <c r="N1161" s="4"/>
      <c r="O1161" s="4"/>
    </row>
    <row r="1162" spans="14:15" customFormat="1" x14ac:dyDescent="0.5">
      <c r="N1162" s="4"/>
      <c r="O1162" s="4"/>
    </row>
    <row r="1163" spans="14:15" customFormat="1" x14ac:dyDescent="0.5">
      <c r="N1163" s="4"/>
      <c r="O1163" s="4"/>
    </row>
    <row r="1164" spans="14:15" customFormat="1" x14ac:dyDescent="0.5">
      <c r="N1164" s="4"/>
      <c r="O1164" s="4"/>
    </row>
    <row r="1165" spans="14:15" customFormat="1" x14ac:dyDescent="0.5">
      <c r="N1165" s="4"/>
      <c r="O1165" s="4"/>
    </row>
    <row r="1166" spans="14:15" customFormat="1" x14ac:dyDescent="0.5">
      <c r="N1166" s="4"/>
      <c r="O1166" s="4"/>
    </row>
    <row r="1167" spans="14:15" customFormat="1" x14ac:dyDescent="0.5">
      <c r="N1167" s="4"/>
      <c r="O1167" s="4"/>
    </row>
    <row r="1168" spans="14:15" customFormat="1" x14ac:dyDescent="0.5">
      <c r="N1168" s="4"/>
      <c r="O1168" s="4"/>
    </row>
    <row r="1169" spans="14:15" customFormat="1" x14ac:dyDescent="0.5">
      <c r="N1169" s="4"/>
      <c r="O1169" s="4"/>
    </row>
    <row r="1170" spans="14:15" customFormat="1" x14ac:dyDescent="0.5">
      <c r="N1170" s="4"/>
      <c r="O1170" s="4"/>
    </row>
    <row r="1171" spans="14:15" customFormat="1" x14ac:dyDescent="0.5">
      <c r="N1171" s="4"/>
      <c r="O1171" s="4"/>
    </row>
    <row r="1172" spans="14:15" customFormat="1" x14ac:dyDescent="0.5">
      <c r="N1172" s="4"/>
      <c r="O1172" s="4"/>
    </row>
    <row r="1173" spans="14:15" customFormat="1" x14ac:dyDescent="0.5">
      <c r="N1173" s="4"/>
      <c r="O1173" s="4"/>
    </row>
    <row r="1174" spans="14:15" customFormat="1" x14ac:dyDescent="0.5">
      <c r="N1174" s="4"/>
      <c r="O1174" s="4"/>
    </row>
    <row r="1175" spans="14:15" customFormat="1" x14ac:dyDescent="0.5">
      <c r="N1175" s="4"/>
      <c r="O1175" s="4"/>
    </row>
    <row r="1176" spans="14:15" customFormat="1" x14ac:dyDescent="0.5">
      <c r="N1176" s="4"/>
      <c r="O1176" s="4"/>
    </row>
    <row r="1177" spans="14:15" customFormat="1" x14ac:dyDescent="0.5">
      <c r="N1177" s="4"/>
      <c r="O1177" s="4"/>
    </row>
    <row r="1178" spans="14:15" customFormat="1" x14ac:dyDescent="0.5">
      <c r="N1178" s="4"/>
      <c r="O1178" s="4"/>
    </row>
    <row r="1179" spans="14:15" customFormat="1" x14ac:dyDescent="0.5">
      <c r="N1179" s="4"/>
      <c r="O1179" s="4"/>
    </row>
    <row r="1180" spans="14:15" customFormat="1" x14ac:dyDescent="0.5">
      <c r="N1180" s="4"/>
      <c r="O1180" s="4"/>
    </row>
    <row r="1181" spans="14:15" customFormat="1" x14ac:dyDescent="0.5">
      <c r="N1181" s="4"/>
      <c r="O1181" s="4"/>
    </row>
    <row r="1182" spans="14:15" customFormat="1" x14ac:dyDescent="0.5">
      <c r="N1182" s="4"/>
      <c r="O1182" s="4"/>
    </row>
    <row r="1183" spans="14:15" customFormat="1" x14ac:dyDescent="0.5">
      <c r="N1183" s="4"/>
      <c r="O1183" s="4"/>
    </row>
    <row r="1184" spans="14:15" customFormat="1" x14ac:dyDescent="0.5">
      <c r="N1184" s="4"/>
      <c r="O1184" s="4"/>
    </row>
    <row r="1185" spans="14:15" customFormat="1" x14ac:dyDescent="0.5">
      <c r="N1185" s="4"/>
      <c r="O1185" s="4"/>
    </row>
    <row r="1186" spans="14:15" customFormat="1" x14ac:dyDescent="0.5">
      <c r="N1186" s="4"/>
      <c r="O1186" s="4"/>
    </row>
    <row r="1187" spans="14:15" customFormat="1" x14ac:dyDescent="0.5">
      <c r="N1187" s="4"/>
      <c r="O1187" s="4"/>
    </row>
    <row r="1188" spans="14:15" customFormat="1" x14ac:dyDescent="0.5">
      <c r="N1188" s="4"/>
      <c r="O1188" s="4"/>
    </row>
    <row r="1189" spans="14:15" customFormat="1" x14ac:dyDescent="0.5">
      <c r="N1189" s="4"/>
      <c r="O1189" s="4"/>
    </row>
    <row r="1190" spans="14:15" customFormat="1" x14ac:dyDescent="0.5">
      <c r="N1190" s="4"/>
      <c r="O1190" s="4"/>
    </row>
    <row r="1191" spans="14:15" customFormat="1" x14ac:dyDescent="0.5">
      <c r="N1191" s="4"/>
      <c r="O1191" s="4"/>
    </row>
    <row r="1192" spans="14:15" customFormat="1" x14ac:dyDescent="0.5">
      <c r="N1192" s="4"/>
      <c r="O1192" s="4"/>
    </row>
    <row r="1193" spans="14:15" customFormat="1" x14ac:dyDescent="0.5">
      <c r="N1193" s="4"/>
      <c r="O1193" s="4"/>
    </row>
    <row r="1194" spans="14:15" customFormat="1" x14ac:dyDescent="0.5">
      <c r="N1194" s="4"/>
      <c r="O1194" s="4"/>
    </row>
    <row r="1195" spans="14:15" customFormat="1" x14ac:dyDescent="0.5">
      <c r="N1195" s="4"/>
      <c r="O1195" s="4"/>
    </row>
    <row r="1196" spans="14:15" customFormat="1" x14ac:dyDescent="0.5">
      <c r="N1196" s="4"/>
      <c r="O1196" s="4"/>
    </row>
    <row r="1197" spans="14:15" customFormat="1" x14ac:dyDescent="0.5">
      <c r="N1197" s="4"/>
      <c r="O1197" s="4"/>
    </row>
    <row r="1198" spans="14:15" customFormat="1" x14ac:dyDescent="0.5">
      <c r="N1198" s="4"/>
      <c r="O1198" s="4"/>
    </row>
    <row r="1199" spans="14:15" customFormat="1" x14ac:dyDescent="0.5">
      <c r="N1199" s="4"/>
      <c r="O1199" s="4"/>
    </row>
    <row r="1200" spans="14:15" customFormat="1" x14ac:dyDescent="0.5">
      <c r="N1200" s="4"/>
      <c r="O1200" s="4"/>
    </row>
    <row r="1201" spans="14:15" customFormat="1" x14ac:dyDescent="0.5">
      <c r="N1201" s="4"/>
      <c r="O1201" s="4"/>
    </row>
    <row r="1202" spans="14:15" customFormat="1" x14ac:dyDescent="0.5">
      <c r="N1202" s="4"/>
      <c r="O1202" s="4"/>
    </row>
    <row r="1203" spans="14:15" customFormat="1" x14ac:dyDescent="0.5">
      <c r="N1203" s="4"/>
      <c r="O1203" s="4"/>
    </row>
    <row r="1204" spans="14:15" customFormat="1" x14ac:dyDescent="0.5">
      <c r="N1204" s="4"/>
      <c r="O1204" s="4"/>
    </row>
    <row r="1205" spans="14:15" customFormat="1" x14ac:dyDescent="0.5">
      <c r="N1205" s="4"/>
      <c r="O1205" s="4"/>
    </row>
    <row r="1206" spans="14:15" customFormat="1" x14ac:dyDescent="0.5">
      <c r="N1206" s="4"/>
      <c r="O1206" s="4"/>
    </row>
    <row r="1207" spans="14:15" customFormat="1" x14ac:dyDescent="0.5">
      <c r="N1207" s="4"/>
      <c r="O1207" s="4"/>
    </row>
    <row r="1208" spans="14:15" customFormat="1" x14ac:dyDescent="0.5">
      <c r="N1208" s="4"/>
      <c r="O1208" s="4"/>
    </row>
    <row r="1209" spans="14:15" customFormat="1" x14ac:dyDescent="0.5">
      <c r="N1209" s="4"/>
      <c r="O1209" s="4"/>
    </row>
    <row r="1210" spans="14:15" customFormat="1" x14ac:dyDescent="0.5">
      <c r="N1210" s="4"/>
      <c r="O1210" s="4"/>
    </row>
    <row r="1211" spans="14:15" customFormat="1" x14ac:dyDescent="0.5">
      <c r="N1211" s="4"/>
      <c r="O1211" s="4"/>
    </row>
    <row r="1212" spans="14:15" customFormat="1" x14ac:dyDescent="0.5">
      <c r="N1212" s="4"/>
      <c r="O1212" s="4"/>
    </row>
    <row r="1213" spans="14:15" customFormat="1" x14ac:dyDescent="0.5">
      <c r="N1213" s="4"/>
      <c r="O1213" s="4"/>
    </row>
    <row r="1214" spans="14:15" customFormat="1" x14ac:dyDescent="0.5">
      <c r="N1214" s="4"/>
      <c r="O1214" s="4"/>
    </row>
    <row r="1215" spans="14:15" customFormat="1" x14ac:dyDescent="0.5">
      <c r="N1215" s="4"/>
      <c r="O1215" s="4"/>
    </row>
    <row r="1216" spans="14:15" customFormat="1" x14ac:dyDescent="0.5">
      <c r="N1216" s="4"/>
      <c r="O1216" s="4"/>
    </row>
    <row r="1217" spans="14:15" customFormat="1" x14ac:dyDescent="0.5">
      <c r="N1217" s="4"/>
      <c r="O1217" s="4"/>
    </row>
    <row r="1218" spans="14:15" customFormat="1" x14ac:dyDescent="0.5">
      <c r="N1218" s="4"/>
      <c r="O1218" s="4"/>
    </row>
    <row r="1219" spans="14:15" customFormat="1" x14ac:dyDescent="0.5">
      <c r="N1219" s="4"/>
      <c r="O1219" s="4"/>
    </row>
    <row r="1220" spans="14:15" customFormat="1" x14ac:dyDescent="0.5">
      <c r="N1220" s="4"/>
      <c r="O1220" s="4"/>
    </row>
    <row r="1221" spans="14:15" customFormat="1" x14ac:dyDescent="0.5">
      <c r="N1221" s="4"/>
      <c r="O1221" s="4"/>
    </row>
    <row r="1222" spans="14:15" customFormat="1" x14ac:dyDescent="0.5">
      <c r="N1222" s="4"/>
      <c r="O1222" s="4"/>
    </row>
    <row r="1223" spans="14:15" customFormat="1" x14ac:dyDescent="0.5">
      <c r="N1223" s="4"/>
      <c r="O1223" s="4"/>
    </row>
    <row r="1224" spans="14:15" customFormat="1" x14ac:dyDescent="0.5">
      <c r="N1224" s="4"/>
      <c r="O1224" s="4"/>
    </row>
    <row r="1225" spans="14:15" customFormat="1" x14ac:dyDescent="0.5">
      <c r="N1225" s="4"/>
      <c r="O1225" s="4"/>
    </row>
    <row r="1226" spans="14:15" customFormat="1" x14ac:dyDescent="0.5">
      <c r="N1226" s="4"/>
      <c r="O1226" s="4"/>
    </row>
    <row r="1227" spans="14:15" customFormat="1" x14ac:dyDescent="0.5">
      <c r="N1227" s="4"/>
      <c r="O1227" s="4"/>
    </row>
    <row r="1228" spans="14:15" customFormat="1" x14ac:dyDescent="0.5">
      <c r="N1228" s="4"/>
      <c r="O1228" s="4"/>
    </row>
    <row r="1229" spans="14:15" customFormat="1" x14ac:dyDescent="0.5">
      <c r="N1229" s="4"/>
      <c r="O1229" s="4"/>
    </row>
    <row r="1230" spans="14:15" customFormat="1" x14ac:dyDescent="0.5">
      <c r="N1230" s="4"/>
      <c r="O1230" s="4"/>
    </row>
    <row r="1231" spans="14:15" customFormat="1" x14ac:dyDescent="0.5">
      <c r="N1231" s="4"/>
      <c r="O1231" s="4"/>
    </row>
    <row r="1232" spans="14:15" customFormat="1" x14ac:dyDescent="0.5">
      <c r="N1232" s="4"/>
      <c r="O1232" s="4"/>
    </row>
    <row r="1233" spans="14:15" customFormat="1" x14ac:dyDescent="0.5">
      <c r="N1233" s="4"/>
      <c r="O1233" s="4"/>
    </row>
    <row r="1234" spans="14:15" customFormat="1" x14ac:dyDescent="0.5">
      <c r="N1234" s="4"/>
      <c r="O1234" s="4"/>
    </row>
    <row r="1235" spans="14:15" customFormat="1" x14ac:dyDescent="0.5">
      <c r="N1235" s="4"/>
      <c r="O1235" s="4"/>
    </row>
    <row r="1236" spans="14:15" customFormat="1" x14ac:dyDescent="0.5">
      <c r="N1236" s="4"/>
      <c r="O1236" s="4"/>
    </row>
    <row r="1237" spans="14:15" customFormat="1" x14ac:dyDescent="0.5">
      <c r="N1237" s="4"/>
      <c r="O1237" s="4"/>
    </row>
    <row r="1238" spans="14:15" customFormat="1" x14ac:dyDescent="0.5">
      <c r="N1238" s="4"/>
      <c r="O1238" s="4"/>
    </row>
    <row r="1239" spans="14:15" customFormat="1" x14ac:dyDescent="0.5">
      <c r="N1239" s="4"/>
      <c r="O1239" s="4"/>
    </row>
    <row r="1240" spans="14:15" customFormat="1" x14ac:dyDescent="0.5">
      <c r="N1240" s="4"/>
      <c r="O1240" s="4"/>
    </row>
    <row r="1241" spans="14:15" customFormat="1" x14ac:dyDescent="0.5">
      <c r="N1241" s="4"/>
      <c r="O1241" s="4"/>
    </row>
    <row r="1242" spans="14:15" customFormat="1" x14ac:dyDescent="0.5">
      <c r="N1242" s="4"/>
      <c r="O1242" s="4"/>
    </row>
    <row r="1243" spans="14:15" customFormat="1" x14ac:dyDescent="0.5">
      <c r="N1243" s="4"/>
      <c r="O1243" s="4"/>
    </row>
    <row r="1244" spans="14:15" customFormat="1" x14ac:dyDescent="0.5">
      <c r="N1244" s="4"/>
      <c r="O1244" s="4"/>
    </row>
    <row r="1245" spans="14:15" customFormat="1" x14ac:dyDescent="0.5">
      <c r="N1245" s="4"/>
      <c r="O1245" s="4"/>
    </row>
    <row r="1246" spans="14:15" customFormat="1" x14ac:dyDescent="0.5">
      <c r="N1246" s="4"/>
      <c r="O1246" s="4"/>
    </row>
    <row r="1247" spans="14:15" customFormat="1" x14ac:dyDescent="0.5">
      <c r="N1247" s="4"/>
      <c r="O1247" s="4"/>
    </row>
    <row r="1248" spans="14:15" customFormat="1" x14ac:dyDescent="0.5">
      <c r="N1248" s="4"/>
      <c r="O1248" s="4"/>
    </row>
    <row r="1249" spans="14:15" customFormat="1" x14ac:dyDescent="0.5">
      <c r="N1249" s="4"/>
      <c r="O1249" s="4"/>
    </row>
    <row r="1250" spans="14:15" customFormat="1" x14ac:dyDescent="0.5">
      <c r="N1250" s="4"/>
      <c r="O1250" s="4"/>
    </row>
    <row r="1251" spans="14:15" customFormat="1" x14ac:dyDescent="0.5">
      <c r="N1251" s="4"/>
      <c r="O1251" s="4"/>
    </row>
    <row r="1252" spans="14:15" customFormat="1" x14ac:dyDescent="0.5">
      <c r="N1252" s="4"/>
      <c r="O1252" s="4"/>
    </row>
    <row r="1253" spans="14:15" customFormat="1" x14ac:dyDescent="0.5">
      <c r="N1253" s="4"/>
      <c r="O1253" s="4"/>
    </row>
    <row r="1254" spans="14:15" customFormat="1" x14ac:dyDescent="0.5">
      <c r="N1254" s="4"/>
      <c r="O1254" s="4"/>
    </row>
    <row r="1255" spans="14:15" customFormat="1" x14ac:dyDescent="0.5">
      <c r="N1255" s="4"/>
      <c r="O1255" s="4"/>
    </row>
    <row r="1256" spans="14:15" customFormat="1" x14ac:dyDescent="0.5">
      <c r="N1256" s="4"/>
      <c r="O1256" s="4"/>
    </row>
    <row r="1257" spans="14:15" customFormat="1" x14ac:dyDescent="0.5">
      <c r="N1257" s="4"/>
      <c r="O1257" s="4"/>
    </row>
    <row r="1258" spans="14:15" customFormat="1" x14ac:dyDescent="0.5">
      <c r="N1258" s="4"/>
      <c r="O1258" s="4"/>
    </row>
    <row r="1259" spans="14:15" customFormat="1" x14ac:dyDescent="0.5">
      <c r="N1259" s="4"/>
      <c r="O1259" s="4"/>
    </row>
    <row r="1260" spans="14:15" customFormat="1" x14ac:dyDescent="0.5">
      <c r="N1260" s="4"/>
      <c r="O1260" s="4"/>
    </row>
    <row r="1261" spans="14:15" customFormat="1" x14ac:dyDescent="0.5">
      <c r="N1261" s="4"/>
      <c r="O1261" s="4"/>
    </row>
    <row r="1262" spans="14:15" customFormat="1" x14ac:dyDescent="0.5">
      <c r="N1262" s="4"/>
      <c r="O1262" s="4"/>
    </row>
    <row r="1263" spans="14:15" customFormat="1" x14ac:dyDescent="0.5">
      <c r="N1263" s="4"/>
      <c r="O1263" s="4"/>
    </row>
    <row r="1264" spans="14:15" customFormat="1" x14ac:dyDescent="0.5">
      <c r="N1264" s="4"/>
      <c r="O1264" s="4"/>
    </row>
    <row r="1265" spans="14:15" customFormat="1" x14ac:dyDescent="0.5">
      <c r="N1265" s="4"/>
      <c r="O1265" s="4"/>
    </row>
    <row r="1266" spans="14:15" customFormat="1" x14ac:dyDescent="0.5">
      <c r="N1266" s="4"/>
      <c r="O1266" s="4"/>
    </row>
    <row r="1267" spans="14:15" customFormat="1" x14ac:dyDescent="0.5">
      <c r="N1267" s="4"/>
      <c r="O1267" s="4"/>
    </row>
    <row r="1268" spans="14:15" customFormat="1" x14ac:dyDescent="0.5">
      <c r="N1268" s="4"/>
      <c r="O1268" s="4"/>
    </row>
    <row r="1269" spans="14:15" customFormat="1" x14ac:dyDescent="0.5">
      <c r="N1269" s="4"/>
      <c r="O1269" s="4"/>
    </row>
    <row r="1270" spans="14:15" customFormat="1" x14ac:dyDescent="0.5">
      <c r="N1270" s="4"/>
      <c r="O1270" s="4"/>
    </row>
    <row r="1271" spans="14:15" customFormat="1" x14ac:dyDescent="0.5">
      <c r="N1271" s="4"/>
      <c r="O1271" s="4"/>
    </row>
    <row r="1272" spans="14:15" customFormat="1" x14ac:dyDescent="0.5">
      <c r="N1272" s="4"/>
      <c r="O1272" s="4"/>
    </row>
    <row r="1273" spans="14:15" customFormat="1" x14ac:dyDescent="0.5">
      <c r="N1273" s="4"/>
      <c r="O1273" s="4"/>
    </row>
    <row r="1274" spans="14:15" customFormat="1" x14ac:dyDescent="0.5">
      <c r="N1274" s="4"/>
      <c r="O1274" s="4"/>
    </row>
    <row r="1275" spans="14:15" customFormat="1" x14ac:dyDescent="0.5">
      <c r="N1275" s="4"/>
      <c r="O1275" s="4"/>
    </row>
    <row r="1276" spans="14:15" customFormat="1" x14ac:dyDescent="0.5">
      <c r="N1276" s="4"/>
      <c r="O1276" s="4"/>
    </row>
    <row r="1277" spans="14:15" customFormat="1" x14ac:dyDescent="0.5">
      <c r="N1277" s="4"/>
      <c r="O1277" s="4"/>
    </row>
    <row r="1278" spans="14:15" customFormat="1" x14ac:dyDescent="0.5">
      <c r="N1278" s="4"/>
      <c r="O1278" s="4"/>
    </row>
    <row r="1279" spans="14:15" customFormat="1" x14ac:dyDescent="0.5">
      <c r="N1279" s="4"/>
      <c r="O1279" s="4"/>
    </row>
    <row r="1280" spans="14:15" customFormat="1" x14ac:dyDescent="0.5">
      <c r="N1280" s="4"/>
      <c r="O1280" s="4"/>
    </row>
    <row r="1281" spans="14:15" customFormat="1" x14ac:dyDescent="0.5">
      <c r="N1281" s="4"/>
      <c r="O1281" s="4"/>
    </row>
    <row r="1282" spans="14:15" customFormat="1" x14ac:dyDescent="0.5">
      <c r="N1282" s="4"/>
      <c r="O1282" s="4"/>
    </row>
    <row r="1283" spans="14:15" customFormat="1" x14ac:dyDescent="0.5">
      <c r="N1283" s="4"/>
      <c r="O1283" s="4"/>
    </row>
    <row r="1284" spans="14:15" customFormat="1" x14ac:dyDescent="0.5">
      <c r="N1284" s="4"/>
      <c r="O1284" s="4"/>
    </row>
    <row r="1285" spans="14:15" customFormat="1" x14ac:dyDescent="0.5">
      <c r="N1285" s="4"/>
      <c r="O1285" s="4"/>
    </row>
    <row r="1286" spans="14:15" customFormat="1" x14ac:dyDescent="0.5">
      <c r="N1286" s="4"/>
      <c r="O1286" s="4"/>
    </row>
    <row r="1287" spans="14:15" customFormat="1" x14ac:dyDescent="0.5">
      <c r="N1287" s="4"/>
      <c r="O1287" s="4"/>
    </row>
    <row r="1288" spans="14:15" customFormat="1" x14ac:dyDescent="0.5">
      <c r="N1288" s="4"/>
      <c r="O1288" s="4"/>
    </row>
    <row r="1289" spans="14:15" customFormat="1" x14ac:dyDescent="0.5">
      <c r="N1289" s="4"/>
      <c r="O1289" s="4"/>
    </row>
    <row r="1290" spans="14:15" customFormat="1" x14ac:dyDescent="0.5">
      <c r="N1290" s="4"/>
      <c r="O1290" s="4"/>
    </row>
    <row r="1291" spans="14:15" customFormat="1" x14ac:dyDescent="0.5">
      <c r="N1291" s="4"/>
      <c r="O1291" s="4"/>
    </row>
    <row r="1292" spans="14:15" customFormat="1" x14ac:dyDescent="0.5">
      <c r="N1292" s="4"/>
      <c r="O1292" s="4"/>
    </row>
    <row r="1293" spans="14:15" customFormat="1" x14ac:dyDescent="0.5">
      <c r="N1293" s="4"/>
      <c r="O1293" s="4"/>
    </row>
    <row r="1294" spans="14:15" customFormat="1" x14ac:dyDescent="0.5">
      <c r="N1294" s="4"/>
      <c r="O1294" s="4"/>
    </row>
    <row r="1295" spans="14:15" customFormat="1" x14ac:dyDescent="0.5">
      <c r="N1295" s="4"/>
      <c r="O1295" s="4"/>
    </row>
    <row r="1296" spans="14:15" customFormat="1" x14ac:dyDescent="0.5">
      <c r="N1296" s="4"/>
      <c r="O1296" s="4"/>
    </row>
    <row r="1297" spans="14:15" customFormat="1" x14ac:dyDescent="0.5">
      <c r="N1297" s="4"/>
      <c r="O1297" s="4"/>
    </row>
    <row r="1298" spans="14:15" customFormat="1" x14ac:dyDescent="0.5">
      <c r="N1298" s="4"/>
      <c r="O1298" s="4"/>
    </row>
    <row r="1299" spans="14:15" customFormat="1" x14ac:dyDescent="0.5">
      <c r="N1299" s="4"/>
      <c r="O1299" s="4"/>
    </row>
    <row r="1300" spans="14:15" customFormat="1" x14ac:dyDescent="0.5">
      <c r="N1300" s="4"/>
      <c r="O1300" s="4"/>
    </row>
    <row r="1301" spans="14:15" customFormat="1" x14ac:dyDescent="0.5">
      <c r="N1301" s="4"/>
      <c r="O1301" s="4"/>
    </row>
    <row r="1302" spans="14:15" customFormat="1" x14ac:dyDescent="0.5">
      <c r="N1302" s="4"/>
      <c r="O1302" s="4"/>
    </row>
    <row r="1303" spans="14:15" customFormat="1" x14ac:dyDescent="0.5">
      <c r="N1303" s="4"/>
      <c r="O1303" s="4"/>
    </row>
    <row r="1304" spans="14:15" customFormat="1" x14ac:dyDescent="0.5">
      <c r="N1304" s="4"/>
      <c r="O1304" s="4"/>
    </row>
    <row r="1305" spans="14:15" customFormat="1" x14ac:dyDescent="0.5">
      <c r="N1305" s="4"/>
      <c r="O1305" s="4"/>
    </row>
    <row r="1306" spans="14:15" customFormat="1" x14ac:dyDescent="0.5">
      <c r="N1306" s="4"/>
      <c r="O1306" s="4"/>
    </row>
    <row r="1307" spans="14:15" customFormat="1" x14ac:dyDescent="0.5">
      <c r="N1307" s="4"/>
      <c r="O1307" s="4"/>
    </row>
    <row r="1308" spans="14:15" customFormat="1" x14ac:dyDescent="0.5">
      <c r="N1308" s="4"/>
      <c r="O1308" s="4"/>
    </row>
    <row r="1309" spans="14:15" customFormat="1" x14ac:dyDescent="0.5">
      <c r="N1309" s="4"/>
      <c r="O1309" s="4"/>
    </row>
    <row r="1310" spans="14:15" customFormat="1" x14ac:dyDescent="0.5">
      <c r="N1310" s="4"/>
      <c r="O1310" s="4"/>
    </row>
    <row r="1311" spans="14:15" customFormat="1" x14ac:dyDescent="0.5">
      <c r="N1311" s="4"/>
      <c r="O1311" s="4"/>
    </row>
    <row r="1312" spans="14:15" customFormat="1" x14ac:dyDescent="0.5">
      <c r="N1312" s="4"/>
      <c r="O1312" s="4"/>
    </row>
    <row r="1313" spans="14:15" customFormat="1" x14ac:dyDescent="0.5">
      <c r="N1313" s="4"/>
      <c r="O1313" s="4"/>
    </row>
    <row r="1314" spans="14:15" customFormat="1" x14ac:dyDescent="0.5">
      <c r="N1314" s="4"/>
      <c r="O1314" s="4"/>
    </row>
    <row r="1315" spans="14:15" customFormat="1" x14ac:dyDescent="0.5">
      <c r="N1315" s="4"/>
      <c r="O1315" s="4"/>
    </row>
    <row r="1316" spans="14:15" customFormat="1" x14ac:dyDescent="0.5">
      <c r="N1316" s="4"/>
      <c r="O1316" s="4"/>
    </row>
    <row r="1317" spans="14:15" customFormat="1" x14ac:dyDescent="0.5">
      <c r="N1317" s="4"/>
      <c r="O1317" s="4"/>
    </row>
    <row r="1318" spans="14:15" customFormat="1" x14ac:dyDescent="0.5">
      <c r="N1318" s="4"/>
      <c r="O1318" s="4"/>
    </row>
    <row r="1319" spans="14:15" customFormat="1" x14ac:dyDescent="0.5">
      <c r="N1319" s="4"/>
      <c r="O1319" s="4"/>
    </row>
    <row r="1320" spans="14:15" customFormat="1" x14ac:dyDescent="0.5">
      <c r="N1320" s="4"/>
      <c r="O1320" s="4"/>
    </row>
    <row r="1321" spans="14:15" customFormat="1" x14ac:dyDescent="0.5">
      <c r="N1321" s="4"/>
      <c r="O1321" s="4"/>
    </row>
    <row r="1322" spans="14:15" customFormat="1" x14ac:dyDescent="0.5">
      <c r="N1322" s="4"/>
      <c r="O1322" s="4"/>
    </row>
    <row r="1323" spans="14:15" customFormat="1" x14ac:dyDescent="0.5">
      <c r="N1323" s="4"/>
      <c r="O1323" s="4"/>
    </row>
    <row r="1324" spans="14:15" customFormat="1" x14ac:dyDescent="0.5">
      <c r="N1324" s="4"/>
      <c r="O1324" s="4"/>
    </row>
    <row r="1325" spans="14:15" customFormat="1" x14ac:dyDescent="0.5">
      <c r="N1325" s="4"/>
      <c r="O1325" s="4"/>
    </row>
    <row r="1326" spans="14:15" customFormat="1" x14ac:dyDescent="0.5">
      <c r="N1326" s="4"/>
      <c r="O1326" s="4"/>
    </row>
    <row r="1327" spans="14:15" customFormat="1" x14ac:dyDescent="0.5">
      <c r="N1327" s="4"/>
      <c r="O1327" s="4"/>
    </row>
    <row r="1328" spans="14:15" customFormat="1" x14ac:dyDescent="0.5">
      <c r="N1328" s="4"/>
      <c r="O1328" s="4"/>
    </row>
    <row r="1329" spans="14:15" customFormat="1" x14ac:dyDescent="0.5">
      <c r="N1329" s="4"/>
      <c r="O1329" s="4"/>
    </row>
    <row r="1330" spans="14:15" customFormat="1" x14ac:dyDescent="0.5">
      <c r="N1330" s="4"/>
      <c r="O1330" s="4"/>
    </row>
    <row r="1331" spans="14:15" customFormat="1" x14ac:dyDescent="0.5">
      <c r="N1331" s="4"/>
      <c r="O1331" s="4"/>
    </row>
    <row r="1332" spans="14:15" customFormat="1" x14ac:dyDescent="0.5">
      <c r="N1332" s="4"/>
      <c r="O1332" s="4"/>
    </row>
    <row r="1333" spans="14:15" customFormat="1" x14ac:dyDescent="0.5">
      <c r="N1333" s="4"/>
      <c r="O1333" s="4"/>
    </row>
    <row r="1334" spans="14:15" customFormat="1" x14ac:dyDescent="0.5">
      <c r="N1334" s="4"/>
      <c r="O1334" s="4"/>
    </row>
    <row r="1335" spans="14:15" customFormat="1" x14ac:dyDescent="0.5">
      <c r="N1335" s="4"/>
      <c r="O1335" s="4"/>
    </row>
    <row r="1336" spans="14:15" customFormat="1" x14ac:dyDescent="0.5">
      <c r="N1336" s="4"/>
      <c r="O1336" s="4"/>
    </row>
    <row r="1337" spans="14:15" customFormat="1" x14ac:dyDescent="0.5">
      <c r="N1337" s="4"/>
      <c r="O1337" s="4"/>
    </row>
    <row r="1338" spans="14:15" customFormat="1" x14ac:dyDescent="0.5">
      <c r="N1338" s="4"/>
      <c r="O1338" s="4"/>
    </row>
    <row r="1339" spans="14:15" customFormat="1" x14ac:dyDescent="0.5">
      <c r="N1339" s="4"/>
      <c r="O1339" s="4"/>
    </row>
    <row r="1340" spans="14:15" customFormat="1" x14ac:dyDescent="0.5">
      <c r="N1340" s="4"/>
      <c r="O1340" s="4"/>
    </row>
    <row r="1341" spans="14:15" customFormat="1" x14ac:dyDescent="0.5">
      <c r="N1341" s="4"/>
      <c r="O1341" s="4"/>
    </row>
    <row r="1342" spans="14:15" customFormat="1" x14ac:dyDescent="0.5">
      <c r="N1342" s="4"/>
      <c r="O1342" s="4"/>
    </row>
    <row r="1343" spans="14:15" customFormat="1" x14ac:dyDescent="0.5">
      <c r="N1343" s="4"/>
      <c r="O1343" s="4"/>
    </row>
    <row r="1344" spans="14:15" customFormat="1" x14ac:dyDescent="0.5">
      <c r="N1344" s="4"/>
      <c r="O1344" s="4"/>
    </row>
    <row r="1345" spans="14:15" customFormat="1" x14ac:dyDescent="0.5">
      <c r="N1345" s="4"/>
      <c r="O1345" s="4"/>
    </row>
    <row r="1346" spans="14:15" customFormat="1" x14ac:dyDescent="0.5">
      <c r="N1346" s="4"/>
      <c r="O1346" s="4"/>
    </row>
    <row r="1347" spans="14:15" customFormat="1" x14ac:dyDescent="0.5">
      <c r="N1347" s="4"/>
      <c r="O1347" s="4"/>
    </row>
    <row r="1348" spans="14:15" customFormat="1" x14ac:dyDescent="0.5">
      <c r="N1348" s="4"/>
      <c r="O1348" s="4"/>
    </row>
    <row r="1349" spans="14:15" customFormat="1" x14ac:dyDescent="0.5">
      <c r="N1349" s="4"/>
      <c r="O1349" s="4"/>
    </row>
    <row r="1350" spans="14:15" customFormat="1" x14ac:dyDescent="0.5">
      <c r="N1350" s="4"/>
      <c r="O1350" s="4"/>
    </row>
    <row r="1351" spans="14:15" customFormat="1" x14ac:dyDescent="0.5">
      <c r="N1351" s="4"/>
      <c r="O1351" s="4"/>
    </row>
    <row r="1352" spans="14:15" customFormat="1" x14ac:dyDescent="0.5">
      <c r="N1352" s="4"/>
      <c r="O1352" s="4"/>
    </row>
    <row r="1353" spans="14:15" customFormat="1" x14ac:dyDescent="0.5">
      <c r="N1353" s="4"/>
      <c r="O1353" s="4"/>
    </row>
    <row r="1354" spans="14:15" customFormat="1" x14ac:dyDescent="0.5">
      <c r="N1354" s="4"/>
      <c r="O1354" s="4"/>
    </row>
    <row r="1355" spans="14:15" customFormat="1" x14ac:dyDescent="0.5">
      <c r="N1355" s="4"/>
      <c r="O1355" s="4"/>
    </row>
    <row r="1356" spans="14:15" customFormat="1" x14ac:dyDescent="0.5">
      <c r="N1356" s="4"/>
      <c r="O1356" s="4"/>
    </row>
    <row r="1357" spans="14:15" customFormat="1" x14ac:dyDescent="0.5">
      <c r="N1357" s="4"/>
      <c r="O1357" s="4"/>
    </row>
    <row r="1358" spans="14:15" customFormat="1" x14ac:dyDescent="0.5">
      <c r="N1358" s="4"/>
      <c r="O1358" s="4"/>
    </row>
    <row r="1359" spans="14:15" customFormat="1" x14ac:dyDescent="0.5">
      <c r="N1359" s="4"/>
      <c r="O1359" s="4"/>
    </row>
    <row r="1360" spans="14:15" customFormat="1" x14ac:dyDescent="0.5">
      <c r="N1360" s="4"/>
      <c r="O1360" s="4"/>
    </row>
    <row r="1361" spans="14:15" customFormat="1" x14ac:dyDescent="0.5">
      <c r="N1361" s="4"/>
      <c r="O1361" s="4"/>
    </row>
    <row r="1362" spans="14:15" customFormat="1" x14ac:dyDescent="0.5">
      <c r="N1362" s="4"/>
      <c r="O1362" s="4"/>
    </row>
    <row r="1363" spans="14:15" customFormat="1" x14ac:dyDescent="0.5">
      <c r="N1363" s="4"/>
      <c r="O1363" s="4"/>
    </row>
    <row r="1364" spans="14:15" customFormat="1" x14ac:dyDescent="0.5">
      <c r="N1364" s="4"/>
      <c r="O1364" s="4"/>
    </row>
    <row r="1365" spans="14:15" customFormat="1" x14ac:dyDescent="0.5">
      <c r="N1365" s="4"/>
      <c r="O1365" s="4"/>
    </row>
    <row r="1366" spans="14:15" customFormat="1" x14ac:dyDescent="0.5">
      <c r="N1366" s="4"/>
      <c r="O1366" s="4"/>
    </row>
    <row r="1367" spans="14:15" customFormat="1" x14ac:dyDescent="0.5">
      <c r="N1367" s="4"/>
      <c r="O1367" s="4"/>
    </row>
    <row r="1368" spans="14:15" customFormat="1" x14ac:dyDescent="0.5">
      <c r="N1368" s="4"/>
      <c r="O1368" s="4"/>
    </row>
    <row r="1369" spans="14:15" customFormat="1" x14ac:dyDescent="0.5">
      <c r="N1369" s="4"/>
      <c r="O1369" s="4"/>
    </row>
    <row r="1370" spans="14:15" customFormat="1" x14ac:dyDescent="0.5">
      <c r="N1370" s="4"/>
      <c r="O1370" s="4"/>
    </row>
    <row r="1371" spans="14:15" customFormat="1" x14ac:dyDescent="0.5">
      <c r="N1371" s="4"/>
      <c r="O1371" s="4"/>
    </row>
    <row r="1372" spans="14:15" customFormat="1" x14ac:dyDescent="0.5">
      <c r="N1372" s="4"/>
      <c r="O1372" s="4"/>
    </row>
    <row r="1373" spans="14:15" customFormat="1" x14ac:dyDescent="0.5">
      <c r="N1373" s="4"/>
      <c r="O1373" s="4"/>
    </row>
    <row r="1374" spans="14:15" customFormat="1" x14ac:dyDescent="0.5">
      <c r="N1374" s="4"/>
      <c r="O1374" s="4"/>
    </row>
    <row r="1375" spans="14:15" customFormat="1" x14ac:dyDescent="0.5">
      <c r="N1375" s="4"/>
      <c r="O1375" s="4"/>
    </row>
    <row r="1376" spans="14:15" customFormat="1" x14ac:dyDescent="0.5">
      <c r="N1376" s="4"/>
      <c r="O1376" s="4"/>
    </row>
    <row r="1377" spans="14:15" customFormat="1" x14ac:dyDescent="0.5">
      <c r="N1377" s="4"/>
      <c r="O1377" s="4"/>
    </row>
    <row r="1378" spans="14:15" customFormat="1" x14ac:dyDescent="0.5">
      <c r="N1378" s="4"/>
      <c r="O1378" s="4"/>
    </row>
    <row r="1379" spans="14:15" customFormat="1" x14ac:dyDescent="0.5">
      <c r="N1379" s="4"/>
      <c r="O1379" s="4"/>
    </row>
    <row r="1380" spans="14:15" customFormat="1" x14ac:dyDescent="0.5">
      <c r="N1380" s="4"/>
      <c r="O1380" s="4"/>
    </row>
    <row r="1381" spans="14:15" customFormat="1" x14ac:dyDescent="0.5">
      <c r="N1381" s="4"/>
      <c r="O1381" s="4"/>
    </row>
    <row r="1382" spans="14:15" customFormat="1" x14ac:dyDescent="0.5">
      <c r="N1382" s="4"/>
      <c r="O1382" s="4"/>
    </row>
    <row r="1383" spans="14:15" customFormat="1" x14ac:dyDescent="0.5">
      <c r="N1383" s="4"/>
      <c r="O1383" s="4"/>
    </row>
    <row r="1384" spans="14:15" customFormat="1" x14ac:dyDescent="0.5">
      <c r="N1384" s="4"/>
      <c r="O1384" s="4"/>
    </row>
    <row r="1385" spans="14:15" customFormat="1" x14ac:dyDescent="0.5">
      <c r="N1385" s="4"/>
      <c r="O1385" s="4"/>
    </row>
    <row r="1386" spans="14:15" customFormat="1" x14ac:dyDescent="0.5">
      <c r="N1386" s="4"/>
      <c r="O1386" s="4"/>
    </row>
    <row r="1387" spans="14:15" customFormat="1" x14ac:dyDescent="0.5">
      <c r="N1387" s="4"/>
      <c r="O1387" s="4"/>
    </row>
    <row r="1388" spans="14:15" customFormat="1" x14ac:dyDescent="0.5">
      <c r="N1388" s="4"/>
      <c r="O1388" s="4"/>
    </row>
    <row r="1389" spans="14:15" customFormat="1" x14ac:dyDescent="0.5">
      <c r="N1389" s="4"/>
      <c r="O1389" s="4"/>
    </row>
    <row r="1390" spans="14:15" customFormat="1" x14ac:dyDescent="0.5">
      <c r="N1390" s="4"/>
      <c r="O1390" s="4"/>
    </row>
    <row r="1391" spans="14:15" customFormat="1" x14ac:dyDescent="0.5">
      <c r="N1391" s="4"/>
      <c r="O1391" s="4"/>
    </row>
    <row r="1392" spans="14:15" customFormat="1" x14ac:dyDescent="0.5">
      <c r="N1392" s="4"/>
      <c r="O1392" s="4"/>
    </row>
    <row r="1393" spans="14:15" customFormat="1" x14ac:dyDescent="0.5">
      <c r="N1393" s="4"/>
      <c r="O1393" s="4"/>
    </row>
    <row r="1394" spans="14:15" customFormat="1" x14ac:dyDescent="0.5">
      <c r="N1394" s="4"/>
      <c r="O1394" s="4"/>
    </row>
    <row r="1395" spans="14:15" customFormat="1" x14ac:dyDescent="0.5">
      <c r="N1395" s="4"/>
      <c r="O1395" s="4"/>
    </row>
    <row r="1396" spans="14:15" customFormat="1" x14ac:dyDescent="0.5">
      <c r="N1396" s="4"/>
      <c r="O1396" s="4"/>
    </row>
    <row r="1397" spans="14:15" customFormat="1" x14ac:dyDescent="0.5">
      <c r="N1397" s="4"/>
      <c r="O1397" s="4"/>
    </row>
    <row r="1398" spans="14:15" customFormat="1" x14ac:dyDescent="0.5">
      <c r="N1398" s="4"/>
      <c r="O1398" s="4"/>
    </row>
    <row r="1399" spans="14:15" customFormat="1" x14ac:dyDescent="0.5">
      <c r="N1399" s="4"/>
      <c r="O1399" s="4"/>
    </row>
    <row r="1400" spans="14:15" customFormat="1" x14ac:dyDescent="0.5">
      <c r="N1400" s="4"/>
      <c r="O1400" s="4"/>
    </row>
    <row r="1401" spans="14:15" customFormat="1" x14ac:dyDescent="0.5">
      <c r="N1401" s="4"/>
      <c r="O1401" s="4"/>
    </row>
    <row r="1402" spans="14:15" customFormat="1" x14ac:dyDescent="0.5">
      <c r="N1402" s="4"/>
      <c r="O1402" s="4"/>
    </row>
    <row r="1403" spans="14:15" customFormat="1" x14ac:dyDescent="0.5">
      <c r="N1403" s="4"/>
      <c r="O1403" s="4"/>
    </row>
    <row r="1404" spans="14:15" customFormat="1" x14ac:dyDescent="0.5">
      <c r="N1404" s="4"/>
      <c r="O1404" s="4"/>
    </row>
    <row r="1405" spans="14:15" customFormat="1" x14ac:dyDescent="0.5">
      <c r="N1405" s="4"/>
      <c r="O1405" s="4"/>
    </row>
    <row r="1406" spans="14:15" customFormat="1" x14ac:dyDescent="0.5">
      <c r="N1406" s="4"/>
      <c r="O1406" s="4"/>
    </row>
    <row r="1407" spans="14:15" customFormat="1" x14ac:dyDescent="0.5">
      <c r="N1407" s="4"/>
      <c r="O1407" s="4"/>
    </row>
    <row r="1408" spans="14:15" customFormat="1" x14ac:dyDescent="0.5">
      <c r="N1408" s="4"/>
      <c r="O1408" s="4"/>
    </row>
    <row r="1409" spans="14:15" customFormat="1" x14ac:dyDescent="0.5">
      <c r="N1409" s="4"/>
      <c r="O1409" s="4"/>
    </row>
    <row r="1410" spans="14:15" customFormat="1" x14ac:dyDescent="0.5">
      <c r="N1410" s="4"/>
      <c r="O1410" s="4"/>
    </row>
    <row r="1411" spans="14:15" customFormat="1" x14ac:dyDescent="0.5">
      <c r="N1411" s="4"/>
      <c r="O1411" s="4"/>
    </row>
    <row r="1412" spans="14:15" customFormat="1" x14ac:dyDescent="0.5">
      <c r="N1412" s="4"/>
      <c r="O1412" s="4"/>
    </row>
    <row r="1413" spans="14:15" customFormat="1" x14ac:dyDescent="0.5">
      <c r="N1413" s="4"/>
      <c r="O1413" s="4"/>
    </row>
    <row r="1414" spans="14:15" customFormat="1" x14ac:dyDescent="0.5">
      <c r="N1414" s="4"/>
      <c r="O1414" s="4"/>
    </row>
    <row r="1415" spans="14:15" customFormat="1" x14ac:dyDescent="0.5">
      <c r="N1415" s="4"/>
      <c r="O1415" s="4"/>
    </row>
    <row r="1416" spans="14:15" customFormat="1" x14ac:dyDescent="0.5">
      <c r="N1416" s="4"/>
      <c r="O1416" s="4"/>
    </row>
    <row r="1417" spans="14:15" customFormat="1" x14ac:dyDescent="0.5">
      <c r="N1417" s="4"/>
      <c r="O1417" s="4"/>
    </row>
    <row r="1418" spans="14:15" customFormat="1" x14ac:dyDescent="0.5">
      <c r="N1418" s="4"/>
      <c r="O1418" s="4"/>
    </row>
    <row r="1419" spans="14:15" customFormat="1" x14ac:dyDescent="0.5">
      <c r="N1419" s="4"/>
      <c r="O1419" s="4"/>
    </row>
    <row r="1420" spans="14:15" customFormat="1" x14ac:dyDescent="0.5">
      <c r="N1420" s="4"/>
      <c r="O1420" s="4"/>
    </row>
    <row r="1421" spans="14:15" customFormat="1" x14ac:dyDescent="0.5">
      <c r="N1421" s="4"/>
      <c r="O1421" s="4"/>
    </row>
    <row r="1422" spans="14:15" customFormat="1" x14ac:dyDescent="0.5">
      <c r="N1422" s="4"/>
      <c r="O1422" s="4"/>
    </row>
    <row r="1423" spans="14:15" customFormat="1" x14ac:dyDescent="0.5">
      <c r="N1423" s="4"/>
      <c r="O1423" s="4"/>
    </row>
    <row r="1424" spans="14:15" customFormat="1" x14ac:dyDescent="0.5">
      <c r="N1424" s="4"/>
      <c r="O1424" s="4"/>
    </row>
    <row r="1425" spans="14:15" customFormat="1" x14ac:dyDescent="0.5">
      <c r="N1425" s="4"/>
      <c r="O1425" s="4"/>
    </row>
    <row r="1426" spans="14:15" customFormat="1" x14ac:dyDescent="0.5">
      <c r="N1426" s="4"/>
      <c r="O1426" s="4"/>
    </row>
    <row r="1427" spans="14:15" customFormat="1" x14ac:dyDescent="0.5">
      <c r="N1427" s="4"/>
      <c r="O1427" s="4"/>
    </row>
    <row r="1428" spans="14:15" customFormat="1" x14ac:dyDescent="0.5">
      <c r="N1428" s="4"/>
      <c r="O1428" s="4"/>
    </row>
    <row r="1429" spans="14:15" customFormat="1" x14ac:dyDescent="0.5">
      <c r="N1429" s="4"/>
      <c r="O1429" s="4"/>
    </row>
    <row r="1430" spans="14:15" customFormat="1" x14ac:dyDescent="0.5">
      <c r="N1430" s="4"/>
      <c r="O1430" s="4"/>
    </row>
    <row r="1431" spans="14:15" customFormat="1" x14ac:dyDescent="0.5">
      <c r="N1431" s="4"/>
      <c r="O1431" s="4"/>
    </row>
    <row r="1432" spans="14:15" customFormat="1" x14ac:dyDescent="0.5">
      <c r="N1432" s="4"/>
      <c r="O1432" s="4"/>
    </row>
    <row r="1433" spans="14:15" customFormat="1" x14ac:dyDescent="0.5">
      <c r="N1433" s="4"/>
      <c r="O1433" s="4"/>
    </row>
    <row r="1434" spans="14:15" customFormat="1" x14ac:dyDescent="0.5">
      <c r="N1434" s="4"/>
      <c r="O1434" s="4"/>
    </row>
    <row r="1435" spans="14:15" customFormat="1" x14ac:dyDescent="0.5">
      <c r="N1435" s="4"/>
      <c r="O1435" s="4"/>
    </row>
    <row r="1436" spans="14:15" customFormat="1" x14ac:dyDescent="0.5">
      <c r="N1436" s="4"/>
      <c r="O1436" s="4"/>
    </row>
    <row r="1437" spans="14:15" customFormat="1" x14ac:dyDescent="0.5">
      <c r="N1437" s="4"/>
      <c r="O1437" s="4"/>
    </row>
    <row r="1438" spans="14:15" customFormat="1" x14ac:dyDescent="0.5">
      <c r="N1438" s="4"/>
      <c r="O1438" s="4"/>
    </row>
    <row r="1439" spans="14:15" customFormat="1" x14ac:dyDescent="0.5">
      <c r="N1439" s="4"/>
      <c r="O1439" s="4"/>
    </row>
    <row r="1440" spans="14:15" customFormat="1" x14ac:dyDescent="0.5">
      <c r="N1440" s="4"/>
      <c r="O1440" s="4"/>
    </row>
    <row r="1441" spans="14:15" customFormat="1" x14ac:dyDescent="0.5">
      <c r="N1441" s="4"/>
      <c r="O1441" s="4"/>
    </row>
    <row r="1442" spans="14:15" customFormat="1" x14ac:dyDescent="0.5">
      <c r="N1442" s="4"/>
      <c r="O1442" s="4"/>
    </row>
    <row r="1443" spans="14:15" customFormat="1" x14ac:dyDescent="0.5">
      <c r="N1443" s="4"/>
      <c r="O1443" s="4"/>
    </row>
    <row r="1444" spans="14:15" customFormat="1" x14ac:dyDescent="0.5">
      <c r="N1444" s="4"/>
      <c r="O1444" s="4"/>
    </row>
    <row r="1445" spans="14:15" customFormat="1" x14ac:dyDescent="0.5">
      <c r="N1445" s="4"/>
      <c r="O1445" s="4"/>
    </row>
    <row r="1446" spans="14:15" customFormat="1" x14ac:dyDescent="0.5">
      <c r="N1446" s="4"/>
      <c r="O1446" s="4"/>
    </row>
    <row r="1447" spans="14:15" customFormat="1" x14ac:dyDescent="0.5">
      <c r="N1447" s="4"/>
      <c r="O1447" s="4"/>
    </row>
    <row r="1448" spans="14:15" customFormat="1" x14ac:dyDescent="0.5">
      <c r="N1448" s="4"/>
      <c r="O1448" s="4"/>
    </row>
    <row r="1449" spans="14:15" customFormat="1" x14ac:dyDescent="0.5">
      <c r="N1449" s="4"/>
      <c r="O1449" s="4"/>
    </row>
    <row r="1450" spans="14:15" customFormat="1" x14ac:dyDescent="0.5">
      <c r="N1450" s="4"/>
      <c r="O1450" s="4"/>
    </row>
    <row r="1451" spans="14:15" customFormat="1" x14ac:dyDescent="0.5">
      <c r="N1451" s="4"/>
      <c r="O1451" s="4"/>
    </row>
    <row r="1452" spans="14:15" customFormat="1" x14ac:dyDescent="0.5">
      <c r="N1452" s="4"/>
      <c r="O1452" s="4"/>
    </row>
    <row r="1453" spans="14:15" customFormat="1" x14ac:dyDescent="0.5">
      <c r="N1453" s="4"/>
      <c r="O1453" s="4"/>
    </row>
    <row r="1454" spans="14:15" customFormat="1" x14ac:dyDescent="0.5">
      <c r="N1454" s="4"/>
      <c r="O1454" s="4"/>
    </row>
    <row r="1455" spans="14:15" customFormat="1" x14ac:dyDescent="0.5">
      <c r="N1455" s="4"/>
      <c r="O1455" s="4"/>
    </row>
    <row r="1456" spans="14:15" customFormat="1" x14ac:dyDescent="0.5">
      <c r="N1456" s="4"/>
      <c r="O1456" s="4"/>
    </row>
    <row r="1457" spans="14:15" customFormat="1" x14ac:dyDescent="0.5">
      <c r="N1457" s="4"/>
      <c r="O1457" s="4"/>
    </row>
    <row r="1458" spans="14:15" customFormat="1" x14ac:dyDescent="0.5">
      <c r="N1458" s="4"/>
      <c r="O1458" s="4"/>
    </row>
    <row r="1459" spans="14:15" customFormat="1" x14ac:dyDescent="0.5">
      <c r="N1459" s="4"/>
      <c r="O1459" s="4"/>
    </row>
    <row r="1460" spans="14:15" customFormat="1" x14ac:dyDescent="0.5">
      <c r="N1460" s="4"/>
      <c r="O1460" s="4"/>
    </row>
    <row r="1461" spans="14:15" customFormat="1" x14ac:dyDescent="0.5">
      <c r="N1461" s="4"/>
      <c r="O1461" s="4"/>
    </row>
    <row r="1462" spans="14:15" customFormat="1" x14ac:dyDescent="0.5">
      <c r="N1462" s="4"/>
      <c r="O1462" s="4"/>
    </row>
    <row r="1463" spans="14:15" customFormat="1" x14ac:dyDescent="0.5">
      <c r="N1463" s="4"/>
      <c r="O1463" s="4"/>
    </row>
    <row r="1464" spans="14:15" customFormat="1" x14ac:dyDescent="0.5">
      <c r="N1464" s="4"/>
      <c r="O1464" s="4"/>
    </row>
    <row r="1465" spans="14:15" customFormat="1" x14ac:dyDescent="0.5">
      <c r="N1465" s="4"/>
      <c r="O1465" s="4"/>
    </row>
    <row r="1466" spans="14:15" customFormat="1" x14ac:dyDescent="0.5">
      <c r="N1466" s="4"/>
      <c r="O1466" s="4"/>
    </row>
    <row r="1467" spans="14:15" customFormat="1" x14ac:dyDescent="0.5">
      <c r="N1467" s="4"/>
      <c r="O1467" s="4"/>
    </row>
    <row r="1468" spans="14:15" customFormat="1" x14ac:dyDescent="0.5">
      <c r="N1468" s="4"/>
      <c r="O1468" s="4"/>
    </row>
    <row r="1469" spans="14:15" customFormat="1" x14ac:dyDescent="0.5">
      <c r="N1469" s="4"/>
      <c r="O1469" s="4"/>
    </row>
    <row r="1470" spans="14:15" customFormat="1" x14ac:dyDescent="0.5">
      <c r="N1470" s="4"/>
      <c r="O1470" s="4"/>
    </row>
    <row r="1471" spans="14:15" customFormat="1" x14ac:dyDescent="0.5">
      <c r="N1471" s="4"/>
      <c r="O1471" s="4"/>
    </row>
    <row r="1472" spans="14:15" customFormat="1" x14ac:dyDescent="0.5">
      <c r="N1472" s="4"/>
      <c r="O1472" s="4"/>
    </row>
    <row r="1473" spans="14:15" customFormat="1" x14ac:dyDescent="0.5">
      <c r="N1473" s="4"/>
      <c r="O1473" s="4"/>
    </row>
    <row r="1474" spans="14:15" customFormat="1" x14ac:dyDescent="0.5">
      <c r="N1474" s="4"/>
      <c r="O1474" s="4"/>
    </row>
    <row r="1475" spans="14:15" customFormat="1" x14ac:dyDescent="0.5">
      <c r="N1475" s="4"/>
      <c r="O1475" s="4"/>
    </row>
    <row r="1476" spans="14:15" customFormat="1" x14ac:dyDescent="0.5">
      <c r="N1476" s="4"/>
      <c r="O1476" s="4"/>
    </row>
    <row r="1477" spans="14:15" customFormat="1" x14ac:dyDescent="0.5">
      <c r="N1477" s="4"/>
      <c r="O1477" s="4"/>
    </row>
    <row r="1478" spans="14:15" customFormat="1" x14ac:dyDescent="0.5">
      <c r="N1478" s="4"/>
      <c r="O1478" s="4"/>
    </row>
    <row r="1479" spans="14:15" customFormat="1" x14ac:dyDescent="0.5">
      <c r="N1479" s="4"/>
      <c r="O1479" s="4"/>
    </row>
    <row r="1480" spans="14:15" customFormat="1" x14ac:dyDescent="0.5">
      <c r="N1480" s="4"/>
      <c r="O1480" s="4"/>
    </row>
    <row r="1481" spans="14:15" customFormat="1" x14ac:dyDescent="0.5">
      <c r="N1481" s="4"/>
      <c r="O1481" s="4"/>
    </row>
    <row r="1482" spans="14:15" customFormat="1" x14ac:dyDescent="0.5">
      <c r="N1482" s="4"/>
      <c r="O1482" s="4"/>
    </row>
    <row r="1483" spans="14:15" customFormat="1" x14ac:dyDescent="0.5">
      <c r="N1483" s="4"/>
      <c r="O1483" s="4"/>
    </row>
    <row r="1484" spans="14:15" customFormat="1" x14ac:dyDescent="0.5">
      <c r="N1484" s="4"/>
      <c r="O1484" s="4"/>
    </row>
    <row r="1485" spans="14:15" customFormat="1" x14ac:dyDescent="0.5">
      <c r="N1485" s="4"/>
      <c r="O1485" s="4"/>
    </row>
    <row r="1486" spans="14:15" customFormat="1" x14ac:dyDescent="0.5">
      <c r="N1486" s="4"/>
      <c r="O1486" s="4"/>
    </row>
    <row r="1487" spans="14:15" customFormat="1" x14ac:dyDescent="0.5">
      <c r="N1487" s="4"/>
      <c r="O1487" s="4"/>
    </row>
    <row r="1488" spans="14:15" customFormat="1" x14ac:dyDescent="0.5">
      <c r="N1488" s="4"/>
      <c r="O1488" s="4"/>
    </row>
    <row r="1489" spans="14:15" customFormat="1" x14ac:dyDescent="0.5">
      <c r="N1489" s="4"/>
      <c r="O1489" s="4"/>
    </row>
    <row r="1490" spans="14:15" customFormat="1" x14ac:dyDescent="0.5">
      <c r="N1490" s="4"/>
      <c r="O1490" s="4"/>
    </row>
    <row r="1491" spans="14:15" customFormat="1" x14ac:dyDescent="0.5">
      <c r="N1491" s="4"/>
      <c r="O1491" s="4"/>
    </row>
    <row r="1492" spans="14:15" customFormat="1" x14ac:dyDescent="0.5">
      <c r="N1492" s="4"/>
      <c r="O1492" s="4"/>
    </row>
    <row r="1493" spans="14:15" customFormat="1" x14ac:dyDescent="0.5">
      <c r="N1493" s="4"/>
      <c r="O1493" s="4"/>
    </row>
    <row r="1494" spans="14:15" customFormat="1" x14ac:dyDescent="0.5">
      <c r="N1494" s="4"/>
      <c r="O1494" s="4"/>
    </row>
    <row r="1495" spans="14:15" customFormat="1" x14ac:dyDescent="0.5">
      <c r="N1495" s="4"/>
      <c r="O1495" s="4"/>
    </row>
    <row r="1496" spans="14:15" customFormat="1" x14ac:dyDescent="0.5">
      <c r="N1496" s="4"/>
      <c r="O1496" s="4"/>
    </row>
    <row r="1497" spans="14:15" customFormat="1" x14ac:dyDescent="0.5">
      <c r="N1497" s="4"/>
      <c r="O1497" s="4"/>
    </row>
    <row r="1498" spans="14:15" customFormat="1" x14ac:dyDescent="0.5">
      <c r="N1498" s="4"/>
      <c r="O1498" s="4"/>
    </row>
    <row r="1499" spans="14:15" customFormat="1" x14ac:dyDescent="0.5">
      <c r="N1499" s="4"/>
      <c r="O1499" s="4"/>
    </row>
    <row r="1500" spans="14:15" customFormat="1" x14ac:dyDescent="0.5">
      <c r="N1500" s="4"/>
      <c r="O1500" s="4"/>
    </row>
    <row r="1501" spans="14:15" customFormat="1" x14ac:dyDescent="0.5">
      <c r="N1501" s="4"/>
      <c r="O1501" s="4"/>
    </row>
    <row r="1502" spans="14:15" customFormat="1" x14ac:dyDescent="0.5">
      <c r="N1502" s="4"/>
      <c r="O1502" s="4"/>
    </row>
    <row r="1503" spans="14:15" customFormat="1" x14ac:dyDescent="0.5">
      <c r="N1503" s="4"/>
      <c r="O1503" s="4"/>
    </row>
    <row r="1504" spans="14:15" customFormat="1" x14ac:dyDescent="0.5">
      <c r="N1504" s="4"/>
      <c r="O1504" s="4"/>
    </row>
    <row r="1505" spans="14:15" customFormat="1" x14ac:dyDescent="0.5">
      <c r="N1505" s="4"/>
      <c r="O1505" s="4"/>
    </row>
    <row r="1506" spans="14:15" customFormat="1" x14ac:dyDescent="0.5">
      <c r="N1506" s="4"/>
      <c r="O1506" s="4"/>
    </row>
    <row r="1507" spans="14:15" customFormat="1" x14ac:dyDescent="0.5">
      <c r="N1507" s="4"/>
      <c r="O1507" s="4"/>
    </row>
    <row r="1508" spans="14:15" customFormat="1" x14ac:dyDescent="0.5">
      <c r="N1508" s="4"/>
      <c r="O1508" s="4"/>
    </row>
    <row r="1509" spans="14:15" customFormat="1" x14ac:dyDescent="0.5">
      <c r="N1509" s="4"/>
      <c r="O1509" s="4"/>
    </row>
    <row r="1510" spans="14:15" customFormat="1" x14ac:dyDescent="0.5">
      <c r="N1510" s="4"/>
      <c r="O1510" s="4"/>
    </row>
    <row r="1511" spans="14:15" customFormat="1" x14ac:dyDescent="0.5">
      <c r="N1511" s="4"/>
      <c r="O1511" s="4"/>
    </row>
    <row r="1512" spans="14:15" customFormat="1" x14ac:dyDescent="0.5">
      <c r="N1512" s="4"/>
      <c r="O1512" s="4"/>
    </row>
    <row r="1513" spans="14:15" customFormat="1" x14ac:dyDescent="0.5">
      <c r="N1513" s="4"/>
      <c r="O1513" s="4"/>
    </row>
    <row r="1514" spans="14:15" customFormat="1" x14ac:dyDescent="0.5">
      <c r="N1514" s="4"/>
      <c r="O1514" s="4"/>
    </row>
    <row r="1515" spans="14:15" customFormat="1" x14ac:dyDescent="0.5">
      <c r="N1515" s="4"/>
      <c r="O1515" s="4"/>
    </row>
    <row r="1516" spans="14:15" customFormat="1" x14ac:dyDescent="0.5">
      <c r="N1516" s="4"/>
      <c r="O1516" s="4"/>
    </row>
    <row r="1517" spans="14:15" customFormat="1" x14ac:dyDescent="0.5">
      <c r="N1517" s="4"/>
      <c r="O1517" s="4"/>
    </row>
    <row r="1518" spans="14:15" customFormat="1" x14ac:dyDescent="0.5">
      <c r="N1518" s="4"/>
      <c r="O1518" s="4"/>
    </row>
    <row r="1519" spans="14:15" customFormat="1" x14ac:dyDescent="0.5">
      <c r="N1519" s="4"/>
      <c r="O1519" s="4"/>
    </row>
    <row r="1520" spans="14:15" customFormat="1" x14ac:dyDescent="0.5">
      <c r="N1520" s="4"/>
      <c r="O1520" s="4"/>
    </row>
    <row r="1521" spans="14:15" customFormat="1" x14ac:dyDescent="0.5">
      <c r="N1521" s="4"/>
      <c r="O1521" s="4"/>
    </row>
    <row r="1522" spans="14:15" customFormat="1" x14ac:dyDescent="0.5">
      <c r="N1522" s="4"/>
      <c r="O1522" s="4"/>
    </row>
    <row r="1523" spans="14:15" customFormat="1" x14ac:dyDescent="0.5">
      <c r="N1523" s="4"/>
      <c r="O1523" s="4"/>
    </row>
    <row r="1524" spans="14:15" customFormat="1" x14ac:dyDescent="0.5">
      <c r="N1524" s="4"/>
      <c r="O1524" s="4"/>
    </row>
    <row r="1525" spans="14:15" customFormat="1" x14ac:dyDescent="0.5">
      <c r="N1525" s="4"/>
      <c r="O1525" s="4"/>
    </row>
    <row r="1526" spans="14:15" customFormat="1" x14ac:dyDescent="0.5">
      <c r="N1526" s="4"/>
      <c r="O1526" s="4"/>
    </row>
    <row r="1527" spans="14:15" customFormat="1" x14ac:dyDescent="0.5">
      <c r="N1527" s="4"/>
      <c r="O1527" s="4"/>
    </row>
    <row r="1528" spans="14:15" customFormat="1" x14ac:dyDescent="0.5">
      <c r="N1528" s="4"/>
      <c r="O1528" s="4"/>
    </row>
    <row r="1529" spans="14:15" customFormat="1" x14ac:dyDescent="0.5">
      <c r="N1529" s="4"/>
      <c r="O1529" s="4"/>
    </row>
    <row r="1530" spans="14:15" customFormat="1" x14ac:dyDescent="0.5">
      <c r="N1530" s="4"/>
      <c r="O1530" s="4"/>
    </row>
    <row r="1531" spans="14:15" customFormat="1" x14ac:dyDescent="0.5">
      <c r="N1531" s="4"/>
      <c r="O1531" s="4"/>
    </row>
    <row r="1532" spans="14:15" customFormat="1" x14ac:dyDescent="0.5">
      <c r="N1532" s="4"/>
      <c r="O1532" s="4"/>
    </row>
    <row r="1533" spans="14:15" customFormat="1" x14ac:dyDescent="0.5">
      <c r="N1533" s="4"/>
      <c r="O1533" s="4"/>
    </row>
    <row r="1534" spans="14:15" customFormat="1" x14ac:dyDescent="0.5">
      <c r="N1534" s="4"/>
      <c r="O1534" s="4"/>
    </row>
    <row r="1535" spans="14:15" customFormat="1" x14ac:dyDescent="0.5">
      <c r="N1535" s="4"/>
      <c r="O1535" s="4"/>
    </row>
    <row r="1536" spans="14:15" customFormat="1" x14ac:dyDescent="0.5">
      <c r="N1536" s="4"/>
      <c r="O1536" s="4"/>
    </row>
    <row r="1537" spans="14:15" customFormat="1" x14ac:dyDescent="0.5">
      <c r="N1537" s="4"/>
      <c r="O1537" s="4"/>
    </row>
    <row r="1538" spans="14:15" customFormat="1" x14ac:dyDescent="0.5">
      <c r="N1538" s="4"/>
      <c r="O1538" s="4"/>
    </row>
    <row r="1539" spans="14:15" customFormat="1" x14ac:dyDescent="0.5">
      <c r="N1539" s="4"/>
      <c r="O1539" s="4"/>
    </row>
    <row r="1540" spans="14:15" customFormat="1" x14ac:dyDescent="0.5">
      <c r="N1540" s="4"/>
      <c r="O1540" s="4"/>
    </row>
    <row r="1541" spans="14:15" customFormat="1" x14ac:dyDescent="0.5">
      <c r="N1541" s="4"/>
      <c r="O1541" s="4"/>
    </row>
    <row r="1542" spans="14:15" customFormat="1" x14ac:dyDescent="0.5">
      <c r="N1542" s="4"/>
      <c r="O1542" s="4"/>
    </row>
    <row r="1543" spans="14:15" customFormat="1" x14ac:dyDescent="0.5">
      <c r="N1543" s="4"/>
      <c r="O1543" s="4"/>
    </row>
    <row r="1544" spans="14:15" customFormat="1" x14ac:dyDescent="0.5">
      <c r="N1544" s="4"/>
      <c r="O1544" s="4"/>
    </row>
    <row r="1545" spans="14:15" customFormat="1" x14ac:dyDescent="0.5">
      <c r="N1545" s="4"/>
      <c r="O1545" s="4"/>
    </row>
    <row r="1546" spans="14:15" customFormat="1" x14ac:dyDescent="0.5">
      <c r="N1546" s="4"/>
      <c r="O1546" s="4"/>
    </row>
    <row r="1547" spans="14:15" customFormat="1" x14ac:dyDescent="0.5">
      <c r="N1547" s="4"/>
      <c r="O1547" s="4"/>
    </row>
    <row r="1548" spans="14:15" customFormat="1" x14ac:dyDescent="0.5">
      <c r="N1548" s="4"/>
      <c r="O1548" s="4"/>
    </row>
    <row r="1549" spans="14:15" customFormat="1" x14ac:dyDescent="0.5">
      <c r="N1549" s="4"/>
      <c r="O1549" s="4"/>
    </row>
    <row r="1550" spans="14:15" customFormat="1" x14ac:dyDescent="0.5">
      <c r="N1550" s="4"/>
      <c r="O1550" s="4"/>
    </row>
    <row r="1551" spans="14:15" customFormat="1" x14ac:dyDescent="0.5">
      <c r="N1551" s="4"/>
      <c r="O1551" s="4"/>
    </row>
    <row r="1552" spans="14:15" customFormat="1" x14ac:dyDescent="0.5">
      <c r="N1552" s="4"/>
      <c r="O1552" s="4"/>
    </row>
    <row r="1553" spans="14:15" customFormat="1" x14ac:dyDescent="0.5">
      <c r="N1553" s="4"/>
      <c r="O1553" s="4"/>
    </row>
    <row r="1554" spans="14:15" customFormat="1" x14ac:dyDescent="0.5">
      <c r="N1554" s="4"/>
      <c r="O1554" s="4"/>
    </row>
    <row r="1555" spans="14:15" customFormat="1" x14ac:dyDescent="0.5">
      <c r="N1555" s="4"/>
      <c r="O1555" s="4"/>
    </row>
    <row r="1556" spans="14:15" customFormat="1" x14ac:dyDescent="0.5">
      <c r="N1556" s="4"/>
      <c r="O1556" s="4"/>
    </row>
    <row r="1557" spans="14:15" customFormat="1" x14ac:dyDescent="0.5">
      <c r="N1557" s="4"/>
      <c r="O1557" s="4"/>
    </row>
    <row r="1558" spans="14:15" customFormat="1" x14ac:dyDescent="0.5">
      <c r="N1558" s="4"/>
      <c r="O1558" s="4"/>
    </row>
    <row r="1559" spans="14:15" customFormat="1" x14ac:dyDescent="0.5">
      <c r="N1559" s="4"/>
      <c r="O1559" s="4"/>
    </row>
    <row r="1560" spans="14:15" customFormat="1" x14ac:dyDescent="0.5">
      <c r="N1560" s="4"/>
      <c r="O1560" s="4"/>
    </row>
    <row r="1561" spans="14:15" customFormat="1" x14ac:dyDescent="0.5">
      <c r="N1561" s="4"/>
      <c r="O1561" s="4"/>
    </row>
    <row r="1562" spans="14:15" customFormat="1" x14ac:dyDescent="0.5">
      <c r="N1562" s="4"/>
      <c r="O1562" s="4"/>
    </row>
    <row r="1563" spans="14:15" customFormat="1" x14ac:dyDescent="0.5">
      <c r="N1563" s="4"/>
      <c r="O1563" s="4"/>
    </row>
    <row r="1564" spans="14:15" customFormat="1" x14ac:dyDescent="0.5">
      <c r="N1564" s="4"/>
      <c r="O1564" s="4"/>
    </row>
    <row r="1565" spans="14:15" customFormat="1" x14ac:dyDescent="0.5">
      <c r="N1565" s="4"/>
      <c r="O1565" s="4"/>
    </row>
    <row r="1566" spans="14:15" customFormat="1" x14ac:dyDescent="0.5">
      <c r="N1566" s="4"/>
      <c r="O1566" s="4"/>
    </row>
    <row r="1567" spans="14:15" customFormat="1" x14ac:dyDescent="0.5">
      <c r="N1567" s="4"/>
      <c r="O1567" s="4"/>
    </row>
    <row r="1568" spans="14:15" customFormat="1" x14ac:dyDescent="0.5">
      <c r="N1568" s="4"/>
      <c r="O1568" s="4"/>
    </row>
    <row r="1569" spans="14:15" customFormat="1" x14ac:dyDescent="0.5">
      <c r="N1569" s="4"/>
      <c r="O1569" s="4"/>
    </row>
    <row r="1570" spans="14:15" customFormat="1" x14ac:dyDescent="0.5">
      <c r="N1570" s="4"/>
      <c r="O1570" s="4"/>
    </row>
    <row r="1571" spans="14:15" customFormat="1" x14ac:dyDescent="0.5">
      <c r="N1571" s="4"/>
      <c r="O1571" s="4"/>
    </row>
    <row r="1572" spans="14:15" customFormat="1" x14ac:dyDescent="0.5">
      <c r="N1572" s="4"/>
      <c r="O1572" s="4"/>
    </row>
    <row r="1573" spans="14:15" customFormat="1" x14ac:dyDescent="0.5">
      <c r="N1573" s="4"/>
      <c r="O1573" s="4"/>
    </row>
    <row r="1574" spans="14:15" customFormat="1" x14ac:dyDescent="0.5">
      <c r="N1574" s="4"/>
      <c r="O1574" s="4"/>
    </row>
    <row r="1575" spans="14:15" customFormat="1" x14ac:dyDescent="0.5">
      <c r="N1575" s="4"/>
      <c r="O1575" s="4"/>
    </row>
    <row r="1576" spans="14:15" customFormat="1" x14ac:dyDescent="0.5">
      <c r="N1576" s="4"/>
      <c r="O1576" s="4"/>
    </row>
    <row r="1577" spans="14:15" customFormat="1" x14ac:dyDescent="0.5">
      <c r="N1577" s="4"/>
      <c r="O1577" s="4"/>
    </row>
    <row r="1578" spans="14:15" customFormat="1" x14ac:dyDescent="0.5">
      <c r="N1578" s="4"/>
      <c r="O1578" s="4"/>
    </row>
    <row r="1579" spans="14:15" customFormat="1" x14ac:dyDescent="0.5">
      <c r="N1579" s="4"/>
      <c r="O1579" s="4"/>
    </row>
    <row r="1580" spans="14:15" customFormat="1" x14ac:dyDescent="0.5">
      <c r="N1580" s="4"/>
      <c r="O1580" s="4"/>
    </row>
    <row r="1581" spans="14:15" customFormat="1" x14ac:dyDescent="0.5">
      <c r="N1581" s="4"/>
      <c r="O1581" s="4"/>
    </row>
    <row r="1582" spans="14:15" customFormat="1" x14ac:dyDescent="0.5">
      <c r="N1582" s="4"/>
      <c r="O1582" s="4"/>
    </row>
    <row r="1583" spans="14:15" customFormat="1" x14ac:dyDescent="0.5">
      <c r="N1583" s="4"/>
      <c r="O1583" s="4"/>
    </row>
    <row r="1584" spans="14:15" customFormat="1" x14ac:dyDescent="0.5">
      <c r="N1584" s="4"/>
      <c r="O1584" s="4"/>
    </row>
    <row r="1585" spans="14:15" customFormat="1" x14ac:dyDescent="0.5">
      <c r="N1585" s="4"/>
      <c r="O1585" s="4"/>
    </row>
    <row r="1586" spans="14:15" customFormat="1" x14ac:dyDescent="0.5">
      <c r="N1586" s="4"/>
      <c r="O1586" s="4"/>
    </row>
    <row r="1587" spans="14:15" customFormat="1" x14ac:dyDescent="0.5">
      <c r="N1587" s="4"/>
      <c r="O1587" s="4"/>
    </row>
    <row r="1588" spans="14:15" customFormat="1" x14ac:dyDescent="0.5">
      <c r="N1588" s="4"/>
      <c r="O1588" s="4"/>
    </row>
    <row r="1589" spans="14:15" customFormat="1" x14ac:dyDescent="0.5">
      <c r="N1589" s="4"/>
      <c r="O1589" s="4"/>
    </row>
    <row r="1590" spans="14:15" customFormat="1" x14ac:dyDescent="0.5">
      <c r="N1590" s="4"/>
      <c r="O1590" s="4"/>
    </row>
    <row r="1591" spans="14:15" customFormat="1" x14ac:dyDescent="0.5">
      <c r="N1591" s="4"/>
      <c r="O1591" s="4"/>
    </row>
    <row r="1592" spans="14:15" customFormat="1" x14ac:dyDescent="0.5">
      <c r="N1592" s="4"/>
      <c r="O1592" s="4"/>
    </row>
    <row r="1593" spans="14:15" customFormat="1" x14ac:dyDescent="0.5">
      <c r="N1593" s="4"/>
      <c r="O1593" s="4"/>
    </row>
    <row r="1594" spans="14:15" customFormat="1" x14ac:dyDescent="0.5">
      <c r="N1594" s="4"/>
      <c r="O1594" s="4"/>
    </row>
    <row r="1595" spans="14:15" customFormat="1" x14ac:dyDescent="0.5">
      <c r="N1595" s="4"/>
      <c r="O1595" s="4"/>
    </row>
    <row r="1596" spans="14:15" customFormat="1" x14ac:dyDescent="0.5">
      <c r="N1596" s="4"/>
      <c r="O1596" s="4"/>
    </row>
    <row r="1597" spans="14:15" customFormat="1" x14ac:dyDescent="0.5">
      <c r="N1597" s="4"/>
      <c r="O1597" s="4"/>
    </row>
    <row r="1598" spans="14:15" customFormat="1" x14ac:dyDescent="0.5">
      <c r="N1598" s="4"/>
      <c r="O1598" s="4"/>
    </row>
    <row r="1599" spans="14:15" customFormat="1" x14ac:dyDescent="0.5">
      <c r="N1599" s="4"/>
      <c r="O1599" s="4"/>
    </row>
    <row r="1600" spans="14:15" customFormat="1" x14ac:dyDescent="0.5">
      <c r="N1600" s="4"/>
      <c r="O1600" s="4"/>
    </row>
    <row r="1601" spans="14:15" customFormat="1" x14ac:dyDescent="0.5">
      <c r="N1601" s="4"/>
      <c r="O1601" s="4"/>
    </row>
    <row r="1602" spans="14:15" customFormat="1" x14ac:dyDescent="0.5">
      <c r="N1602" s="4"/>
      <c r="O1602" s="4"/>
    </row>
    <row r="1603" spans="14:15" customFormat="1" x14ac:dyDescent="0.5">
      <c r="N1603" s="4"/>
      <c r="O1603" s="4"/>
    </row>
    <row r="1604" spans="14:15" customFormat="1" x14ac:dyDescent="0.5">
      <c r="N1604" s="4"/>
      <c r="O1604" s="4"/>
    </row>
    <row r="1605" spans="14:15" customFormat="1" x14ac:dyDescent="0.5">
      <c r="N1605" s="4"/>
      <c r="O1605" s="4"/>
    </row>
    <row r="1606" spans="14:15" customFormat="1" x14ac:dyDescent="0.5">
      <c r="N1606" s="4"/>
      <c r="O1606" s="4"/>
    </row>
    <row r="1607" spans="14:15" customFormat="1" x14ac:dyDescent="0.5">
      <c r="N1607" s="4"/>
      <c r="O1607" s="4"/>
    </row>
    <row r="1608" spans="14:15" customFormat="1" x14ac:dyDescent="0.5">
      <c r="N1608" s="4"/>
      <c r="O1608" s="4"/>
    </row>
    <row r="1609" spans="14:15" customFormat="1" x14ac:dyDescent="0.5">
      <c r="N1609" s="4"/>
      <c r="O1609" s="4"/>
    </row>
    <row r="1610" spans="14:15" customFormat="1" x14ac:dyDescent="0.5">
      <c r="N1610" s="4"/>
      <c r="O1610" s="4"/>
    </row>
    <row r="1611" spans="14:15" customFormat="1" x14ac:dyDescent="0.5">
      <c r="N1611" s="4"/>
      <c r="O1611" s="4"/>
    </row>
    <row r="1612" spans="14:15" customFormat="1" x14ac:dyDescent="0.5">
      <c r="N1612" s="4"/>
      <c r="O1612" s="4"/>
    </row>
    <row r="1613" spans="14:15" customFormat="1" x14ac:dyDescent="0.5">
      <c r="N1613" s="4"/>
      <c r="O1613" s="4"/>
    </row>
    <row r="1614" spans="14:15" customFormat="1" x14ac:dyDescent="0.5">
      <c r="N1614" s="4"/>
      <c r="O1614" s="4"/>
    </row>
    <row r="1615" spans="14:15" customFormat="1" x14ac:dyDescent="0.5">
      <c r="N1615" s="4"/>
      <c r="O1615" s="4"/>
    </row>
    <row r="1616" spans="14:15" customFormat="1" x14ac:dyDescent="0.5">
      <c r="N1616" s="4"/>
      <c r="O1616" s="4"/>
    </row>
    <row r="1617" spans="14:15" customFormat="1" x14ac:dyDescent="0.5">
      <c r="N1617" s="4"/>
      <c r="O1617" s="4"/>
    </row>
    <row r="1618" spans="14:15" customFormat="1" x14ac:dyDescent="0.5">
      <c r="N1618" s="4"/>
      <c r="O1618" s="4"/>
    </row>
    <row r="1619" spans="14:15" customFormat="1" x14ac:dyDescent="0.5">
      <c r="N1619" s="4"/>
      <c r="O1619" s="4"/>
    </row>
    <row r="1620" spans="14:15" customFormat="1" x14ac:dyDescent="0.5">
      <c r="N1620" s="4"/>
      <c r="O1620" s="4"/>
    </row>
    <row r="1621" spans="14:15" customFormat="1" x14ac:dyDescent="0.5">
      <c r="N1621" s="4"/>
      <c r="O1621" s="4"/>
    </row>
    <row r="1622" spans="14:15" customFormat="1" x14ac:dyDescent="0.5">
      <c r="N1622" s="4"/>
      <c r="O1622" s="4"/>
    </row>
    <row r="1623" spans="14:15" customFormat="1" x14ac:dyDescent="0.5">
      <c r="N1623" s="4"/>
      <c r="O1623" s="4"/>
    </row>
    <row r="1624" spans="14:15" customFormat="1" x14ac:dyDescent="0.5">
      <c r="N1624" s="4"/>
      <c r="O1624" s="4"/>
    </row>
    <row r="1625" spans="14:15" customFormat="1" x14ac:dyDescent="0.5">
      <c r="N1625" s="4"/>
      <c r="O1625" s="4"/>
    </row>
    <row r="1626" spans="14:15" customFormat="1" x14ac:dyDescent="0.5">
      <c r="N1626" s="4"/>
      <c r="O1626" s="4"/>
    </row>
    <row r="1627" spans="14:15" customFormat="1" x14ac:dyDescent="0.5">
      <c r="N1627" s="4"/>
      <c r="O1627" s="4"/>
    </row>
    <row r="1628" spans="14:15" customFormat="1" x14ac:dyDescent="0.5">
      <c r="N1628" s="4"/>
      <c r="O1628" s="4"/>
    </row>
    <row r="1629" spans="14:15" customFormat="1" x14ac:dyDescent="0.5">
      <c r="N1629" s="4"/>
      <c r="O1629" s="4"/>
    </row>
    <row r="1630" spans="14:15" customFormat="1" x14ac:dyDescent="0.5">
      <c r="N1630" s="4"/>
      <c r="O1630" s="4"/>
    </row>
    <row r="1631" spans="14:15" customFormat="1" x14ac:dyDescent="0.5">
      <c r="N1631" s="4"/>
      <c r="O1631" s="4"/>
    </row>
    <row r="1632" spans="14:15" customFormat="1" x14ac:dyDescent="0.5">
      <c r="N1632" s="4"/>
      <c r="O1632" s="4"/>
    </row>
    <row r="1633" spans="14:15" customFormat="1" x14ac:dyDescent="0.5">
      <c r="N1633" s="4"/>
      <c r="O1633" s="4"/>
    </row>
    <row r="1634" spans="14:15" customFormat="1" x14ac:dyDescent="0.5">
      <c r="N1634" s="4"/>
      <c r="O1634" s="4"/>
    </row>
    <row r="1635" spans="14:15" customFormat="1" x14ac:dyDescent="0.5">
      <c r="N1635" s="4"/>
      <c r="O1635" s="4"/>
    </row>
    <row r="1636" spans="14:15" customFormat="1" x14ac:dyDescent="0.5">
      <c r="N1636" s="4"/>
      <c r="O1636" s="4"/>
    </row>
    <row r="1637" spans="14:15" customFormat="1" x14ac:dyDescent="0.5">
      <c r="N1637" s="4"/>
      <c r="O1637" s="4"/>
    </row>
    <row r="1638" spans="14:15" customFormat="1" x14ac:dyDescent="0.5">
      <c r="N1638" s="4"/>
      <c r="O1638" s="4"/>
    </row>
    <row r="1639" spans="14:15" customFormat="1" x14ac:dyDescent="0.5">
      <c r="N1639" s="4"/>
      <c r="O1639" s="4"/>
    </row>
    <row r="1640" spans="14:15" customFormat="1" x14ac:dyDescent="0.5">
      <c r="N1640" s="4"/>
      <c r="O1640" s="4"/>
    </row>
    <row r="1641" spans="14:15" customFormat="1" x14ac:dyDescent="0.5">
      <c r="N1641" s="4"/>
      <c r="O1641" s="4"/>
    </row>
    <row r="1642" spans="14:15" customFormat="1" x14ac:dyDescent="0.5">
      <c r="N1642" s="4"/>
      <c r="O1642" s="4"/>
    </row>
    <row r="1643" spans="14:15" customFormat="1" x14ac:dyDescent="0.5">
      <c r="N1643" s="4"/>
      <c r="O1643" s="4"/>
    </row>
    <row r="1644" spans="14:15" customFormat="1" x14ac:dyDescent="0.5">
      <c r="N1644" s="4"/>
      <c r="O1644" s="4"/>
    </row>
    <row r="1645" spans="14:15" customFormat="1" x14ac:dyDescent="0.5">
      <c r="N1645" s="4"/>
      <c r="O1645" s="4"/>
    </row>
    <row r="1646" spans="14:15" customFormat="1" x14ac:dyDescent="0.5">
      <c r="N1646" s="4"/>
      <c r="O1646" s="4"/>
    </row>
    <row r="1647" spans="14:15" customFormat="1" x14ac:dyDescent="0.5">
      <c r="N1647" s="4"/>
      <c r="O1647" s="4"/>
    </row>
    <row r="1648" spans="14:15" customFormat="1" x14ac:dyDescent="0.5">
      <c r="N1648" s="4"/>
      <c r="O1648" s="4"/>
    </row>
    <row r="1649" spans="14:15" customFormat="1" x14ac:dyDescent="0.5">
      <c r="N1649" s="4"/>
      <c r="O1649" s="4"/>
    </row>
    <row r="1650" spans="14:15" customFormat="1" x14ac:dyDescent="0.5">
      <c r="N1650" s="4"/>
      <c r="O1650" s="4"/>
    </row>
    <row r="1651" spans="14:15" customFormat="1" x14ac:dyDescent="0.5">
      <c r="N1651" s="4"/>
      <c r="O1651" s="4"/>
    </row>
    <row r="1652" spans="14:15" customFormat="1" x14ac:dyDescent="0.5">
      <c r="N1652" s="4"/>
      <c r="O1652" s="4"/>
    </row>
    <row r="1653" spans="14:15" customFormat="1" x14ac:dyDescent="0.5">
      <c r="N1653" s="4"/>
      <c r="O1653" s="4"/>
    </row>
    <row r="1654" spans="14:15" customFormat="1" x14ac:dyDescent="0.5">
      <c r="N1654" s="4"/>
      <c r="O1654" s="4"/>
    </row>
    <row r="1655" spans="14:15" customFormat="1" x14ac:dyDescent="0.5">
      <c r="N1655" s="4"/>
      <c r="O1655" s="4"/>
    </row>
    <row r="1656" spans="14:15" customFormat="1" x14ac:dyDescent="0.5">
      <c r="N1656" s="4"/>
      <c r="O1656" s="4"/>
    </row>
    <row r="1657" spans="14:15" customFormat="1" x14ac:dyDescent="0.5">
      <c r="N1657" s="4"/>
      <c r="O1657" s="4"/>
    </row>
    <row r="1658" spans="14:15" customFormat="1" x14ac:dyDescent="0.5">
      <c r="N1658" s="4"/>
      <c r="O1658" s="4"/>
    </row>
    <row r="1659" spans="14:15" customFormat="1" x14ac:dyDescent="0.5">
      <c r="N1659" s="4"/>
      <c r="O1659" s="4"/>
    </row>
    <row r="1660" spans="14:15" customFormat="1" x14ac:dyDescent="0.5">
      <c r="N1660" s="4"/>
      <c r="O1660" s="4"/>
    </row>
    <row r="1661" spans="14:15" customFormat="1" x14ac:dyDescent="0.5">
      <c r="N1661" s="4"/>
      <c r="O1661" s="4"/>
    </row>
    <row r="1662" spans="14:15" customFormat="1" x14ac:dyDescent="0.5">
      <c r="N1662" s="4"/>
      <c r="O1662" s="4"/>
    </row>
    <row r="1663" spans="14:15" customFormat="1" x14ac:dyDescent="0.5">
      <c r="N1663" s="4"/>
      <c r="O1663" s="4"/>
    </row>
    <row r="1664" spans="14:15" customFormat="1" x14ac:dyDescent="0.5">
      <c r="N1664" s="4"/>
      <c r="O1664" s="4"/>
    </row>
    <row r="1665" spans="14:15" customFormat="1" x14ac:dyDescent="0.5">
      <c r="N1665" s="4"/>
      <c r="O1665" s="4"/>
    </row>
    <row r="1666" spans="14:15" customFormat="1" x14ac:dyDescent="0.5">
      <c r="N1666" s="4"/>
      <c r="O1666" s="4"/>
    </row>
    <row r="1667" spans="14:15" customFormat="1" x14ac:dyDescent="0.5">
      <c r="N1667" s="4"/>
      <c r="O1667" s="4"/>
    </row>
    <row r="1668" spans="14:15" customFormat="1" x14ac:dyDescent="0.5">
      <c r="N1668" s="4"/>
      <c r="O1668" s="4"/>
    </row>
    <row r="1669" spans="14:15" customFormat="1" x14ac:dyDescent="0.5">
      <c r="N1669" s="4"/>
      <c r="O1669" s="4"/>
    </row>
    <row r="1670" spans="14:15" customFormat="1" x14ac:dyDescent="0.5">
      <c r="N1670" s="4"/>
      <c r="O1670" s="4"/>
    </row>
    <row r="1671" spans="14:15" customFormat="1" x14ac:dyDescent="0.5">
      <c r="N1671" s="4"/>
      <c r="O1671" s="4"/>
    </row>
    <row r="1672" spans="14:15" customFormat="1" x14ac:dyDescent="0.5">
      <c r="N1672" s="4"/>
      <c r="O1672" s="4"/>
    </row>
    <row r="1673" spans="14:15" customFormat="1" x14ac:dyDescent="0.5">
      <c r="N1673" s="4"/>
      <c r="O1673" s="4"/>
    </row>
    <row r="1674" spans="14:15" customFormat="1" x14ac:dyDescent="0.5">
      <c r="N1674" s="4"/>
      <c r="O1674" s="4"/>
    </row>
    <row r="1675" spans="14:15" customFormat="1" x14ac:dyDescent="0.5">
      <c r="N1675" s="4"/>
      <c r="O1675" s="4"/>
    </row>
    <row r="1676" spans="14:15" customFormat="1" x14ac:dyDescent="0.5">
      <c r="N1676" s="4"/>
      <c r="O1676" s="4"/>
    </row>
    <row r="1677" spans="14:15" customFormat="1" x14ac:dyDescent="0.5">
      <c r="N1677" s="4"/>
      <c r="O1677" s="4"/>
    </row>
    <row r="1678" spans="14:15" customFormat="1" x14ac:dyDescent="0.5">
      <c r="N1678" s="4"/>
      <c r="O1678" s="4"/>
    </row>
    <row r="1679" spans="14:15" customFormat="1" x14ac:dyDescent="0.5">
      <c r="N1679" s="4"/>
      <c r="O1679" s="4"/>
    </row>
    <row r="1680" spans="14:15" customFormat="1" x14ac:dyDescent="0.5">
      <c r="N1680" s="4"/>
      <c r="O1680" s="4"/>
    </row>
    <row r="1681" spans="14:15" customFormat="1" x14ac:dyDescent="0.5">
      <c r="N1681" s="4"/>
      <c r="O1681" s="4"/>
    </row>
    <row r="1682" spans="14:15" customFormat="1" x14ac:dyDescent="0.5">
      <c r="N1682" s="4"/>
      <c r="O1682" s="4"/>
    </row>
    <row r="1683" spans="14:15" customFormat="1" x14ac:dyDescent="0.5">
      <c r="N1683" s="4"/>
      <c r="O1683" s="4"/>
    </row>
    <row r="1684" spans="14:15" customFormat="1" x14ac:dyDescent="0.5">
      <c r="N1684" s="4"/>
      <c r="O1684" s="4"/>
    </row>
    <row r="1685" spans="14:15" customFormat="1" x14ac:dyDescent="0.5">
      <c r="N1685" s="4"/>
      <c r="O1685" s="4"/>
    </row>
    <row r="1686" spans="14:15" customFormat="1" x14ac:dyDescent="0.5">
      <c r="N1686" s="4"/>
      <c r="O1686" s="4"/>
    </row>
    <row r="1687" spans="14:15" customFormat="1" x14ac:dyDescent="0.5">
      <c r="N1687" s="4"/>
      <c r="O1687" s="4"/>
    </row>
    <row r="1688" spans="14:15" customFormat="1" x14ac:dyDescent="0.5">
      <c r="N1688" s="4"/>
      <c r="O1688" s="4"/>
    </row>
    <row r="1689" spans="14:15" customFormat="1" x14ac:dyDescent="0.5">
      <c r="N1689" s="4"/>
      <c r="O1689" s="4"/>
    </row>
    <row r="1690" spans="14:15" customFormat="1" x14ac:dyDescent="0.5">
      <c r="N1690" s="4"/>
      <c r="O1690" s="4"/>
    </row>
    <row r="1691" spans="14:15" customFormat="1" x14ac:dyDescent="0.5">
      <c r="N1691" s="4"/>
      <c r="O1691" s="4"/>
    </row>
    <row r="1692" spans="14:15" customFormat="1" x14ac:dyDescent="0.5">
      <c r="N1692" s="4"/>
      <c r="O1692" s="4"/>
    </row>
    <row r="1693" spans="14:15" customFormat="1" x14ac:dyDescent="0.5">
      <c r="N1693" s="4"/>
      <c r="O1693" s="4"/>
    </row>
    <row r="1694" spans="14:15" customFormat="1" x14ac:dyDescent="0.5">
      <c r="N1694" s="4"/>
      <c r="O1694" s="4"/>
    </row>
    <row r="1695" spans="14:15" customFormat="1" x14ac:dyDescent="0.5">
      <c r="N1695" s="4"/>
      <c r="O1695" s="4"/>
    </row>
    <row r="1696" spans="14:15" customFormat="1" x14ac:dyDescent="0.5">
      <c r="N1696" s="4"/>
      <c r="O1696" s="4"/>
    </row>
    <row r="1697" spans="14:15" customFormat="1" x14ac:dyDescent="0.5">
      <c r="N1697" s="4"/>
      <c r="O1697" s="4"/>
    </row>
    <row r="1698" spans="14:15" customFormat="1" x14ac:dyDescent="0.5">
      <c r="N1698" s="4"/>
      <c r="O1698" s="4"/>
    </row>
    <row r="1699" spans="14:15" customFormat="1" x14ac:dyDescent="0.5">
      <c r="N1699" s="4"/>
      <c r="O1699" s="4"/>
    </row>
    <row r="1700" spans="14:15" customFormat="1" x14ac:dyDescent="0.5">
      <c r="N1700" s="4"/>
      <c r="O1700" s="4"/>
    </row>
    <row r="1701" spans="14:15" customFormat="1" x14ac:dyDescent="0.5">
      <c r="N1701" s="4"/>
      <c r="O1701" s="4"/>
    </row>
    <row r="1702" spans="14:15" customFormat="1" x14ac:dyDescent="0.5">
      <c r="N1702" s="4"/>
      <c r="O1702" s="4"/>
    </row>
    <row r="1703" spans="14:15" customFormat="1" x14ac:dyDescent="0.5">
      <c r="N1703" s="4"/>
      <c r="O1703" s="4"/>
    </row>
    <row r="1704" spans="14:15" customFormat="1" x14ac:dyDescent="0.5">
      <c r="N1704" s="4"/>
      <c r="O1704" s="4"/>
    </row>
    <row r="1705" spans="14:15" customFormat="1" x14ac:dyDescent="0.5">
      <c r="N1705" s="4"/>
      <c r="O1705" s="4"/>
    </row>
    <row r="1706" spans="14:15" customFormat="1" x14ac:dyDescent="0.5">
      <c r="N1706" s="4"/>
      <c r="O1706" s="4"/>
    </row>
    <row r="1707" spans="14:15" customFormat="1" x14ac:dyDescent="0.5">
      <c r="N1707" s="4"/>
      <c r="O1707" s="4"/>
    </row>
    <row r="1708" spans="14:15" customFormat="1" x14ac:dyDescent="0.5">
      <c r="N1708" s="4"/>
      <c r="O1708" s="4"/>
    </row>
    <row r="1709" spans="14:15" customFormat="1" x14ac:dyDescent="0.5">
      <c r="N1709" s="4"/>
      <c r="O1709" s="4"/>
    </row>
    <row r="1710" spans="14:15" customFormat="1" x14ac:dyDescent="0.5">
      <c r="N1710" s="4"/>
      <c r="O1710" s="4"/>
    </row>
    <row r="1711" spans="14:15" customFormat="1" x14ac:dyDescent="0.5">
      <c r="N1711" s="4"/>
      <c r="O1711" s="4"/>
    </row>
    <row r="1712" spans="14:15" customFormat="1" x14ac:dyDescent="0.5">
      <c r="N1712" s="4"/>
      <c r="O1712" s="4"/>
    </row>
    <row r="1713" spans="14:15" customFormat="1" x14ac:dyDescent="0.5">
      <c r="N1713" s="4"/>
      <c r="O1713" s="4"/>
    </row>
    <row r="1714" spans="14:15" customFormat="1" x14ac:dyDescent="0.5">
      <c r="N1714" s="4"/>
      <c r="O1714" s="4"/>
    </row>
    <row r="1715" spans="14:15" customFormat="1" x14ac:dyDescent="0.5">
      <c r="N1715" s="4"/>
      <c r="O1715" s="4"/>
    </row>
    <row r="1716" spans="14:15" customFormat="1" x14ac:dyDescent="0.5">
      <c r="N1716" s="4"/>
      <c r="O1716" s="4"/>
    </row>
    <row r="1717" spans="14:15" customFormat="1" x14ac:dyDescent="0.5">
      <c r="N1717" s="4"/>
      <c r="O1717" s="4"/>
    </row>
  </sheetData>
  <sheetProtection algorithmName="SHA-512" hashValue="dy9zMivwRSLSJnZ2tA+W5F8X/m+iULUyJ6Uo58eVuCYTQbd7oJp/8pQaZPP0UhgsZBSnlwkjn4IrXxekNbsOXA==" saltValue="+6WZ1Ucg8Qpc3IeqA2+bmg==" spinCount="100000" sheet="1" objects="1" scenarios="1"/>
  <mergeCells count="74">
    <mergeCell ref="B100:E100"/>
    <mergeCell ref="AH84:AI84"/>
    <mergeCell ref="AA90:AI90"/>
    <mergeCell ref="B99:E99"/>
    <mergeCell ref="B98:E98"/>
    <mergeCell ref="B97:E97"/>
    <mergeCell ref="B96:E96"/>
    <mergeCell ref="B94:E94"/>
    <mergeCell ref="B93:E93"/>
    <mergeCell ref="Q90:S90"/>
    <mergeCell ref="U90:Y90"/>
    <mergeCell ref="B95:E95"/>
    <mergeCell ref="AK90:AN90"/>
    <mergeCell ref="AP90:AQ90"/>
    <mergeCell ref="AK1:AN1"/>
    <mergeCell ref="AK2:AN2"/>
    <mergeCell ref="AP1:AQ1"/>
    <mergeCell ref="AP2:AQ2"/>
    <mergeCell ref="AK76:AN76"/>
    <mergeCell ref="AL4:AL74"/>
    <mergeCell ref="AC4:AC74"/>
    <mergeCell ref="A2:C2"/>
    <mergeCell ref="G2:L2"/>
    <mergeCell ref="N2:O2"/>
    <mergeCell ref="Q2:S2"/>
    <mergeCell ref="U2:Y2"/>
    <mergeCell ref="A3:C74"/>
    <mergeCell ref="O40:O48"/>
    <mergeCell ref="O14:O18"/>
    <mergeCell ref="O19:O24"/>
    <mergeCell ref="O25:O31"/>
    <mergeCell ref="O32:O39"/>
    <mergeCell ref="A1:C1"/>
    <mergeCell ref="G1:L1"/>
    <mergeCell ref="N1:O1"/>
    <mergeCell ref="Q1:S1"/>
    <mergeCell ref="U1:Y1"/>
    <mergeCell ref="A82:C82"/>
    <mergeCell ref="A86:C89"/>
    <mergeCell ref="A90:C90"/>
    <mergeCell ref="G90:L90"/>
    <mergeCell ref="N90:O90"/>
    <mergeCell ref="AH76:AI76"/>
    <mergeCell ref="AD5:AD74"/>
    <mergeCell ref="AE5:AE74"/>
    <mergeCell ref="AI27:AI31"/>
    <mergeCell ref="AH27:AH31"/>
    <mergeCell ref="AG26:AG31"/>
    <mergeCell ref="AF26:AF31"/>
    <mergeCell ref="AI22:AI24"/>
    <mergeCell ref="AH21:AH24"/>
    <mergeCell ref="AG20:AG24"/>
    <mergeCell ref="AF20:AF24"/>
    <mergeCell ref="AH16:AH18"/>
    <mergeCell ref="AI42:AI48"/>
    <mergeCell ref="AH42:AH48"/>
    <mergeCell ref="AI34:AI39"/>
    <mergeCell ref="AH34:AH39"/>
    <mergeCell ref="AA1:AI1"/>
    <mergeCell ref="AA2:AI2"/>
    <mergeCell ref="AI50:AI74"/>
    <mergeCell ref="AH50:AH74"/>
    <mergeCell ref="AG41:AG74"/>
    <mergeCell ref="AF41:AF74"/>
    <mergeCell ref="AG33:AG39"/>
    <mergeCell ref="AF33:AF39"/>
    <mergeCell ref="AG15:AG18"/>
    <mergeCell ref="AF15:AF18"/>
    <mergeCell ref="AG11:AG13"/>
    <mergeCell ref="AF11:AF13"/>
    <mergeCell ref="AG8:AG9"/>
    <mergeCell ref="AF8:AF9"/>
    <mergeCell ref="AA4:AA74"/>
    <mergeCell ref="AB4:AB74"/>
  </mergeCells>
  <pageMargins left="0.7" right="0.7" top="0.75" bottom="0.75" header="0.3" footer="0.3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1717"/>
  <sheetViews>
    <sheetView zoomScale="50" zoomScaleNormal="50" workbookViewId="0">
      <selection activeCell="L4" sqref="L4:L74"/>
    </sheetView>
  </sheetViews>
  <sheetFormatPr defaultRowHeight="21" x14ac:dyDescent="0.5"/>
  <cols>
    <col min="3" max="3" width="20" customWidth="1"/>
    <col min="4" max="4" width="5.81640625" style="2" customWidth="1"/>
    <col min="5" max="5" width="22.453125" style="4" customWidth="1"/>
    <col min="6" max="6" width="5.81640625" style="2" customWidth="1"/>
    <col min="7" max="9" width="14.453125" customWidth="1"/>
    <col min="10" max="10" width="5.81640625" style="2" customWidth="1"/>
    <col min="11" max="12" width="23" style="4" customWidth="1"/>
  </cols>
  <sheetData>
    <row r="1" spans="1:12" ht="58.5" customHeight="1" thickBot="1" x14ac:dyDescent="0.4">
      <c r="A1" s="658"/>
      <c r="B1" s="659"/>
      <c r="C1" s="660"/>
      <c r="D1" s="9"/>
      <c r="E1" s="144" t="s">
        <v>381</v>
      </c>
      <c r="F1" s="9"/>
      <c r="G1" s="737" t="s">
        <v>376</v>
      </c>
      <c r="H1" s="746"/>
      <c r="I1" s="738"/>
      <c r="J1" s="9"/>
      <c r="K1" s="737" t="s">
        <v>378</v>
      </c>
      <c r="L1" s="738"/>
    </row>
    <row r="2" spans="1:12" ht="45.25" customHeight="1" thickBot="1" x14ac:dyDescent="0.4">
      <c r="A2" s="881" t="s">
        <v>204</v>
      </c>
      <c r="B2" s="882"/>
      <c r="C2" s="883"/>
      <c r="D2" s="13" t="s">
        <v>3</v>
      </c>
      <c r="E2" s="43" t="s">
        <v>11</v>
      </c>
      <c r="F2" s="13"/>
      <c r="G2" s="756" t="s">
        <v>11</v>
      </c>
      <c r="H2" s="757"/>
      <c r="I2" s="758"/>
      <c r="J2" s="13" t="s">
        <v>2</v>
      </c>
      <c r="K2" s="884" t="s">
        <v>11</v>
      </c>
      <c r="L2" s="885"/>
    </row>
    <row r="3" spans="1:12" s="6" customFormat="1" ht="65.25" customHeight="1" x14ac:dyDescent="0.35">
      <c r="A3" s="683"/>
      <c r="B3" s="684"/>
      <c r="C3" s="685"/>
      <c r="D3" s="9"/>
      <c r="E3" s="145" t="s">
        <v>6</v>
      </c>
      <c r="F3" s="9"/>
      <c r="G3" s="200" t="s">
        <v>367</v>
      </c>
      <c r="H3" s="147" t="s">
        <v>192</v>
      </c>
      <c r="I3" s="199" t="s">
        <v>193</v>
      </c>
      <c r="J3" s="9"/>
      <c r="K3" s="87" t="s">
        <v>5</v>
      </c>
      <c r="L3" s="86" t="s">
        <v>198</v>
      </c>
    </row>
    <row r="4" spans="1:12" s="7" customFormat="1" ht="28.5" customHeight="1" x14ac:dyDescent="0.3">
      <c r="A4" s="686"/>
      <c r="B4" s="687"/>
      <c r="C4" s="688"/>
      <c r="D4" s="9"/>
      <c r="E4" s="20" t="s">
        <v>15</v>
      </c>
      <c r="F4" s="9"/>
      <c r="G4" s="129">
        <v>96.82</v>
      </c>
      <c r="H4" s="155">
        <v>128.75</v>
      </c>
      <c r="I4" s="153">
        <v>223.51000000000002</v>
      </c>
      <c r="J4" s="9"/>
      <c r="K4" s="739">
        <v>0</v>
      </c>
      <c r="L4" s="741">
        <v>30</v>
      </c>
    </row>
    <row r="5" spans="1:12" s="7" customFormat="1" ht="28.5" customHeight="1" x14ac:dyDescent="0.3">
      <c r="A5" s="686"/>
      <c r="B5" s="687"/>
      <c r="C5" s="688"/>
      <c r="D5" s="9"/>
      <c r="E5" s="18" t="s">
        <v>16</v>
      </c>
      <c r="F5" s="9"/>
      <c r="G5" s="716" t="s">
        <v>368</v>
      </c>
      <c r="H5" s="717"/>
      <c r="I5" s="718"/>
      <c r="J5" s="9"/>
      <c r="K5" s="739"/>
      <c r="L5" s="741"/>
    </row>
    <row r="6" spans="1:12" s="7" customFormat="1" ht="28.5" customHeight="1" x14ac:dyDescent="0.3">
      <c r="A6" s="686"/>
      <c r="B6" s="687"/>
      <c r="C6" s="688"/>
      <c r="D6" s="9"/>
      <c r="E6" s="18" t="s">
        <v>24</v>
      </c>
      <c r="F6" s="9"/>
      <c r="G6" s="130">
        <v>107.12</v>
      </c>
      <c r="H6" s="128">
        <v>142.14000000000001</v>
      </c>
      <c r="I6" s="154">
        <v>242.05</v>
      </c>
      <c r="J6" s="9"/>
      <c r="K6" s="739"/>
      <c r="L6" s="741"/>
    </row>
    <row r="7" spans="1:12" s="7" customFormat="1" ht="28.5" customHeight="1" x14ac:dyDescent="0.3">
      <c r="A7" s="686"/>
      <c r="B7" s="687"/>
      <c r="C7" s="688"/>
      <c r="D7" s="9"/>
      <c r="E7" s="20" t="s">
        <v>17</v>
      </c>
      <c r="F7" s="9"/>
      <c r="G7" s="129">
        <v>110.21000000000001</v>
      </c>
      <c r="H7" s="155">
        <v>145.22999999999999</v>
      </c>
      <c r="I7" s="153">
        <v>245.14000000000001</v>
      </c>
      <c r="J7" s="9"/>
      <c r="K7" s="739"/>
      <c r="L7" s="741"/>
    </row>
    <row r="8" spans="1:12" s="7" customFormat="1" ht="28.5" customHeight="1" x14ac:dyDescent="0.3">
      <c r="A8" s="686"/>
      <c r="B8" s="687"/>
      <c r="C8" s="688"/>
      <c r="D8" s="9"/>
      <c r="E8" s="20" t="s">
        <v>25</v>
      </c>
      <c r="F8" s="9"/>
      <c r="G8" s="116">
        <v>115.36</v>
      </c>
      <c r="H8" s="137">
        <v>152.44</v>
      </c>
      <c r="I8" s="138">
        <v>255.44</v>
      </c>
      <c r="J8" s="9"/>
      <c r="K8" s="739"/>
      <c r="L8" s="741"/>
    </row>
    <row r="9" spans="1:12" s="6" customFormat="1" ht="28.5" customHeight="1" x14ac:dyDescent="0.35">
      <c r="A9" s="686"/>
      <c r="B9" s="687"/>
      <c r="C9" s="688"/>
      <c r="D9" s="9"/>
      <c r="E9" s="20" t="s">
        <v>32</v>
      </c>
      <c r="F9" s="9"/>
      <c r="G9" s="129">
        <v>120.51</v>
      </c>
      <c r="H9" s="155">
        <v>158.62</v>
      </c>
      <c r="I9" s="153">
        <v>263.68</v>
      </c>
      <c r="J9" s="9"/>
      <c r="K9" s="739"/>
      <c r="L9" s="741"/>
    </row>
    <row r="10" spans="1:12" s="7" customFormat="1" ht="28.5" customHeight="1" x14ac:dyDescent="0.3">
      <c r="A10" s="686"/>
      <c r="B10" s="687"/>
      <c r="C10" s="688"/>
      <c r="D10" s="9"/>
      <c r="E10" s="18" t="s">
        <v>18</v>
      </c>
      <c r="F10" s="9"/>
      <c r="G10" s="716" t="s">
        <v>368</v>
      </c>
      <c r="H10" s="717"/>
      <c r="I10" s="718"/>
      <c r="J10" s="9"/>
      <c r="K10" s="739"/>
      <c r="L10" s="741"/>
    </row>
    <row r="11" spans="1:12" s="7" customFormat="1" ht="28.5" customHeight="1" x14ac:dyDescent="0.3">
      <c r="A11" s="686"/>
      <c r="B11" s="687"/>
      <c r="C11" s="688"/>
      <c r="D11" s="9"/>
      <c r="E11" s="18" t="s">
        <v>26</v>
      </c>
      <c r="F11" s="9"/>
      <c r="G11" s="129">
        <v>130.81</v>
      </c>
      <c r="H11" s="155">
        <v>172.01</v>
      </c>
      <c r="I11" s="153">
        <v>283.25</v>
      </c>
      <c r="J11" s="9"/>
      <c r="K11" s="739"/>
      <c r="L11" s="741"/>
    </row>
    <row r="12" spans="1:12" s="6" customFormat="1" ht="28.5" customHeight="1" x14ac:dyDescent="0.35">
      <c r="A12" s="686"/>
      <c r="B12" s="687"/>
      <c r="C12" s="688"/>
      <c r="D12" s="9"/>
      <c r="E12" s="18" t="s">
        <v>33</v>
      </c>
      <c r="F12" s="9"/>
      <c r="G12" s="716" t="s">
        <v>368</v>
      </c>
      <c r="H12" s="717"/>
      <c r="I12" s="718"/>
      <c r="J12" s="9"/>
      <c r="K12" s="739"/>
      <c r="L12" s="741"/>
    </row>
    <row r="13" spans="1:12" s="6" customFormat="1" ht="28.5" customHeight="1" x14ac:dyDescent="0.35">
      <c r="A13" s="686"/>
      <c r="B13" s="687"/>
      <c r="C13" s="688"/>
      <c r="D13" s="9"/>
      <c r="E13" s="18" t="s">
        <v>39</v>
      </c>
      <c r="F13" s="9"/>
      <c r="G13" s="130">
        <v>130.81</v>
      </c>
      <c r="H13" s="128">
        <v>172.01</v>
      </c>
      <c r="I13" s="154">
        <v>283.25</v>
      </c>
      <c r="J13" s="9"/>
      <c r="K13" s="739"/>
      <c r="L13" s="741"/>
    </row>
    <row r="14" spans="1:12" s="7" customFormat="1" ht="27.75" customHeight="1" x14ac:dyDescent="0.3">
      <c r="A14" s="686"/>
      <c r="B14" s="687"/>
      <c r="C14" s="688"/>
      <c r="D14" s="9"/>
      <c r="E14" s="20" t="s">
        <v>19</v>
      </c>
      <c r="F14" s="9"/>
      <c r="G14" s="129">
        <v>132.87</v>
      </c>
      <c r="H14" s="155">
        <v>170.98000000000002</v>
      </c>
      <c r="I14" s="153">
        <v>276.04000000000002</v>
      </c>
      <c r="J14" s="9"/>
      <c r="K14" s="739"/>
      <c r="L14" s="741"/>
    </row>
    <row r="15" spans="1:12" s="6" customFormat="1" ht="28.5" customHeight="1" x14ac:dyDescent="0.35">
      <c r="A15" s="686"/>
      <c r="B15" s="687"/>
      <c r="C15" s="688"/>
      <c r="D15" s="9"/>
      <c r="E15" s="22" t="s">
        <v>27</v>
      </c>
      <c r="F15" s="9"/>
      <c r="G15" s="716" t="s">
        <v>368</v>
      </c>
      <c r="H15" s="717"/>
      <c r="I15" s="718"/>
      <c r="J15" s="9"/>
      <c r="K15" s="739"/>
      <c r="L15" s="741"/>
    </row>
    <row r="16" spans="1:12" s="6" customFormat="1" ht="28.5" customHeight="1" x14ac:dyDescent="0.35">
      <c r="A16" s="686"/>
      <c r="B16" s="687"/>
      <c r="C16" s="688"/>
      <c r="D16" s="9"/>
      <c r="E16" s="20" t="s">
        <v>34</v>
      </c>
      <c r="F16" s="9"/>
      <c r="G16" s="129">
        <v>142.14000000000001</v>
      </c>
      <c r="H16" s="155">
        <v>183.34</v>
      </c>
      <c r="I16" s="153">
        <v>294.58</v>
      </c>
      <c r="J16" s="9"/>
      <c r="K16" s="739"/>
      <c r="L16" s="741"/>
    </row>
    <row r="17" spans="1:12" s="6" customFormat="1" ht="28.5" customHeight="1" x14ac:dyDescent="0.35">
      <c r="A17" s="686"/>
      <c r="B17" s="687"/>
      <c r="C17" s="688"/>
      <c r="D17" s="9"/>
      <c r="E17" s="20" t="s">
        <v>40</v>
      </c>
      <c r="F17" s="9"/>
      <c r="G17" s="716" t="s">
        <v>368</v>
      </c>
      <c r="H17" s="717"/>
      <c r="I17" s="718"/>
      <c r="J17" s="9"/>
      <c r="K17" s="739"/>
      <c r="L17" s="741"/>
    </row>
    <row r="18" spans="1:12" s="6" customFormat="1" ht="28.5" customHeight="1" x14ac:dyDescent="0.35">
      <c r="A18" s="686"/>
      <c r="B18" s="687"/>
      <c r="C18" s="688"/>
      <c r="D18" s="9"/>
      <c r="E18" s="20" t="s">
        <v>50</v>
      </c>
      <c r="F18" s="9"/>
      <c r="G18" s="129">
        <v>156.56</v>
      </c>
      <c r="H18" s="155">
        <v>200.85</v>
      </c>
      <c r="I18" s="153">
        <v>317.24</v>
      </c>
      <c r="J18" s="9"/>
      <c r="K18" s="739"/>
      <c r="L18" s="741"/>
    </row>
    <row r="19" spans="1:12" s="7" customFormat="1" ht="28.5" customHeight="1" x14ac:dyDescent="0.3">
      <c r="A19" s="686"/>
      <c r="B19" s="687"/>
      <c r="C19" s="688"/>
      <c r="D19" s="9"/>
      <c r="E19" s="18" t="s">
        <v>20</v>
      </c>
      <c r="F19" s="9"/>
      <c r="G19" s="707" t="s">
        <v>368</v>
      </c>
      <c r="H19" s="708"/>
      <c r="I19" s="709"/>
      <c r="J19" s="9"/>
      <c r="K19" s="739"/>
      <c r="L19" s="741"/>
    </row>
    <row r="20" spans="1:12" s="6" customFormat="1" ht="28.5" customHeight="1" x14ac:dyDescent="0.35">
      <c r="A20" s="686"/>
      <c r="B20" s="687"/>
      <c r="C20" s="688"/>
      <c r="D20" s="9"/>
      <c r="E20" s="18" t="s">
        <v>28</v>
      </c>
      <c r="F20" s="9"/>
      <c r="G20" s="710"/>
      <c r="H20" s="711"/>
      <c r="I20" s="712"/>
      <c r="J20" s="9"/>
      <c r="K20" s="739"/>
      <c r="L20" s="741"/>
    </row>
    <row r="21" spans="1:12" s="6" customFormat="1" ht="28.5" customHeight="1" x14ac:dyDescent="0.35">
      <c r="A21" s="686"/>
      <c r="B21" s="687"/>
      <c r="C21" s="688"/>
      <c r="D21" s="9"/>
      <c r="E21" s="18" t="s">
        <v>35</v>
      </c>
      <c r="F21" s="9"/>
      <c r="G21" s="743"/>
      <c r="H21" s="744"/>
      <c r="I21" s="745"/>
      <c r="J21" s="9"/>
      <c r="K21" s="739"/>
      <c r="L21" s="741"/>
    </row>
    <row r="22" spans="1:12" s="6" customFormat="1" ht="28.5" customHeight="1" x14ac:dyDescent="0.35">
      <c r="A22" s="686"/>
      <c r="B22" s="687"/>
      <c r="C22" s="688"/>
      <c r="D22" s="9"/>
      <c r="E22" s="18" t="s">
        <v>41</v>
      </c>
      <c r="F22" s="9"/>
      <c r="G22" s="129">
        <v>160.68</v>
      </c>
      <c r="H22" s="155">
        <v>207.03</v>
      </c>
      <c r="I22" s="153">
        <v>326.51</v>
      </c>
      <c r="J22" s="9"/>
      <c r="K22" s="739"/>
      <c r="L22" s="741"/>
    </row>
    <row r="23" spans="1:12" s="6" customFormat="1" ht="28.5" customHeight="1" x14ac:dyDescent="0.35">
      <c r="A23" s="686"/>
      <c r="B23" s="687"/>
      <c r="C23" s="688"/>
      <c r="D23" s="9"/>
      <c r="E23" s="18" t="s">
        <v>51</v>
      </c>
      <c r="F23" s="9"/>
      <c r="G23" s="716" t="s">
        <v>368</v>
      </c>
      <c r="H23" s="717"/>
      <c r="I23" s="718"/>
      <c r="J23" s="9"/>
      <c r="K23" s="739"/>
      <c r="L23" s="741"/>
    </row>
    <row r="24" spans="1:12" s="6" customFormat="1" ht="28.5" customHeight="1" x14ac:dyDescent="0.35">
      <c r="A24" s="686"/>
      <c r="B24" s="687"/>
      <c r="C24" s="688"/>
      <c r="D24" s="9"/>
      <c r="E24" s="18" t="s">
        <v>59</v>
      </c>
      <c r="F24" s="9"/>
      <c r="G24" s="130">
        <v>165.83</v>
      </c>
      <c r="H24" s="128">
        <v>213.21</v>
      </c>
      <c r="I24" s="154">
        <v>334.75</v>
      </c>
      <c r="J24" s="9"/>
      <c r="K24" s="739"/>
      <c r="L24" s="741"/>
    </row>
    <row r="25" spans="1:12" s="7" customFormat="1" ht="28.5" customHeight="1" x14ac:dyDescent="0.3">
      <c r="A25" s="686"/>
      <c r="B25" s="687"/>
      <c r="C25" s="688"/>
      <c r="D25" s="9"/>
      <c r="E25" s="20" t="s">
        <v>21</v>
      </c>
      <c r="F25" s="9"/>
      <c r="G25" s="129">
        <v>146.26</v>
      </c>
      <c r="H25" s="155">
        <v>187.46</v>
      </c>
      <c r="I25" s="153">
        <v>298.7</v>
      </c>
      <c r="J25" s="9"/>
      <c r="K25" s="739"/>
      <c r="L25" s="741"/>
    </row>
    <row r="26" spans="1:12" s="6" customFormat="1" ht="28.5" customHeight="1" x14ac:dyDescent="0.35">
      <c r="A26" s="686"/>
      <c r="B26" s="687"/>
      <c r="C26" s="688"/>
      <c r="D26" s="9"/>
      <c r="E26" s="22" t="s">
        <v>29</v>
      </c>
      <c r="F26" s="9"/>
      <c r="G26" s="716" t="s">
        <v>368</v>
      </c>
      <c r="H26" s="717"/>
      <c r="I26" s="718"/>
      <c r="J26" s="9"/>
      <c r="K26" s="739"/>
      <c r="L26" s="741"/>
    </row>
    <row r="27" spans="1:12" s="6" customFormat="1" ht="28.5" customHeight="1" x14ac:dyDescent="0.35">
      <c r="A27" s="686"/>
      <c r="B27" s="687"/>
      <c r="C27" s="688"/>
      <c r="D27" s="9"/>
      <c r="E27" s="20" t="s">
        <v>36</v>
      </c>
      <c r="F27" s="9"/>
      <c r="G27" s="129">
        <v>155.53</v>
      </c>
      <c r="H27" s="155">
        <v>199.82</v>
      </c>
      <c r="I27" s="153">
        <v>316.21000000000004</v>
      </c>
      <c r="J27" s="9"/>
      <c r="K27" s="739"/>
      <c r="L27" s="741"/>
    </row>
    <row r="28" spans="1:12" s="6" customFormat="1" ht="28.5" customHeight="1" x14ac:dyDescent="0.35">
      <c r="A28" s="686"/>
      <c r="B28" s="687"/>
      <c r="C28" s="688"/>
      <c r="D28" s="9"/>
      <c r="E28" s="20" t="s">
        <v>42</v>
      </c>
      <c r="F28" s="9"/>
      <c r="G28" s="116">
        <v>160.68</v>
      </c>
      <c r="H28" s="137">
        <v>207.03</v>
      </c>
      <c r="I28" s="138">
        <v>326.51</v>
      </c>
      <c r="J28" s="9"/>
      <c r="K28" s="739"/>
      <c r="L28" s="741"/>
    </row>
    <row r="29" spans="1:12" s="6" customFormat="1" ht="28.5" customHeight="1" x14ac:dyDescent="0.35">
      <c r="A29" s="686"/>
      <c r="B29" s="687"/>
      <c r="C29" s="688"/>
      <c r="D29" s="9"/>
      <c r="E29" s="20" t="s">
        <v>52</v>
      </c>
      <c r="F29" s="9"/>
      <c r="G29" s="129">
        <v>165.83</v>
      </c>
      <c r="H29" s="155">
        <v>213.21</v>
      </c>
      <c r="I29" s="153">
        <v>334.75</v>
      </c>
      <c r="J29" s="9"/>
      <c r="K29" s="739"/>
      <c r="L29" s="741"/>
    </row>
    <row r="30" spans="1:12" s="6" customFormat="1" ht="28.5" customHeight="1" x14ac:dyDescent="0.35">
      <c r="A30" s="686"/>
      <c r="B30" s="687"/>
      <c r="C30" s="688"/>
      <c r="D30" s="9"/>
      <c r="E30" s="22" t="s">
        <v>60</v>
      </c>
      <c r="F30" s="9"/>
      <c r="G30" s="716" t="s">
        <v>368</v>
      </c>
      <c r="H30" s="717"/>
      <c r="I30" s="718"/>
      <c r="J30" s="9"/>
      <c r="K30" s="739"/>
      <c r="L30" s="741"/>
    </row>
    <row r="31" spans="1:12" s="6" customFormat="1" ht="28.5" customHeight="1" x14ac:dyDescent="0.35">
      <c r="A31" s="686"/>
      <c r="B31" s="687"/>
      <c r="C31" s="688"/>
      <c r="D31" s="9"/>
      <c r="E31" s="20" t="s">
        <v>66</v>
      </c>
      <c r="F31" s="9"/>
      <c r="G31" s="129">
        <v>176.13</v>
      </c>
      <c r="H31" s="155">
        <v>226.6</v>
      </c>
      <c r="I31" s="153">
        <v>354.32</v>
      </c>
      <c r="J31" s="9"/>
      <c r="K31" s="739"/>
      <c r="L31" s="741"/>
    </row>
    <row r="32" spans="1:12" s="7" customFormat="1" ht="28.5" customHeight="1" x14ac:dyDescent="0.3">
      <c r="A32" s="686"/>
      <c r="B32" s="687"/>
      <c r="C32" s="688"/>
      <c r="D32" s="9"/>
      <c r="E32" s="18" t="s">
        <v>22</v>
      </c>
      <c r="F32" s="9"/>
      <c r="G32" s="707" t="s">
        <v>368</v>
      </c>
      <c r="H32" s="708"/>
      <c r="I32" s="709"/>
      <c r="J32" s="9"/>
      <c r="K32" s="739"/>
      <c r="L32" s="741"/>
    </row>
    <row r="33" spans="1:12" s="7" customFormat="1" ht="28.5" customHeight="1" x14ac:dyDescent="0.3">
      <c r="A33" s="686"/>
      <c r="B33" s="687"/>
      <c r="C33" s="688"/>
      <c r="D33" s="9"/>
      <c r="E33" s="18" t="s">
        <v>260</v>
      </c>
      <c r="F33" s="9"/>
      <c r="G33" s="710"/>
      <c r="H33" s="711"/>
      <c r="I33" s="712"/>
      <c r="J33" s="9"/>
      <c r="K33" s="739"/>
      <c r="L33" s="741"/>
    </row>
    <row r="34" spans="1:12" s="7" customFormat="1" ht="28.5" customHeight="1" x14ac:dyDescent="0.3">
      <c r="A34" s="686"/>
      <c r="B34" s="687"/>
      <c r="C34" s="688"/>
      <c r="D34" s="9"/>
      <c r="E34" s="18" t="s">
        <v>259</v>
      </c>
      <c r="F34" s="9"/>
      <c r="G34" s="710"/>
      <c r="H34" s="711"/>
      <c r="I34" s="712"/>
      <c r="J34" s="9"/>
      <c r="K34" s="739"/>
      <c r="L34" s="741"/>
    </row>
    <row r="35" spans="1:12" s="7" customFormat="1" ht="28.5" customHeight="1" x14ac:dyDescent="0.3">
      <c r="A35" s="686"/>
      <c r="B35" s="687"/>
      <c r="C35" s="688"/>
      <c r="D35" s="9"/>
      <c r="E35" s="18" t="s">
        <v>261</v>
      </c>
      <c r="F35" s="9"/>
      <c r="G35" s="710"/>
      <c r="H35" s="711"/>
      <c r="I35" s="712"/>
      <c r="J35" s="9"/>
      <c r="K35" s="739"/>
      <c r="L35" s="741"/>
    </row>
    <row r="36" spans="1:12" s="7" customFormat="1" ht="28.5" customHeight="1" x14ac:dyDescent="0.3">
      <c r="A36" s="686"/>
      <c r="B36" s="687"/>
      <c r="C36" s="688"/>
      <c r="D36" s="9"/>
      <c r="E36" s="18" t="s">
        <v>262</v>
      </c>
      <c r="F36" s="9"/>
      <c r="G36" s="710"/>
      <c r="H36" s="711"/>
      <c r="I36" s="712"/>
      <c r="J36" s="9"/>
      <c r="K36" s="739"/>
      <c r="L36" s="741"/>
    </row>
    <row r="37" spans="1:12" s="7" customFormat="1" ht="28.5" customHeight="1" x14ac:dyDescent="0.3">
      <c r="A37" s="686"/>
      <c r="B37" s="687"/>
      <c r="C37" s="688"/>
      <c r="D37" s="9"/>
      <c r="E37" s="18" t="s">
        <v>263</v>
      </c>
      <c r="F37" s="9"/>
      <c r="G37" s="710"/>
      <c r="H37" s="711"/>
      <c r="I37" s="712"/>
      <c r="J37" s="9"/>
      <c r="K37" s="739"/>
      <c r="L37" s="741"/>
    </row>
    <row r="38" spans="1:12" s="7" customFormat="1" ht="28.5" customHeight="1" x14ac:dyDescent="0.3">
      <c r="A38" s="686"/>
      <c r="B38" s="687"/>
      <c r="C38" s="688"/>
      <c r="D38" s="9"/>
      <c r="E38" s="18" t="s">
        <v>264</v>
      </c>
      <c r="F38" s="9"/>
      <c r="G38" s="710"/>
      <c r="H38" s="711"/>
      <c r="I38" s="712"/>
      <c r="J38" s="9"/>
      <c r="K38" s="739"/>
      <c r="L38" s="741"/>
    </row>
    <row r="39" spans="1:12" s="6" customFormat="1" ht="28.5" customHeight="1" x14ac:dyDescent="0.35">
      <c r="A39" s="686"/>
      <c r="B39" s="687"/>
      <c r="C39" s="688"/>
      <c r="D39" s="9"/>
      <c r="E39" s="18" t="s">
        <v>72</v>
      </c>
      <c r="F39" s="9"/>
      <c r="G39" s="710"/>
      <c r="H39" s="711"/>
      <c r="I39" s="712"/>
      <c r="J39" s="9"/>
      <c r="K39" s="739"/>
      <c r="L39" s="741"/>
    </row>
    <row r="40" spans="1:12" s="7" customFormat="1" ht="28.5" customHeight="1" x14ac:dyDescent="0.3">
      <c r="A40" s="686"/>
      <c r="B40" s="687"/>
      <c r="C40" s="688"/>
      <c r="D40" s="9"/>
      <c r="E40" s="20" t="s">
        <v>23</v>
      </c>
      <c r="F40" s="9"/>
      <c r="G40" s="710"/>
      <c r="H40" s="711"/>
      <c r="I40" s="712"/>
      <c r="J40" s="9"/>
      <c r="K40" s="739"/>
      <c r="L40" s="741"/>
    </row>
    <row r="41" spans="1:12" s="6" customFormat="1" ht="28.5" customHeight="1" x14ac:dyDescent="0.35">
      <c r="A41" s="686"/>
      <c r="B41" s="687"/>
      <c r="C41" s="688"/>
      <c r="D41" s="9"/>
      <c r="E41" s="22" t="s">
        <v>30</v>
      </c>
      <c r="F41" s="9"/>
      <c r="G41" s="743"/>
      <c r="H41" s="744"/>
      <c r="I41" s="745"/>
      <c r="J41" s="9"/>
      <c r="K41" s="739"/>
      <c r="L41" s="741"/>
    </row>
    <row r="42" spans="1:12" s="6" customFormat="1" ht="28.5" customHeight="1" x14ac:dyDescent="0.35">
      <c r="A42" s="686"/>
      <c r="B42" s="687"/>
      <c r="C42" s="688"/>
      <c r="D42" s="9"/>
      <c r="E42" s="20" t="s">
        <v>37</v>
      </c>
      <c r="F42" s="9"/>
      <c r="G42" s="129">
        <v>182.31</v>
      </c>
      <c r="H42" s="155">
        <v>229.69</v>
      </c>
      <c r="I42" s="153">
        <v>351.23</v>
      </c>
      <c r="J42" s="9"/>
      <c r="K42" s="739"/>
      <c r="L42" s="741"/>
    </row>
    <row r="43" spans="1:12" s="6" customFormat="1" ht="28.5" customHeight="1" x14ac:dyDescent="0.35">
      <c r="A43" s="686"/>
      <c r="B43" s="687"/>
      <c r="C43" s="688"/>
      <c r="D43" s="9"/>
      <c r="E43" s="22" t="s">
        <v>43</v>
      </c>
      <c r="F43" s="9"/>
      <c r="G43" s="716" t="s">
        <v>368</v>
      </c>
      <c r="H43" s="717"/>
      <c r="I43" s="718"/>
      <c r="J43" s="9"/>
      <c r="K43" s="739"/>
      <c r="L43" s="741"/>
    </row>
    <row r="44" spans="1:12" s="6" customFormat="1" ht="28.5" customHeight="1" x14ac:dyDescent="0.35">
      <c r="A44" s="686"/>
      <c r="B44" s="687"/>
      <c r="C44" s="688"/>
      <c r="D44" s="9"/>
      <c r="E44" s="20" t="s">
        <v>53</v>
      </c>
      <c r="F44" s="9"/>
      <c r="G44" s="129">
        <v>191.58</v>
      </c>
      <c r="H44" s="155">
        <v>242.05</v>
      </c>
      <c r="I44" s="153">
        <v>369.77</v>
      </c>
      <c r="J44" s="9"/>
      <c r="K44" s="739"/>
      <c r="L44" s="741"/>
    </row>
    <row r="45" spans="1:12" s="6" customFormat="1" ht="28.5" customHeight="1" x14ac:dyDescent="0.35">
      <c r="A45" s="686"/>
      <c r="B45" s="687"/>
      <c r="C45" s="688"/>
      <c r="D45" s="9"/>
      <c r="E45" s="22" t="s">
        <v>61</v>
      </c>
      <c r="F45" s="9"/>
      <c r="G45" s="707" t="s">
        <v>368</v>
      </c>
      <c r="H45" s="708"/>
      <c r="I45" s="709"/>
      <c r="J45" s="9"/>
      <c r="K45" s="739"/>
      <c r="L45" s="741"/>
    </row>
    <row r="46" spans="1:12" s="6" customFormat="1" ht="28.5" customHeight="1" x14ac:dyDescent="0.35">
      <c r="A46" s="686"/>
      <c r="B46" s="687"/>
      <c r="C46" s="688"/>
      <c r="D46" s="9"/>
      <c r="E46" s="20" t="s">
        <v>67</v>
      </c>
      <c r="F46" s="9"/>
      <c r="G46" s="710"/>
      <c r="H46" s="711"/>
      <c r="I46" s="712"/>
      <c r="J46" s="9"/>
      <c r="K46" s="739"/>
      <c r="L46" s="741"/>
    </row>
    <row r="47" spans="1:12" s="6" customFormat="1" ht="28.5" customHeight="1" x14ac:dyDescent="0.35">
      <c r="A47" s="686"/>
      <c r="B47" s="687"/>
      <c r="C47" s="688"/>
      <c r="D47" s="9"/>
      <c r="E47" s="20" t="s">
        <v>73</v>
      </c>
      <c r="F47" s="9"/>
      <c r="G47" s="743"/>
      <c r="H47" s="744"/>
      <c r="I47" s="745"/>
      <c r="J47" s="9"/>
      <c r="K47" s="739"/>
      <c r="L47" s="741"/>
    </row>
    <row r="48" spans="1:12" s="6" customFormat="1" ht="28.5" customHeight="1" x14ac:dyDescent="0.35">
      <c r="A48" s="686"/>
      <c r="B48" s="687"/>
      <c r="C48" s="688"/>
      <c r="D48" s="9"/>
      <c r="E48" s="20" t="s">
        <v>78</v>
      </c>
      <c r="F48" s="9"/>
      <c r="G48" s="129">
        <v>212.18</v>
      </c>
      <c r="H48" s="155">
        <v>268.83</v>
      </c>
      <c r="I48" s="153">
        <v>406.85</v>
      </c>
      <c r="J48" s="9"/>
      <c r="K48" s="739"/>
      <c r="L48" s="741"/>
    </row>
    <row r="49" spans="1:12" s="6" customFormat="1" ht="28.5" customHeight="1" x14ac:dyDescent="0.35">
      <c r="A49" s="686"/>
      <c r="B49" s="687"/>
      <c r="C49" s="688"/>
      <c r="D49" s="9"/>
      <c r="E49" s="18" t="s">
        <v>31</v>
      </c>
      <c r="F49" s="9"/>
      <c r="G49" s="707" t="s">
        <v>368</v>
      </c>
      <c r="H49" s="708"/>
      <c r="I49" s="709"/>
      <c r="J49" s="9"/>
      <c r="K49" s="739"/>
      <c r="L49" s="741"/>
    </row>
    <row r="50" spans="1:12" s="6" customFormat="1" ht="28.5" customHeight="1" x14ac:dyDescent="0.35">
      <c r="A50" s="686"/>
      <c r="B50" s="687"/>
      <c r="C50" s="688"/>
      <c r="D50" s="9"/>
      <c r="E50" s="18" t="s">
        <v>268</v>
      </c>
      <c r="F50" s="9"/>
      <c r="G50" s="710"/>
      <c r="H50" s="711"/>
      <c r="I50" s="712"/>
      <c r="J50" s="9"/>
      <c r="K50" s="739"/>
      <c r="L50" s="741"/>
    </row>
    <row r="51" spans="1:12" s="6" customFormat="1" ht="28.5" customHeight="1" x14ac:dyDescent="0.35">
      <c r="A51" s="686"/>
      <c r="B51" s="687"/>
      <c r="C51" s="688"/>
      <c r="D51" s="9"/>
      <c r="E51" s="18" t="s">
        <v>269</v>
      </c>
      <c r="F51" s="9"/>
      <c r="G51" s="710"/>
      <c r="H51" s="711"/>
      <c r="I51" s="712"/>
      <c r="J51" s="9"/>
      <c r="K51" s="739"/>
      <c r="L51" s="741"/>
    </row>
    <row r="52" spans="1:12" s="6" customFormat="1" ht="28.5" customHeight="1" x14ac:dyDescent="0.35">
      <c r="A52" s="686"/>
      <c r="B52" s="687"/>
      <c r="C52" s="688"/>
      <c r="D52" s="9"/>
      <c r="E52" s="18" t="s">
        <v>270</v>
      </c>
      <c r="F52" s="9"/>
      <c r="G52" s="710"/>
      <c r="H52" s="711"/>
      <c r="I52" s="712"/>
      <c r="J52" s="9"/>
      <c r="K52" s="739"/>
      <c r="L52" s="741"/>
    </row>
    <row r="53" spans="1:12" s="6" customFormat="1" ht="28.5" customHeight="1" x14ac:dyDescent="0.35">
      <c r="A53" s="686"/>
      <c r="B53" s="687"/>
      <c r="C53" s="688"/>
      <c r="D53" s="9"/>
      <c r="E53" s="18" t="s">
        <v>271</v>
      </c>
      <c r="F53" s="9"/>
      <c r="G53" s="710"/>
      <c r="H53" s="711"/>
      <c r="I53" s="712"/>
      <c r="J53" s="9"/>
      <c r="K53" s="739"/>
      <c r="L53" s="741"/>
    </row>
    <row r="54" spans="1:12" s="6" customFormat="1" ht="28.5" customHeight="1" x14ac:dyDescent="0.35">
      <c r="A54" s="686"/>
      <c r="B54" s="687"/>
      <c r="C54" s="688"/>
      <c r="D54" s="9"/>
      <c r="E54" s="18" t="s">
        <v>272</v>
      </c>
      <c r="F54" s="9"/>
      <c r="G54" s="710"/>
      <c r="H54" s="711"/>
      <c r="I54" s="712"/>
      <c r="J54" s="9"/>
      <c r="K54" s="739"/>
      <c r="L54" s="741"/>
    </row>
    <row r="55" spans="1:12" s="6" customFormat="1" ht="28.5" customHeight="1" x14ac:dyDescent="0.35">
      <c r="A55" s="686"/>
      <c r="B55" s="687"/>
      <c r="C55" s="688"/>
      <c r="D55" s="9"/>
      <c r="E55" s="18" t="s">
        <v>273</v>
      </c>
      <c r="F55" s="9"/>
      <c r="G55" s="710"/>
      <c r="H55" s="711"/>
      <c r="I55" s="712"/>
      <c r="J55" s="9"/>
      <c r="K55" s="739"/>
      <c r="L55" s="741"/>
    </row>
    <row r="56" spans="1:12" s="6" customFormat="1" ht="28.5" customHeight="1" x14ac:dyDescent="0.35">
      <c r="A56" s="686"/>
      <c r="B56" s="687"/>
      <c r="C56" s="688"/>
      <c r="D56" s="9"/>
      <c r="E56" s="18" t="s">
        <v>79</v>
      </c>
      <c r="F56" s="9"/>
      <c r="G56" s="710"/>
      <c r="H56" s="711"/>
      <c r="I56" s="712"/>
      <c r="J56" s="9"/>
      <c r="K56" s="739"/>
      <c r="L56" s="741"/>
    </row>
    <row r="57" spans="1:12" s="6" customFormat="1" ht="28.5" customHeight="1" x14ac:dyDescent="0.35">
      <c r="A57" s="686"/>
      <c r="B57" s="687"/>
      <c r="C57" s="688"/>
      <c r="D57" s="9"/>
      <c r="E57" s="20" t="s">
        <v>38</v>
      </c>
      <c r="F57" s="9"/>
      <c r="G57" s="710"/>
      <c r="H57" s="711"/>
      <c r="I57" s="712"/>
      <c r="J57" s="9"/>
      <c r="K57" s="739"/>
      <c r="L57" s="741"/>
    </row>
    <row r="58" spans="1:12" s="6" customFormat="1" ht="28.5" customHeight="1" x14ac:dyDescent="0.35">
      <c r="A58" s="686"/>
      <c r="B58" s="687"/>
      <c r="C58" s="688"/>
      <c r="D58" s="9"/>
      <c r="E58" s="20" t="s">
        <v>274</v>
      </c>
      <c r="F58" s="9"/>
      <c r="G58" s="710"/>
      <c r="H58" s="711"/>
      <c r="I58" s="712"/>
      <c r="J58" s="9"/>
      <c r="K58" s="739"/>
      <c r="L58" s="741"/>
    </row>
    <row r="59" spans="1:12" s="6" customFormat="1" ht="28.5" customHeight="1" x14ac:dyDescent="0.35">
      <c r="A59" s="686"/>
      <c r="B59" s="687"/>
      <c r="C59" s="688"/>
      <c r="D59" s="9"/>
      <c r="E59" s="20" t="s">
        <v>275</v>
      </c>
      <c r="F59" s="9"/>
      <c r="G59" s="710"/>
      <c r="H59" s="711"/>
      <c r="I59" s="712"/>
      <c r="J59" s="9"/>
      <c r="K59" s="739"/>
      <c r="L59" s="741"/>
    </row>
    <row r="60" spans="1:12" s="6" customFormat="1" ht="28.5" customHeight="1" x14ac:dyDescent="0.35">
      <c r="A60" s="686"/>
      <c r="B60" s="687"/>
      <c r="C60" s="688"/>
      <c r="D60" s="9"/>
      <c r="E60" s="20" t="s">
        <v>276</v>
      </c>
      <c r="F60" s="9"/>
      <c r="G60" s="710"/>
      <c r="H60" s="711"/>
      <c r="I60" s="712"/>
      <c r="J60" s="9"/>
      <c r="K60" s="739"/>
      <c r="L60" s="741"/>
    </row>
    <row r="61" spans="1:12" s="6" customFormat="1" ht="28.5" customHeight="1" x14ac:dyDescent="0.35">
      <c r="A61" s="686"/>
      <c r="B61" s="687"/>
      <c r="C61" s="688"/>
      <c r="D61" s="9"/>
      <c r="E61" s="20" t="s">
        <v>277</v>
      </c>
      <c r="F61" s="9"/>
      <c r="G61" s="710"/>
      <c r="H61" s="711"/>
      <c r="I61" s="712"/>
      <c r="J61" s="9"/>
      <c r="K61" s="739"/>
      <c r="L61" s="741"/>
    </row>
    <row r="62" spans="1:12" s="6" customFormat="1" ht="28.5" customHeight="1" x14ac:dyDescent="0.35">
      <c r="A62" s="686"/>
      <c r="B62" s="687"/>
      <c r="C62" s="688"/>
      <c r="D62" s="9"/>
      <c r="E62" s="20" t="s">
        <v>278</v>
      </c>
      <c r="F62" s="9"/>
      <c r="G62" s="710"/>
      <c r="H62" s="711"/>
      <c r="I62" s="712"/>
      <c r="J62" s="9"/>
      <c r="K62" s="739"/>
      <c r="L62" s="741"/>
    </row>
    <row r="63" spans="1:12" s="6" customFormat="1" ht="28.5" customHeight="1" x14ac:dyDescent="0.35">
      <c r="A63" s="686"/>
      <c r="B63" s="687"/>
      <c r="C63" s="688"/>
      <c r="D63" s="9"/>
      <c r="E63" s="20" t="s">
        <v>80</v>
      </c>
      <c r="F63" s="9"/>
      <c r="G63" s="710"/>
      <c r="H63" s="711"/>
      <c r="I63" s="712"/>
      <c r="J63" s="9"/>
      <c r="K63" s="739"/>
      <c r="L63" s="741"/>
    </row>
    <row r="64" spans="1:12" s="6" customFormat="1" ht="28.5" customHeight="1" x14ac:dyDescent="0.35">
      <c r="A64" s="686"/>
      <c r="B64" s="687"/>
      <c r="C64" s="688"/>
      <c r="D64" s="9"/>
      <c r="E64" s="18" t="s">
        <v>44</v>
      </c>
      <c r="F64" s="9"/>
      <c r="G64" s="710"/>
      <c r="H64" s="711"/>
      <c r="I64" s="712"/>
      <c r="J64" s="9"/>
      <c r="K64" s="739"/>
      <c r="L64" s="741"/>
    </row>
    <row r="65" spans="1:14" s="6" customFormat="1" ht="28.5" customHeight="1" x14ac:dyDescent="0.35">
      <c r="A65" s="686"/>
      <c r="B65" s="687"/>
      <c r="C65" s="688"/>
      <c r="D65" s="9"/>
      <c r="E65" s="18" t="s">
        <v>279</v>
      </c>
      <c r="F65" s="9"/>
      <c r="G65" s="710"/>
      <c r="H65" s="711"/>
      <c r="I65" s="712"/>
      <c r="J65" s="9"/>
      <c r="K65" s="739"/>
      <c r="L65" s="741"/>
    </row>
    <row r="66" spans="1:14" s="6" customFormat="1" ht="28.5" customHeight="1" x14ac:dyDescent="0.35">
      <c r="A66" s="686"/>
      <c r="B66" s="687"/>
      <c r="C66" s="688"/>
      <c r="D66" s="9"/>
      <c r="E66" s="18" t="s">
        <v>280</v>
      </c>
      <c r="F66" s="9"/>
      <c r="G66" s="710"/>
      <c r="H66" s="711"/>
      <c r="I66" s="712"/>
      <c r="J66" s="9"/>
      <c r="K66" s="739"/>
      <c r="L66" s="741"/>
    </row>
    <row r="67" spans="1:14" s="6" customFormat="1" ht="28.5" customHeight="1" x14ac:dyDescent="0.35">
      <c r="A67" s="686"/>
      <c r="B67" s="687"/>
      <c r="C67" s="688"/>
      <c r="D67" s="9"/>
      <c r="E67" s="18" t="s">
        <v>281</v>
      </c>
      <c r="F67" s="9"/>
      <c r="G67" s="710"/>
      <c r="H67" s="711"/>
      <c r="I67" s="712"/>
      <c r="J67" s="9"/>
      <c r="K67" s="739"/>
      <c r="L67" s="741"/>
    </row>
    <row r="68" spans="1:14" s="6" customFormat="1" ht="28.5" customHeight="1" x14ac:dyDescent="0.35">
      <c r="A68" s="686"/>
      <c r="B68" s="687"/>
      <c r="C68" s="688"/>
      <c r="D68" s="9"/>
      <c r="E68" s="18" t="s">
        <v>282</v>
      </c>
      <c r="F68" s="9"/>
      <c r="G68" s="710"/>
      <c r="H68" s="711"/>
      <c r="I68" s="712"/>
      <c r="J68" s="9"/>
      <c r="K68" s="739"/>
      <c r="L68" s="741"/>
    </row>
    <row r="69" spans="1:14" s="6" customFormat="1" ht="28.5" customHeight="1" x14ac:dyDescent="0.35">
      <c r="A69" s="686"/>
      <c r="B69" s="687"/>
      <c r="C69" s="688"/>
      <c r="D69" s="9"/>
      <c r="E69" s="18" t="s">
        <v>81</v>
      </c>
      <c r="F69" s="9"/>
      <c r="G69" s="743"/>
      <c r="H69" s="744"/>
      <c r="I69" s="745"/>
      <c r="J69" s="9"/>
      <c r="K69" s="739"/>
      <c r="L69" s="741"/>
    </row>
    <row r="70" spans="1:14" s="6" customFormat="1" ht="28.5" customHeight="1" x14ac:dyDescent="0.35">
      <c r="A70" s="686"/>
      <c r="B70" s="687"/>
      <c r="C70" s="688"/>
      <c r="D70" s="9"/>
      <c r="E70" s="20" t="s">
        <v>54</v>
      </c>
      <c r="F70" s="9"/>
      <c r="G70" s="129">
        <v>192.61</v>
      </c>
      <c r="H70" s="155">
        <v>249.26000000000002</v>
      </c>
      <c r="I70" s="153">
        <v>387.28000000000003</v>
      </c>
      <c r="J70" s="9"/>
      <c r="K70" s="739"/>
      <c r="L70" s="741"/>
    </row>
    <row r="71" spans="1:14" s="6" customFormat="1" ht="28.5" customHeight="1" x14ac:dyDescent="0.35">
      <c r="A71" s="686"/>
      <c r="B71" s="687"/>
      <c r="C71" s="688"/>
      <c r="D71" s="9"/>
      <c r="E71" s="20" t="s">
        <v>283</v>
      </c>
      <c r="F71" s="9"/>
      <c r="G71" s="707" t="s">
        <v>368</v>
      </c>
      <c r="H71" s="708"/>
      <c r="I71" s="709"/>
      <c r="J71" s="9"/>
      <c r="K71" s="739"/>
      <c r="L71" s="741"/>
    </row>
    <row r="72" spans="1:14" s="6" customFormat="1" ht="28.5" customHeight="1" x14ac:dyDescent="0.35">
      <c r="A72" s="686"/>
      <c r="B72" s="687"/>
      <c r="C72" s="688"/>
      <c r="D72" s="9"/>
      <c r="E72" s="20" t="s">
        <v>284</v>
      </c>
      <c r="F72" s="9"/>
      <c r="G72" s="710"/>
      <c r="H72" s="711"/>
      <c r="I72" s="712"/>
      <c r="J72" s="9"/>
      <c r="K72" s="739"/>
      <c r="L72" s="741"/>
    </row>
    <row r="73" spans="1:14" s="6" customFormat="1" ht="28.5" customHeight="1" x14ac:dyDescent="0.35">
      <c r="A73" s="686"/>
      <c r="B73" s="687"/>
      <c r="C73" s="688"/>
      <c r="D73" s="9"/>
      <c r="E73" s="20" t="s">
        <v>285</v>
      </c>
      <c r="F73" s="9"/>
      <c r="G73" s="710"/>
      <c r="H73" s="711"/>
      <c r="I73" s="712"/>
      <c r="J73" s="9"/>
      <c r="K73" s="739"/>
      <c r="L73" s="741"/>
    </row>
    <row r="74" spans="1:14" s="6" customFormat="1" ht="28.5" customHeight="1" thickBot="1" x14ac:dyDescent="0.4">
      <c r="A74" s="689"/>
      <c r="B74" s="690"/>
      <c r="C74" s="691"/>
      <c r="D74" s="9"/>
      <c r="E74" s="27" t="s">
        <v>82</v>
      </c>
      <c r="F74" s="9"/>
      <c r="G74" s="713"/>
      <c r="H74" s="714"/>
      <c r="I74" s="715"/>
      <c r="J74" s="9"/>
      <c r="K74" s="740"/>
      <c r="L74" s="742"/>
    </row>
    <row r="75" spans="1:14" ht="24.75" customHeight="1" x14ac:dyDescent="0.35">
      <c r="A75" s="51"/>
      <c r="B75" s="14"/>
      <c r="C75" s="14"/>
      <c r="D75" s="14"/>
      <c r="E75" s="14"/>
      <c r="F75" s="14"/>
      <c r="G75" s="14"/>
      <c r="H75" s="14"/>
      <c r="I75" s="14"/>
      <c r="J75" s="11"/>
      <c r="K75" s="11"/>
      <c r="L75" s="11"/>
      <c r="M75" s="11"/>
      <c r="N75" s="11"/>
    </row>
    <row r="76" spans="1:14" ht="12" customHeight="1" thickBot="1" x14ac:dyDescent="0.4">
      <c r="A76" s="5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4" ht="45.25" customHeight="1" thickBot="1" x14ac:dyDescent="0.4">
      <c r="A77" s="857" t="s">
        <v>369</v>
      </c>
      <c r="B77" s="858"/>
      <c r="C77" s="859"/>
      <c r="D77" s="13" t="s">
        <v>205</v>
      </c>
      <c r="E77" s="72" t="s">
        <v>201</v>
      </c>
      <c r="F77" s="13" t="s">
        <v>205</v>
      </c>
      <c r="G77" s="73" t="s">
        <v>228</v>
      </c>
      <c r="H77" s="74" t="s">
        <v>370</v>
      </c>
      <c r="I77" s="75" t="s">
        <v>371</v>
      </c>
      <c r="J77" s="13" t="s">
        <v>205</v>
      </c>
      <c r="K77" s="72" t="s">
        <v>5</v>
      </c>
      <c r="L77" s="72" t="s">
        <v>208</v>
      </c>
    </row>
    <row r="78" spans="1:14" ht="24.25" customHeight="1" thickBot="1" x14ac:dyDescent="0.55000000000000004">
      <c r="A78" s="6"/>
      <c r="B78" s="6"/>
      <c r="C78" s="6"/>
      <c r="D78" s="6"/>
      <c r="E78" s="6"/>
      <c r="F78" s="6"/>
      <c r="G78" s="6"/>
      <c r="H78" s="6"/>
      <c r="I78" s="4"/>
      <c r="J78" s="4"/>
    </row>
    <row r="79" spans="1:14" ht="39" customHeight="1" x14ac:dyDescent="0.5">
      <c r="A79" s="725" t="s">
        <v>235</v>
      </c>
      <c r="B79" s="726"/>
      <c r="C79" s="727"/>
      <c r="D79" s="6"/>
      <c r="E79" s="6"/>
      <c r="F79" s="6"/>
      <c r="G79" s="6"/>
      <c r="H79" s="6"/>
      <c r="I79" s="4"/>
      <c r="J79" s="4"/>
      <c r="L79" s="6"/>
    </row>
    <row r="80" spans="1:14" ht="24.75" customHeight="1" x14ac:dyDescent="0.35">
      <c r="A80" s="728"/>
      <c r="B80" s="729"/>
      <c r="C80" s="730"/>
      <c r="D80" s="14"/>
      <c r="E80" s="14"/>
      <c r="F80" s="14"/>
      <c r="G80" s="14"/>
      <c r="H80" s="14"/>
      <c r="I80" s="14"/>
      <c r="J80" s="6"/>
      <c r="K80" s="6"/>
      <c r="L80" s="6"/>
      <c r="M80" s="11"/>
      <c r="N80" s="11"/>
    </row>
    <row r="81" spans="1:12" ht="63.75" customHeight="1" x14ac:dyDescent="0.35">
      <c r="A81" s="728"/>
      <c r="B81" s="729"/>
      <c r="C81" s="730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" customHeight="1" thickBot="1" x14ac:dyDescent="0.4">
      <c r="A82" s="731"/>
      <c r="B82" s="732"/>
      <c r="C82" s="733"/>
      <c r="D82" s="6"/>
      <c r="E82" s="6"/>
      <c r="F82" s="6"/>
      <c r="G82" s="6"/>
      <c r="H82" s="6"/>
      <c r="I82" s="6"/>
      <c r="J82" s="14"/>
      <c r="K82" s="14"/>
      <c r="L82" s="14"/>
    </row>
    <row r="83" spans="1:12" ht="44.25" customHeight="1" thickBot="1" x14ac:dyDescent="0.4">
      <c r="A83" s="734" t="s">
        <v>369</v>
      </c>
      <c r="B83" s="735"/>
      <c r="C83" s="736"/>
      <c r="D83" s="13" t="s">
        <v>205</v>
      </c>
      <c r="E83" s="68">
        <v>1200600</v>
      </c>
      <c r="F83" s="13" t="s">
        <v>205</v>
      </c>
      <c r="G83" s="747" t="s">
        <v>370</v>
      </c>
      <c r="H83" s="751"/>
      <c r="I83" s="748"/>
      <c r="J83" s="13" t="s">
        <v>205</v>
      </c>
      <c r="K83" s="747" t="s">
        <v>208</v>
      </c>
      <c r="L83" s="748"/>
    </row>
    <row r="84" spans="1:12" ht="21.75" customHeight="1" x14ac:dyDescent="0.5">
      <c r="A84" s="6"/>
      <c r="B84" s="6"/>
      <c r="C84" s="6"/>
      <c r="D84" s="6"/>
      <c r="E84" s="6"/>
      <c r="F84" s="6"/>
      <c r="G84" s="6"/>
      <c r="H84" s="6"/>
      <c r="I84" s="6"/>
      <c r="J84" s="4"/>
    </row>
    <row r="85" spans="1:12" x14ac:dyDescent="0.5">
      <c r="A85" s="6"/>
      <c r="B85" s="6"/>
      <c r="D85"/>
      <c r="E85"/>
      <c r="F85"/>
      <c r="J85" s="4"/>
    </row>
    <row r="86" spans="1:12" ht="14.5" x14ac:dyDescent="0.35">
      <c r="A86" s="6"/>
      <c r="B86" s="6"/>
      <c r="D86"/>
      <c r="E86"/>
      <c r="F86"/>
      <c r="J86"/>
      <c r="K86"/>
      <c r="L86"/>
    </row>
    <row r="87" spans="1:12" ht="14.5" x14ac:dyDescent="0.35">
      <c r="A87" s="6"/>
      <c r="D87"/>
      <c r="E87"/>
      <c r="F87"/>
      <c r="J87"/>
      <c r="K87"/>
      <c r="L87"/>
    </row>
    <row r="88" spans="1:12" ht="14.5" x14ac:dyDescent="0.35">
      <c r="A88" s="6"/>
      <c r="D88"/>
      <c r="E88"/>
      <c r="F88"/>
      <c r="J88"/>
      <c r="K88"/>
      <c r="L88"/>
    </row>
    <row r="89" spans="1:12" ht="14.5" x14ac:dyDescent="0.35">
      <c r="A89" s="6"/>
      <c r="D89"/>
      <c r="E89"/>
      <c r="F89"/>
      <c r="J89"/>
      <c r="K89"/>
      <c r="L89"/>
    </row>
    <row r="90" spans="1:12" ht="14.5" x14ac:dyDescent="0.35">
      <c r="A90" s="6"/>
      <c r="D90"/>
      <c r="E90"/>
      <c r="F90"/>
      <c r="J90"/>
      <c r="K90"/>
      <c r="L90"/>
    </row>
    <row r="91" spans="1:12" ht="14.5" x14ac:dyDescent="0.35">
      <c r="A91" s="6"/>
      <c r="D91"/>
      <c r="E91"/>
      <c r="F91"/>
      <c r="J91"/>
      <c r="K91"/>
      <c r="L91"/>
    </row>
    <row r="92" spans="1:12" ht="14.5" x14ac:dyDescent="0.35">
      <c r="A92" s="6"/>
      <c r="D92"/>
      <c r="E92"/>
      <c r="F92"/>
      <c r="J92"/>
      <c r="K92"/>
      <c r="L92"/>
    </row>
    <row r="93" spans="1:12" x14ac:dyDescent="0.5">
      <c r="A93" s="6"/>
      <c r="B93" s="6"/>
      <c r="D93" s="4"/>
      <c r="E93"/>
      <c r="F93" s="4"/>
      <c r="J93"/>
      <c r="K93"/>
      <c r="L93"/>
    </row>
    <row r="94" spans="1:12" x14ac:dyDescent="0.5">
      <c r="A94" s="6"/>
      <c r="B94" s="6"/>
      <c r="D94" s="4"/>
      <c r="E94"/>
      <c r="F94" s="4"/>
      <c r="J94" s="4"/>
      <c r="K94"/>
      <c r="L94"/>
    </row>
    <row r="95" spans="1:12" x14ac:dyDescent="0.5">
      <c r="A95" s="6"/>
      <c r="B95" s="6"/>
      <c r="D95" s="4"/>
      <c r="E95"/>
      <c r="F95" s="4"/>
      <c r="J95" s="4"/>
      <c r="K95"/>
      <c r="L95"/>
    </row>
    <row r="96" spans="1:12" x14ac:dyDescent="0.5">
      <c r="A96" s="6"/>
      <c r="B96" s="6"/>
      <c r="D96" s="4"/>
      <c r="E96"/>
      <c r="F96" s="4"/>
      <c r="J96" s="4"/>
      <c r="K96"/>
      <c r="L96"/>
    </row>
    <row r="97" spans="1:12" x14ac:dyDescent="0.5">
      <c r="A97" s="6"/>
      <c r="B97" s="6"/>
      <c r="D97" s="4"/>
      <c r="E97"/>
      <c r="F97" s="4"/>
      <c r="J97" s="4"/>
      <c r="K97"/>
      <c r="L97"/>
    </row>
    <row r="98" spans="1:12" x14ac:dyDescent="0.5">
      <c r="A98" s="6"/>
      <c r="B98" s="6"/>
      <c r="D98" s="4"/>
      <c r="E98"/>
      <c r="F98" s="4"/>
      <c r="J98" s="4"/>
      <c r="K98"/>
      <c r="L98"/>
    </row>
    <row r="99" spans="1:12" x14ac:dyDescent="0.5">
      <c r="A99" s="6"/>
      <c r="B99" s="6"/>
      <c r="D99" s="4"/>
      <c r="E99"/>
      <c r="F99" s="4"/>
      <c r="J99" s="4"/>
      <c r="K99"/>
      <c r="L99"/>
    </row>
    <row r="100" spans="1:12" x14ac:dyDescent="0.5">
      <c r="A100" s="6"/>
      <c r="B100" s="6"/>
      <c r="D100" s="4"/>
      <c r="E100"/>
      <c r="F100" s="4"/>
      <c r="J100" s="4"/>
      <c r="K100"/>
      <c r="L100"/>
    </row>
    <row r="101" spans="1:12" x14ac:dyDescent="0.5">
      <c r="A101" s="6"/>
      <c r="B101" s="6"/>
      <c r="D101" s="4"/>
      <c r="E101"/>
      <c r="F101" s="4"/>
      <c r="J101" s="4"/>
      <c r="K101"/>
      <c r="L101"/>
    </row>
    <row r="102" spans="1:12" x14ac:dyDescent="0.5">
      <c r="A102" s="6"/>
      <c r="B102" s="6"/>
      <c r="D102" s="4"/>
      <c r="F102" s="4"/>
      <c r="G102" s="4"/>
      <c r="H102" s="4"/>
      <c r="I102" s="4"/>
      <c r="J102" s="4"/>
      <c r="K102"/>
      <c r="L102"/>
    </row>
    <row r="103" spans="1:12" x14ac:dyDescent="0.5">
      <c r="A103" s="6"/>
      <c r="B103" s="6"/>
      <c r="D103" s="4"/>
      <c r="F103" s="4"/>
      <c r="G103" s="4"/>
      <c r="H103" s="4"/>
      <c r="I103" s="4"/>
      <c r="J103" s="4"/>
    </row>
    <row r="104" spans="1:12" x14ac:dyDescent="0.5">
      <c r="A104" s="6"/>
      <c r="B104" s="6"/>
      <c r="D104" s="4"/>
      <c r="F104" s="4"/>
      <c r="G104" s="4"/>
      <c r="H104" s="4"/>
      <c r="I104" s="4"/>
      <c r="J104" s="4"/>
    </row>
    <row r="105" spans="1:12" x14ac:dyDescent="0.5">
      <c r="A105" s="6"/>
      <c r="B105" s="6"/>
      <c r="D105" s="4"/>
      <c r="F105" s="4"/>
      <c r="G105" s="4"/>
      <c r="H105" s="4"/>
      <c r="I105" s="4"/>
      <c r="J105" s="4"/>
    </row>
    <row r="106" spans="1:12" x14ac:dyDescent="0.5">
      <c r="A106" s="6"/>
      <c r="B106" s="6"/>
      <c r="D106" s="4"/>
      <c r="F106" s="4"/>
      <c r="G106" s="4"/>
      <c r="H106" s="4"/>
      <c r="I106" s="4"/>
      <c r="J106" s="4"/>
    </row>
    <row r="107" spans="1:12" x14ac:dyDescent="0.5">
      <c r="A107" s="6"/>
      <c r="B107" s="6"/>
      <c r="D107" s="4"/>
      <c r="F107" s="4"/>
      <c r="G107" s="4"/>
      <c r="H107" s="4"/>
      <c r="I107" s="4"/>
      <c r="J107" s="4"/>
    </row>
    <row r="108" spans="1:12" x14ac:dyDescent="0.5">
      <c r="A108" s="6"/>
      <c r="B108" s="6"/>
      <c r="D108" s="4"/>
      <c r="F108" s="4"/>
      <c r="G108" s="4"/>
      <c r="H108" s="4"/>
      <c r="I108" s="4"/>
      <c r="J108" s="4"/>
    </row>
    <row r="109" spans="1:12" x14ac:dyDescent="0.5">
      <c r="A109" s="6"/>
      <c r="B109" s="6"/>
      <c r="D109" s="4"/>
      <c r="F109" s="4"/>
      <c r="G109" s="4"/>
      <c r="H109" s="4"/>
      <c r="I109" s="4"/>
      <c r="J109" s="4"/>
    </row>
    <row r="110" spans="1:12" x14ac:dyDescent="0.5">
      <c r="A110" s="6"/>
      <c r="B110" s="6"/>
      <c r="D110" s="4"/>
      <c r="E110"/>
      <c r="F110" s="4"/>
      <c r="G110" s="4"/>
      <c r="H110" s="4"/>
      <c r="I110" s="4"/>
      <c r="J110" s="4"/>
    </row>
    <row r="111" spans="1:12" x14ac:dyDescent="0.5">
      <c r="A111" s="6"/>
      <c r="B111" s="6"/>
      <c r="D111" s="4"/>
      <c r="E111"/>
      <c r="F111" s="4"/>
      <c r="G111" s="4"/>
      <c r="H111" s="4"/>
      <c r="I111" s="4"/>
      <c r="J111" s="4"/>
      <c r="K111"/>
      <c r="L111"/>
    </row>
    <row r="112" spans="1:12" x14ac:dyDescent="0.5">
      <c r="A112" s="6"/>
      <c r="B112" s="6"/>
      <c r="D112" s="4"/>
      <c r="E112"/>
      <c r="F112" s="4"/>
      <c r="G112" s="4"/>
      <c r="H112" s="4"/>
      <c r="I112" s="4"/>
      <c r="J112" s="4"/>
      <c r="K112"/>
      <c r="L112"/>
    </row>
    <row r="113" spans="1:12" x14ac:dyDescent="0.5">
      <c r="A113" s="6"/>
      <c r="B113" s="6"/>
      <c r="D113" s="4"/>
      <c r="E113"/>
      <c r="F113" s="4"/>
      <c r="G113" s="4"/>
      <c r="H113" s="4"/>
      <c r="I113" s="4"/>
      <c r="J113" s="4"/>
      <c r="K113"/>
      <c r="L113"/>
    </row>
    <row r="114" spans="1:12" x14ac:dyDescent="0.5">
      <c r="A114" s="6"/>
      <c r="B114" s="6"/>
      <c r="D114" s="4"/>
      <c r="E114"/>
      <c r="F114" s="4"/>
      <c r="G114" s="4"/>
      <c r="H114" s="4"/>
      <c r="I114" s="4"/>
      <c r="J114" s="4"/>
      <c r="K114"/>
      <c r="L114"/>
    </row>
    <row r="115" spans="1:12" x14ac:dyDescent="0.5">
      <c r="A115" s="6"/>
      <c r="B115" s="6"/>
      <c r="D115" s="4"/>
      <c r="E115"/>
      <c r="F115" s="4"/>
      <c r="G115" s="4"/>
      <c r="H115" s="4"/>
      <c r="I115" s="4"/>
      <c r="J115" s="4"/>
      <c r="K115"/>
      <c r="L115"/>
    </row>
    <row r="116" spans="1:12" x14ac:dyDescent="0.5">
      <c r="A116" s="6"/>
      <c r="B116" s="6"/>
      <c r="D116" s="4"/>
      <c r="E116"/>
      <c r="F116" s="4"/>
      <c r="G116" s="4"/>
      <c r="H116" s="4"/>
      <c r="I116" s="4"/>
      <c r="J116" s="4"/>
      <c r="K116"/>
      <c r="L116"/>
    </row>
    <row r="117" spans="1:12" x14ac:dyDescent="0.5">
      <c r="A117" s="6"/>
      <c r="B117" s="6"/>
      <c r="D117" s="4"/>
      <c r="E117"/>
      <c r="F117" s="4"/>
      <c r="G117" s="4"/>
      <c r="H117" s="4"/>
      <c r="I117" s="4"/>
      <c r="J117" s="4"/>
      <c r="K117"/>
      <c r="L117"/>
    </row>
    <row r="118" spans="1:12" x14ac:dyDescent="0.5">
      <c r="A118" s="6"/>
      <c r="B118" s="6"/>
      <c r="D118" s="4"/>
      <c r="E118"/>
      <c r="F118" s="4"/>
      <c r="G118" s="4"/>
      <c r="H118" s="4"/>
      <c r="I118" s="4"/>
      <c r="J118" s="4"/>
      <c r="K118"/>
      <c r="L118"/>
    </row>
    <row r="119" spans="1:12" x14ac:dyDescent="0.5">
      <c r="A119" s="6"/>
      <c r="B119" s="6"/>
      <c r="D119" s="4"/>
      <c r="E119"/>
      <c r="F119" s="4"/>
      <c r="G119" s="4"/>
      <c r="H119" s="4"/>
      <c r="I119" s="4"/>
      <c r="J119" s="4"/>
      <c r="K119"/>
      <c r="L119"/>
    </row>
    <row r="120" spans="1:12" x14ac:dyDescent="0.5">
      <c r="A120" s="6"/>
      <c r="B120" s="6"/>
      <c r="D120" s="4"/>
      <c r="E120"/>
      <c r="F120" s="4"/>
      <c r="G120" s="4"/>
      <c r="H120" s="4"/>
      <c r="I120" s="4"/>
      <c r="J120" s="4"/>
      <c r="K120"/>
      <c r="L120"/>
    </row>
    <row r="121" spans="1:12" x14ac:dyDescent="0.5">
      <c r="A121" s="6"/>
      <c r="B121" s="6"/>
      <c r="D121" s="4"/>
      <c r="E121"/>
      <c r="F121" s="4"/>
      <c r="G121" s="4"/>
      <c r="H121" s="4"/>
      <c r="I121" s="4"/>
      <c r="J121" s="4"/>
      <c r="K121"/>
      <c r="L121"/>
    </row>
    <row r="122" spans="1:12" x14ac:dyDescent="0.5">
      <c r="A122" s="6"/>
      <c r="B122" s="6"/>
      <c r="D122" s="4"/>
      <c r="E122"/>
      <c r="F122" s="4"/>
      <c r="G122" s="4"/>
      <c r="H122" s="4"/>
      <c r="I122" s="4"/>
      <c r="J122" s="4"/>
      <c r="K122"/>
      <c r="L122"/>
    </row>
    <row r="123" spans="1:12" x14ac:dyDescent="0.5">
      <c r="A123" s="6"/>
      <c r="B123" s="6"/>
      <c r="D123" s="4"/>
      <c r="E123"/>
      <c r="F123" s="4"/>
      <c r="G123" s="4"/>
      <c r="H123" s="4"/>
      <c r="I123" s="4"/>
      <c r="J123" s="4"/>
      <c r="K123"/>
      <c r="L123"/>
    </row>
    <row r="124" spans="1:12" x14ac:dyDescent="0.5">
      <c r="A124" s="6"/>
      <c r="B124" s="6"/>
      <c r="D124" s="4"/>
      <c r="E124"/>
      <c r="F124" s="4"/>
      <c r="G124" s="4"/>
      <c r="H124" s="4"/>
      <c r="I124" s="4"/>
      <c r="J124" s="4"/>
      <c r="K124"/>
      <c r="L124"/>
    </row>
    <row r="125" spans="1:12" x14ac:dyDescent="0.5">
      <c r="A125" s="6"/>
      <c r="B125" s="6"/>
      <c r="D125" s="4"/>
      <c r="E125"/>
      <c r="F125" s="4"/>
      <c r="G125" s="4"/>
      <c r="H125" s="4"/>
      <c r="I125" s="4"/>
      <c r="J125" s="4"/>
      <c r="K125"/>
      <c r="L125"/>
    </row>
    <row r="126" spans="1:12" x14ac:dyDescent="0.5">
      <c r="A126" s="6"/>
      <c r="B126" s="6"/>
      <c r="D126" s="4"/>
      <c r="E126"/>
      <c r="F126" s="4"/>
      <c r="G126" s="4"/>
      <c r="H126" s="4"/>
      <c r="I126" s="4"/>
      <c r="J126" s="4"/>
      <c r="K126"/>
      <c r="L126"/>
    </row>
    <row r="127" spans="1:12" x14ac:dyDescent="0.5">
      <c r="A127" s="6"/>
      <c r="B127" s="6"/>
      <c r="D127" s="4"/>
      <c r="E127"/>
      <c r="F127" s="4"/>
      <c r="G127" s="4"/>
      <c r="H127" s="4"/>
      <c r="I127" s="4"/>
      <c r="J127" s="4"/>
      <c r="K127"/>
      <c r="L127"/>
    </row>
    <row r="128" spans="1:12" x14ac:dyDescent="0.5">
      <c r="A128" s="6"/>
      <c r="B128" s="6"/>
      <c r="D128" s="4"/>
      <c r="E128"/>
      <c r="F128" s="4"/>
      <c r="G128" s="4"/>
      <c r="H128" s="4"/>
      <c r="I128" s="4"/>
      <c r="J128" s="4"/>
      <c r="K128"/>
      <c r="L128"/>
    </row>
    <row r="129" spans="1:12" x14ac:dyDescent="0.5">
      <c r="A129" s="6"/>
      <c r="B129" s="6"/>
      <c r="D129" s="4"/>
      <c r="E129"/>
      <c r="F129" s="4"/>
      <c r="G129" s="4"/>
      <c r="H129" s="4"/>
      <c r="I129" s="4"/>
      <c r="J129" s="4"/>
      <c r="K129"/>
      <c r="L129"/>
    </row>
    <row r="130" spans="1:12" x14ac:dyDescent="0.5">
      <c r="A130" s="6"/>
      <c r="B130" s="6"/>
      <c r="D130" s="4"/>
      <c r="E130"/>
      <c r="F130" s="4"/>
      <c r="G130" s="4"/>
      <c r="H130" s="4"/>
      <c r="I130" s="4"/>
      <c r="J130" s="4"/>
      <c r="K130"/>
      <c r="L130"/>
    </row>
    <row r="131" spans="1:12" x14ac:dyDescent="0.5">
      <c r="A131" s="6"/>
      <c r="B131" s="6"/>
      <c r="D131" s="4"/>
      <c r="E131"/>
      <c r="F131" s="4"/>
      <c r="G131" s="4"/>
      <c r="H131" s="4"/>
      <c r="I131" s="4"/>
      <c r="J131" s="4"/>
      <c r="K131"/>
      <c r="L131"/>
    </row>
    <row r="132" spans="1:12" x14ac:dyDescent="0.5">
      <c r="A132" s="6"/>
      <c r="B132" s="6"/>
      <c r="D132" s="4"/>
      <c r="E132"/>
      <c r="F132" s="4"/>
      <c r="G132" s="4"/>
      <c r="H132" s="4"/>
      <c r="I132" s="4"/>
      <c r="J132" s="4"/>
      <c r="K132"/>
      <c r="L132"/>
    </row>
    <row r="133" spans="1:12" x14ac:dyDescent="0.5">
      <c r="A133" s="6"/>
      <c r="B133" s="6"/>
      <c r="D133" s="4"/>
      <c r="E133"/>
      <c r="F133" s="4"/>
      <c r="G133" s="4"/>
      <c r="H133" s="4"/>
      <c r="I133" s="4"/>
      <c r="J133" s="4"/>
      <c r="K133"/>
      <c r="L133"/>
    </row>
    <row r="134" spans="1:12" x14ac:dyDescent="0.5">
      <c r="A134" s="6"/>
      <c r="B134" s="6"/>
      <c r="D134" s="4"/>
      <c r="E134"/>
      <c r="F134" s="4"/>
      <c r="G134" s="4"/>
      <c r="H134" s="4"/>
      <c r="I134" s="4"/>
      <c r="J134" s="4"/>
      <c r="K134"/>
      <c r="L134"/>
    </row>
    <row r="135" spans="1:12" x14ac:dyDescent="0.5">
      <c r="A135" s="6"/>
      <c r="B135" s="6"/>
      <c r="D135" s="4"/>
      <c r="E135"/>
      <c r="F135" s="4"/>
      <c r="G135" s="4"/>
      <c r="H135" s="4"/>
      <c r="I135" s="4"/>
      <c r="J135" s="4"/>
      <c r="K135"/>
      <c r="L135"/>
    </row>
    <row r="136" spans="1:12" x14ac:dyDescent="0.5">
      <c r="A136" s="6"/>
      <c r="B136" s="6"/>
      <c r="D136" s="4"/>
      <c r="E136"/>
      <c r="F136" s="4"/>
      <c r="G136" s="4"/>
      <c r="H136" s="4"/>
      <c r="I136" s="4"/>
      <c r="J136" s="4"/>
      <c r="K136"/>
      <c r="L136"/>
    </row>
    <row r="137" spans="1:12" x14ac:dyDescent="0.5">
      <c r="A137" s="6"/>
      <c r="B137" s="6"/>
      <c r="D137" s="4"/>
      <c r="E137"/>
      <c r="F137" s="4"/>
      <c r="G137" s="4"/>
      <c r="H137" s="4"/>
      <c r="I137" s="4"/>
      <c r="J137" s="4"/>
      <c r="K137"/>
      <c r="L137"/>
    </row>
    <row r="138" spans="1:12" x14ac:dyDescent="0.5">
      <c r="A138" s="6"/>
      <c r="B138" s="6"/>
      <c r="D138" s="4"/>
      <c r="E138"/>
      <c r="F138" s="4"/>
      <c r="G138" s="4"/>
      <c r="H138" s="4"/>
      <c r="I138" s="4"/>
      <c r="J138" s="4"/>
      <c r="K138"/>
      <c r="L138"/>
    </row>
    <row r="139" spans="1:12" x14ac:dyDescent="0.5">
      <c r="A139" s="6"/>
      <c r="B139" s="6"/>
      <c r="D139" s="4"/>
      <c r="E139"/>
      <c r="F139" s="4"/>
      <c r="G139" s="4"/>
      <c r="H139" s="4"/>
      <c r="I139" s="4"/>
      <c r="J139" s="4"/>
      <c r="K139"/>
      <c r="L139"/>
    </row>
    <row r="140" spans="1:12" x14ac:dyDescent="0.5">
      <c r="A140" s="6"/>
      <c r="B140" s="6"/>
      <c r="D140" s="4"/>
      <c r="E140"/>
      <c r="F140" s="4"/>
      <c r="G140" s="4"/>
      <c r="H140" s="4"/>
      <c r="I140" s="4"/>
      <c r="J140" s="4"/>
      <c r="K140"/>
      <c r="L140"/>
    </row>
    <row r="141" spans="1:12" x14ac:dyDescent="0.5">
      <c r="A141" s="6"/>
      <c r="B141" s="6"/>
      <c r="D141" s="4"/>
      <c r="E141"/>
      <c r="F141" s="4"/>
      <c r="G141" s="4"/>
      <c r="H141" s="4"/>
      <c r="I141" s="4"/>
      <c r="J141" s="4"/>
      <c r="K141"/>
      <c r="L141"/>
    </row>
    <row r="142" spans="1:12" x14ac:dyDescent="0.5">
      <c r="A142" s="6"/>
      <c r="B142" s="6"/>
      <c r="D142" s="4"/>
      <c r="E142"/>
      <c r="F142" s="4"/>
      <c r="G142" s="4"/>
      <c r="H142" s="4"/>
      <c r="I142" s="4"/>
      <c r="J142" s="4"/>
      <c r="K142"/>
      <c r="L142"/>
    </row>
    <row r="143" spans="1:12" x14ac:dyDescent="0.5">
      <c r="A143" s="6"/>
      <c r="B143" s="6"/>
      <c r="D143" s="4"/>
      <c r="E143"/>
      <c r="F143" s="4"/>
      <c r="G143" s="4"/>
      <c r="H143" s="4"/>
      <c r="I143" s="4"/>
      <c r="J143" s="4"/>
      <c r="K143"/>
      <c r="L143"/>
    </row>
    <row r="144" spans="1:12" x14ac:dyDescent="0.5">
      <c r="A144" s="6"/>
      <c r="B144" s="6"/>
      <c r="D144" s="4"/>
      <c r="E144"/>
      <c r="F144" s="4"/>
      <c r="G144" s="4"/>
      <c r="H144" s="4"/>
      <c r="I144" s="4"/>
      <c r="J144" s="4"/>
      <c r="K144"/>
      <c r="L144"/>
    </row>
    <row r="145" spans="1:12" x14ac:dyDescent="0.5">
      <c r="A145" s="6"/>
      <c r="B145" s="6"/>
      <c r="D145" s="4"/>
      <c r="E145"/>
      <c r="F145" s="4"/>
      <c r="G145" s="4"/>
      <c r="H145" s="4"/>
      <c r="I145" s="4"/>
      <c r="J145" s="4"/>
      <c r="K145"/>
      <c r="L145"/>
    </row>
    <row r="146" spans="1:12" x14ac:dyDescent="0.5">
      <c r="A146" s="6"/>
      <c r="B146" s="6"/>
      <c r="D146" s="4"/>
      <c r="E146"/>
      <c r="F146" s="4"/>
      <c r="G146" s="4"/>
      <c r="H146" s="4"/>
      <c r="I146" s="4"/>
      <c r="J146" s="4"/>
      <c r="K146"/>
      <c r="L146"/>
    </row>
    <row r="147" spans="1:12" x14ac:dyDescent="0.5">
      <c r="A147" s="6"/>
      <c r="B147" s="6"/>
      <c r="D147" s="4"/>
      <c r="E147"/>
      <c r="F147" s="4"/>
      <c r="G147" s="4"/>
      <c r="H147" s="4"/>
      <c r="I147" s="4"/>
      <c r="J147" s="4"/>
      <c r="K147"/>
      <c r="L147"/>
    </row>
    <row r="148" spans="1:12" x14ac:dyDescent="0.5">
      <c r="A148" s="6"/>
      <c r="B148" s="6"/>
      <c r="D148" s="4"/>
      <c r="E148"/>
      <c r="F148" s="4"/>
      <c r="G148" s="4"/>
      <c r="H148" s="4"/>
      <c r="I148" s="4"/>
      <c r="J148" s="4"/>
      <c r="K148"/>
      <c r="L148"/>
    </row>
    <row r="149" spans="1:12" x14ac:dyDescent="0.5">
      <c r="A149" s="6"/>
      <c r="B149" s="6"/>
      <c r="D149" s="4"/>
      <c r="E149"/>
      <c r="F149" s="4"/>
      <c r="G149" s="4"/>
      <c r="H149" s="4"/>
      <c r="I149" s="4"/>
      <c r="J149" s="4"/>
      <c r="K149"/>
      <c r="L149"/>
    </row>
    <row r="150" spans="1:12" x14ac:dyDescent="0.5">
      <c r="A150" s="6"/>
      <c r="B150" s="6"/>
      <c r="D150" s="4"/>
      <c r="E150"/>
      <c r="F150" s="4"/>
      <c r="G150" s="4"/>
      <c r="H150" s="4"/>
      <c r="I150" s="4"/>
      <c r="J150" s="4"/>
      <c r="K150"/>
      <c r="L150"/>
    </row>
    <row r="151" spans="1:12" x14ac:dyDescent="0.5">
      <c r="A151" s="6"/>
      <c r="B151" s="6"/>
      <c r="D151" s="4"/>
      <c r="E151"/>
      <c r="F151" s="4"/>
      <c r="G151" s="4"/>
      <c r="H151" s="4"/>
      <c r="I151" s="4"/>
      <c r="J151" s="4"/>
      <c r="K151"/>
      <c r="L151"/>
    </row>
    <row r="152" spans="1:12" x14ac:dyDescent="0.5">
      <c r="A152" s="6"/>
      <c r="B152" s="6"/>
      <c r="D152" s="4"/>
      <c r="E152"/>
      <c r="F152" s="4"/>
      <c r="G152" s="4"/>
      <c r="H152" s="4"/>
      <c r="I152" s="4"/>
      <c r="J152" s="4"/>
      <c r="K152"/>
      <c r="L152"/>
    </row>
    <row r="153" spans="1:12" x14ac:dyDescent="0.5">
      <c r="A153" s="6"/>
      <c r="B153" s="6"/>
      <c r="D153" s="4"/>
      <c r="E153"/>
      <c r="F153" s="4"/>
      <c r="G153" s="4"/>
      <c r="H153" s="4"/>
      <c r="I153" s="4"/>
      <c r="J153" s="4"/>
      <c r="K153"/>
      <c r="L153"/>
    </row>
    <row r="154" spans="1:12" x14ac:dyDescent="0.5">
      <c r="A154" s="6"/>
      <c r="B154" s="6"/>
      <c r="D154" s="4"/>
      <c r="E154"/>
      <c r="F154" s="4"/>
      <c r="G154" s="4"/>
      <c r="H154" s="4"/>
      <c r="I154" s="4"/>
      <c r="J154" s="4"/>
      <c r="K154"/>
      <c r="L154"/>
    </row>
    <row r="155" spans="1:12" x14ac:dyDescent="0.5">
      <c r="A155" s="6"/>
      <c r="B155" s="6"/>
      <c r="D155" s="4"/>
      <c r="E155"/>
      <c r="F155" s="4"/>
      <c r="G155" s="4"/>
      <c r="H155" s="4"/>
      <c r="I155" s="4"/>
      <c r="J155" s="4"/>
      <c r="K155"/>
      <c r="L155"/>
    </row>
    <row r="156" spans="1:12" x14ac:dyDescent="0.5">
      <c r="A156" s="6"/>
      <c r="B156" s="6"/>
      <c r="D156" s="4"/>
      <c r="E156"/>
      <c r="F156" s="4"/>
      <c r="G156" s="4"/>
      <c r="H156" s="4"/>
      <c r="I156" s="4"/>
      <c r="J156" s="4"/>
      <c r="K156"/>
      <c r="L156"/>
    </row>
    <row r="157" spans="1:12" x14ac:dyDescent="0.5">
      <c r="A157" s="6"/>
      <c r="B157" s="6"/>
      <c r="D157" s="4"/>
      <c r="E157"/>
      <c r="F157" s="4"/>
      <c r="G157" s="4"/>
      <c r="H157" s="4"/>
      <c r="I157" s="4"/>
      <c r="J157" s="4"/>
      <c r="K157"/>
      <c r="L157"/>
    </row>
    <row r="158" spans="1:12" x14ac:dyDescent="0.5">
      <c r="A158" s="6"/>
      <c r="B158" s="6"/>
      <c r="D158" s="4"/>
      <c r="E158"/>
      <c r="F158" s="4"/>
      <c r="G158" s="4"/>
      <c r="H158" s="4"/>
      <c r="I158" s="4"/>
      <c r="J158" s="4"/>
      <c r="K158"/>
      <c r="L158"/>
    </row>
    <row r="159" spans="1:12" x14ac:dyDescent="0.5">
      <c r="A159" s="6"/>
      <c r="B159" s="6"/>
      <c r="D159" s="4"/>
      <c r="E159"/>
      <c r="F159" s="4"/>
      <c r="G159" s="4"/>
      <c r="H159" s="4"/>
      <c r="I159" s="4"/>
      <c r="J159" s="4"/>
      <c r="K159"/>
      <c r="L159"/>
    </row>
    <row r="160" spans="1:12" x14ac:dyDescent="0.5">
      <c r="A160" s="6"/>
      <c r="B160" s="6"/>
      <c r="D160" s="4"/>
      <c r="E160"/>
      <c r="F160" s="4"/>
      <c r="G160" s="4"/>
      <c r="H160" s="4"/>
      <c r="I160" s="4"/>
      <c r="J160" s="4"/>
      <c r="K160"/>
      <c r="L160"/>
    </row>
    <row r="161" spans="1:12" x14ac:dyDescent="0.5">
      <c r="A161" s="6"/>
      <c r="B161" s="6"/>
      <c r="D161" s="4"/>
      <c r="E161"/>
      <c r="F161" s="4"/>
      <c r="G161" s="4"/>
      <c r="H161" s="4"/>
      <c r="I161" s="4"/>
      <c r="J161" s="4"/>
      <c r="K161"/>
      <c r="L161"/>
    </row>
    <row r="162" spans="1:12" x14ac:dyDescent="0.5">
      <c r="A162" s="6"/>
      <c r="B162" s="6"/>
      <c r="D162" s="4"/>
      <c r="E162"/>
      <c r="F162" s="4"/>
      <c r="G162" s="4"/>
      <c r="H162" s="4"/>
      <c r="I162" s="4"/>
      <c r="J162" s="4"/>
      <c r="K162"/>
      <c r="L162"/>
    </row>
    <row r="163" spans="1:12" x14ac:dyDescent="0.5">
      <c r="A163" s="6"/>
      <c r="B163" s="6"/>
      <c r="D163" s="4"/>
      <c r="E163"/>
      <c r="F163" s="4"/>
      <c r="G163" s="4"/>
      <c r="H163" s="4"/>
      <c r="I163" s="4"/>
      <c r="J163" s="4"/>
      <c r="K163"/>
      <c r="L163"/>
    </row>
    <row r="164" spans="1:12" x14ac:dyDescent="0.5">
      <c r="A164" s="6"/>
      <c r="B164" s="6"/>
      <c r="D164" s="4"/>
      <c r="E164"/>
      <c r="F164" s="4"/>
      <c r="G164" s="4"/>
      <c r="H164" s="4"/>
      <c r="I164" s="4"/>
      <c r="J164" s="4"/>
      <c r="K164"/>
      <c r="L164"/>
    </row>
    <row r="165" spans="1:12" x14ac:dyDescent="0.5">
      <c r="A165" s="6"/>
      <c r="B165" s="6"/>
      <c r="D165" s="4"/>
      <c r="E165"/>
      <c r="F165" s="4"/>
      <c r="G165" s="4"/>
      <c r="H165" s="4"/>
      <c r="I165" s="4"/>
      <c r="J165" s="4"/>
      <c r="K165"/>
      <c r="L165"/>
    </row>
    <row r="166" spans="1:12" x14ac:dyDescent="0.5">
      <c r="A166" s="6"/>
      <c r="B166" s="6"/>
      <c r="D166" s="4"/>
      <c r="E166"/>
      <c r="F166" s="4"/>
      <c r="G166" s="4"/>
      <c r="H166" s="4"/>
      <c r="I166" s="4"/>
      <c r="J166" s="4"/>
      <c r="K166"/>
      <c r="L166"/>
    </row>
    <row r="167" spans="1:12" x14ac:dyDescent="0.5">
      <c r="A167" s="6"/>
      <c r="B167" s="6"/>
      <c r="D167" s="4"/>
      <c r="E167"/>
      <c r="F167" s="4"/>
      <c r="G167" s="4"/>
      <c r="H167" s="4"/>
      <c r="I167" s="4"/>
      <c r="J167" s="4"/>
      <c r="K167"/>
      <c r="L167"/>
    </row>
    <row r="168" spans="1:12" x14ac:dyDescent="0.5">
      <c r="A168" s="6"/>
      <c r="B168" s="6"/>
      <c r="D168" s="4"/>
      <c r="E168"/>
      <c r="F168" s="4"/>
      <c r="G168" s="4"/>
      <c r="H168" s="4"/>
      <c r="I168" s="4"/>
      <c r="J168" s="4"/>
      <c r="K168"/>
      <c r="L168"/>
    </row>
    <row r="169" spans="1:12" x14ac:dyDescent="0.5">
      <c r="A169" s="6"/>
      <c r="B169" s="6"/>
      <c r="D169" s="4"/>
      <c r="E169"/>
      <c r="F169" s="4"/>
      <c r="G169" s="4"/>
      <c r="H169" s="4"/>
      <c r="I169" s="4"/>
      <c r="J169" s="4"/>
      <c r="K169"/>
      <c r="L169"/>
    </row>
    <row r="170" spans="1:12" x14ac:dyDescent="0.5">
      <c r="A170" s="6"/>
      <c r="B170" s="6"/>
      <c r="D170" s="4"/>
      <c r="E170"/>
      <c r="F170" s="4"/>
      <c r="G170" s="4"/>
      <c r="H170" s="4"/>
      <c r="I170" s="4"/>
      <c r="J170" s="4"/>
      <c r="K170"/>
      <c r="L170"/>
    </row>
    <row r="171" spans="1:12" x14ac:dyDescent="0.5">
      <c r="A171" s="6"/>
      <c r="B171" s="6"/>
      <c r="D171" s="4"/>
      <c r="E171"/>
      <c r="F171" s="4"/>
      <c r="G171" s="4"/>
      <c r="H171" s="4"/>
      <c r="I171" s="4"/>
      <c r="J171" s="4"/>
      <c r="K171"/>
      <c r="L171"/>
    </row>
    <row r="172" spans="1:12" x14ac:dyDescent="0.5">
      <c r="A172" s="6"/>
      <c r="B172" s="6"/>
      <c r="D172" s="4"/>
      <c r="E172"/>
      <c r="F172" s="4"/>
      <c r="G172" s="4"/>
      <c r="H172" s="4"/>
      <c r="I172" s="4"/>
      <c r="J172" s="4"/>
      <c r="K172"/>
      <c r="L172"/>
    </row>
    <row r="173" spans="1:12" x14ac:dyDescent="0.5">
      <c r="A173" s="6"/>
      <c r="B173" s="6"/>
      <c r="D173" s="4"/>
      <c r="E173"/>
      <c r="F173" s="4"/>
      <c r="G173" s="4"/>
      <c r="H173" s="4"/>
      <c r="I173" s="4"/>
      <c r="J173" s="4"/>
      <c r="K173"/>
      <c r="L173"/>
    </row>
    <row r="174" spans="1:12" x14ac:dyDescent="0.5">
      <c r="A174" s="6"/>
      <c r="B174" s="6"/>
      <c r="D174" s="4"/>
      <c r="E174"/>
      <c r="F174" s="4"/>
      <c r="G174" s="4"/>
      <c r="H174" s="4"/>
      <c r="I174" s="4"/>
      <c r="J174" s="4"/>
      <c r="K174"/>
      <c r="L174"/>
    </row>
    <row r="175" spans="1:12" x14ac:dyDescent="0.5">
      <c r="A175" s="6"/>
      <c r="B175" s="6"/>
      <c r="D175" s="4"/>
      <c r="E175"/>
      <c r="F175" s="4"/>
      <c r="G175" s="4"/>
      <c r="H175" s="4"/>
      <c r="I175" s="4"/>
      <c r="J175" s="4"/>
      <c r="K175"/>
      <c r="L175"/>
    </row>
    <row r="176" spans="1:12" x14ac:dyDescent="0.5">
      <c r="A176" s="6"/>
      <c r="B176" s="6"/>
      <c r="D176" s="4"/>
      <c r="E176"/>
      <c r="F176" s="4"/>
      <c r="G176" s="4"/>
      <c r="H176" s="4"/>
      <c r="I176" s="4"/>
      <c r="J176" s="4"/>
      <c r="K176"/>
      <c r="L176"/>
    </row>
    <row r="177" spans="1:12" x14ac:dyDescent="0.5">
      <c r="A177" s="6"/>
      <c r="B177" s="6"/>
      <c r="D177" s="4"/>
      <c r="E177"/>
      <c r="F177" s="4"/>
      <c r="G177" s="4"/>
      <c r="H177" s="4"/>
      <c r="I177" s="4"/>
      <c r="J177" s="4"/>
      <c r="K177"/>
      <c r="L177"/>
    </row>
    <row r="178" spans="1:12" x14ac:dyDescent="0.5">
      <c r="A178" s="6"/>
      <c r="B178" s="6"/>
      <c r="D178" s="4"/>
      <c r="E178"/>
      <c r="F178" s="4"/>
      <c r="G178" s="4"/>
      <c r="H178" s="4"/>
      <c r="I178" s="4"/>
      <c r="J178" s="4"/>
      <c r="K178"/>
      <c r="L178"/>
    </row>
    <row r="179" spans="1:12" x14ac:dyDescent="0.5">
      <c r="A179" s="6"/>
      <c r="B179" s="6"/>
      <c r="D179" s="4"/>
      <c r="E179"/>
      <c r="F179" s="4"/>
      <c r="G179" s="4"/>
      <c r="H179" s="4"/>
      <c r="I179" s="4"/>
      <c r="J179" s="4"/>
      <c r="K179"/>
      <c r="L179"/>
    </row>
    <row r="180" spans="1:12" x14ac:dyDescent="0.5">
      <c r="A180" s="6"/>
      <c r="B180" s="6"/>
      <c r="D180" s="4"/>
      <c r="E180"/>
      <c r="F180" s="4"/>
      <c r="G180" s="4"/>
      <c r="H180" s="4"/>
      <c r="I180" s="4"/>
      <c r="J180" s="4"/>
      <c r="K180"/>
      <c r="L180"/>
    </row>
    <row r="181" spans="1:12" x14ac:dyDescent="0.5">
      <c r="A181" s="6"/>
      <c r="B181" s="6"/>
      <c r="D181" s="4"/>
      <c r="E181"/>
      <c r="F181" s="4"/>
      <c r="G181" s="4"/>
      <c r="H181" s="4"/>
      <c r="I181" s="4"/>
      <c r="J181" s="4"/>
      <c r="K181"/>
      <c r="L181"/>
    </row>
    <row r="182" spans="1:12" x14ac:dyDescent="0.5">
      <c r="A182" s="6"/>
      <c r="B182" s="6"/>
      <c r="D182" s="4"/>
      <c r="E182"/>
      <c r="F182" s="4"/>
      <c r="G182" s="4"/>
      <c r="H182" s="4"/>
      <c r="I182" s="4"/>
      <c r="J182" s="4"/>
      <c r="K182"/>
      <c r="L182"/>
    </row>
    <row r="183" spans="1:12" x14ac:dyDescent="0.5">
      <c r="A183" s="6"/>
      <c r="B183" s="6"/>
      <c r="D183" s="4"/>
      <c r="E183"/>
      <c r="F183" s="4"/>
      <c r="G183" s="4"/>
      <c r="H183" s="4"/>
      <c r="I183" s="4"/>
      <c r="J183" s="4"/>
      <c r="K183"/>
      <c r="L183"/>
    </row>
    <row r="184" spans="1:12" x14ac:dyDescent="0.5">
      <c r="A184" s="6"/>
      <c r="B184" s="6"/>
      <c r="D184" s="4"/>
      <c r="E184"/>
      <c r="F184" s="4"/>
      <c r="G184" s="4"/>
      <c r="H184" s="4"/>
      <c r="I184" s="4"/>
      <c r="J184" s="4"/>
      <c r="K184"/>
      <c r="L184"/>
    </row>
    <row r="185" spans="1:12" x14ac:dyDescent="0.5">
      <c r="A185" s="6"/>
      <c r="B185" s="6"/>
      <c r="D185" s="4"/>
      <c r="E185"/>
      <c r="F185" s="4"/>
      <c r="G185" s="4"/>
      <c r="H185" s="4"/>
      <c r="I185" s="4"/>
      <c r="J185" s="4"/>
      <c r="K185"/>
      <c r="L185"/>
    </row>
    <row r="186" spans="1:12" x14ac:dyDescent="0.5">
      <c r="A186" s="6"/>
      <c r="B186" s="6"/>
      <c r="D186" s="4"/>
      <c r="E186"/>
      <c r="F186" s="4"/>
      <c r="G186" s="4"/>
      <c r="H186" s="4"/>
      <c r="I186" s="4"/>
      <c r="J186" s="4"/>
      <c r="K186"/>
      <c r="L186"/>
    </row>
    <row r="187" spans="1:12" x14ac:dyDescent="0.5">
      <c r="A187" s="6"/>
      <c r="B187" s="6"/>
      <c r="D187" s="4"/>
      <c r="E187"/>
      <c r="F187" s="4"/>
      <c r="G187" s="4"/>
      <c r="H187" s="4"/>
      <c r="I187" s="4"/>
      <c r="J187" s="4"/>
      <c r="K187"/>
      <c r="L187"/>
    </row>
    <row r="188" spans="1:12" x14ac:dyDescent="0.5">
      <c r="A188" s="6"/>
      <c r="B188" s="6"/>
      <c r="D188" s="4"/>
      <c r="E188"/>
      <c r="F188" s="4"/>
      <c r="G188" s="4"/>
      <c r="H188" s="4"/>
      <c r="I188" s="4"/>
      <c r="J188" s="4"/>
      <c r="K188"/>
      <c r="L188"/>
    </row>
    <row r="189" spans="1:12" x14ac:dyDescent="0.5">
      <c r="A189" s="6"/>
      <c r="B189" s="6"/>
      <c r="D189" s="4"/>
      <c r="E189"/>
      <c r="F189" s="4"/>
      <c r="G189" s="4"/>
      <c r="H189" s="4"/>
      <c r="I189" s="4"/>
      <c r="J189" s="4"/>
      <c r="K189"/>
      <c r="L189"/>
    </row>
    <row r="190" spans="1:12" x14ac:dyDescent="0.5">
      <c r="A190" s="6"/>
      <c r="B190" s="6"/>
      <c r="D190" s="4"/>
      <c r="E190"/>
      <c r="F190" s="4"/>
      <c r="G190" s="4"/>
      <c r="H190" s="4"/>
      <c r="I190" s="4"/>
      <c r="J190" s="4"/>
      <c r="K190"/>
      <c r="L190"/>
    </row>
    <row r="191" spans="1:12" x14ac:dyDescent="0.5">
      <c r="A191" s="6"/>
      <c r="B191" s="6"/>
      <c r="D191" s="4"/>
      <c r="E191"/>
      <c r="F191" s="4"/>
      <c r="G191" s="4"/>
      <c r="H191" s="4"/>
      <c r="I191" s="4"/>
      <c r="J191" s="4"/>
      <c r="K191"/>
      <c r="L191"/>
    </row>
    <row r="192" spans="1:12" x14ac:dyDescent="0.5">
      <c r="A192" s="6"/>
      <c r="B192" s="6"/>
      <c r="D192" s="4"/>
      <c r="E192"/>
      <c r="F192" s="4"/>
      <c r="G192" s="4"/>
      <c r="H192" s="4"/>
      <c r="I192" s="4"/>
      <c r="J192" s="4"/>
      <c r="K192"/>
      <c r="L192"/>
    </row>
    <row r="193" spans="1:12" x14ac:dyDescent="0.5">
      <c r="A193" s="6"/>
      <c r="B193" s="6"/>
      <c r="D193" s="4"/>
      <c r="E193"/>
      <c r="F193" s="4"/>
      <c r="G193" s="4"/>
      <c r="H193" s="4"/>
      <c r="I193" s="4"/>
      <c r="J193" s="4"/>
      <c r="K193"/>
      <c r="L193"/>
    </row>
    <row r="194" spans="1:12" x14ac:dyDescent="0.5">
      <c r="A194" s="6"/>
      <c r="B194" s="6"/>
      <c r="D194" s="4"/>
      <c r="E194"/>
      <c r="F194" s="4"/>
      <c r="G194" s="4"/>
      <c r="H194" s="4"/>
      <c r="I194" s="4"/>
      <c r="J194" s="4"/>
      <c r="K194"/>
      <c r="L194"/>
    </row>
    <row r="195" spans="1:12" x14ac:dyDescent="0.5">
      <c r="A195" s="6"/>
      <c r="B195" s="6"/>
      <c r="D195" s="4"/>
      <c r="E195"/>
      <c r="F195" s="4"/>
      <c r="G195" s="4"/>
      <c r="H195" s="4"/>
      <c r="I195" s="4"/>
      <c r="J195" s="4"/>
      <c r="K195"/>
      <c r="L195"/>
    </row>
    <row r="196" spans="1:12" x14ac:dyDescent="0.5">
      <c r="A196" s="6"/>
      <c r="B196" s="6"/>
      <c r="D196" s="4"/>
      <c r="E196"/>
      <c r="F196" s="4"/>
      <c r="G196" s="4"/>
      <c r="H196" s="4"/>
      <c r="I196" s="4"/>
      <c r="J196" s="4"/>
      <c r="K196"/>
      <c r="L196"/>
    </row>
    <row r="197" spans="1:12" x14ac:dyDescent="0.5">
      <c r="A197" s="6"/>
      <c r="B197" s="6"/>
      <c r="D197" s="4"/>
      <c r="E197"/>
      <c r="F197" s="4"/>
      <c r="G197" s="4"/>
      <c r="H197" s="4"/>
      <c r="I197" s="4"/>
      <c r="J197" s="4"/>
      <c r="K197"/>
      <c r="L197"/>
    </row>
    <row r="198" spans="1:12" x14ac:dyDescent="0.5">
      <c r="D198" s="4"/>
      <c r="E198"/>
      <c r="F198" s="4"/>
      <c r="G198" s="4"/>
      <c r="H198" s="4"/>
      <c r="I198" s="4"/>
      <c r="J198" s="4"/>
      <c r="K198"/>
      <c r="L198"/>
    </row>
    <row r="199" spans="1:12" x14ac:dyDescent="0.5">
      <c r="D199" s="4"/>
      <c r="E199"/>
      <c r="F199" s="4"/>
      <c r="G199" s="4"/>
      <c r="H199" s="4"/>
      <c r="I199" s="4"/>
      <c r="J199" s="4"/>
      <c r="K199"/>
      <c r="L199"/>
    </row>
    <row r="200" spans="1:12" x14ac:dyDescent="0.5">
      <c r="D200" s="4"/>
      <c r="E200"/>
      <c r="F200" s="4"/>
      <c r="G200" s="4"/>
      <c r="H200" s="4"/>
      <c r="I200" s="4"/>
      <c r="J200" s="4"/>
      <c r="K200"/>
      <c r="L200"/>
    </row>
    <row r="201" spans="1:12" x14ac:dyDescent="0.5">
      <c r="D201" s="4"/>
      <c r="E201"/>
      <c r="F201" s="4"/>
      <c r="G201" s="4"/>
      <c r="H201" s="4"/>
      <c r="I201" s="4"/>
      <c r="J201" s="4"/>
      <c r="K201"/>
      <c r="L201"/>
    </row>
    <row r="202" spans="1:12" x14ac:dyDescent="0.5">
      <c r="D202" s="4"/>
      <c r="E202"/>
      <c r="F202" s="4"/>
      <c r="G202" s="4"/>
      <c r="H202" s="4"/>
      <c r="I202" s="4"/>
      <c r="J202" s="4"/>
      <c r="K202"/>
      <c r="L202"/>
    </row>
    <row r="203" spans="1:12" x14ac:dyDescent="0.5">
      <c r="D203" s="4"/>
      <c r="E203"/>
      <c r="F203" s="4"/>
      <c r="G203" s="4"/>
      <c r="H203" s="4"/>
      <c r="I203" s="4"/>
      <c r="J203" s="4"/>
      <c r="K203"/>
      <c r="L203"/>
    </row>
    <row r="204" spans="1:12" x14ac:dyDescent="0.5">
      <c r="D204" s="4"/>
      <c r="E204"/>
      <c r="F204" s="4"/>
      <c r="G204" s="4"/>
      <c r="H204" s="4"/>
      <c r="I204" s="4"/>
      <c r="J204" s="4"/>
      <c r="K204"/>
      <c r="L204"/>
    </row>
    <row r="205" spans="1:12" x14ac:dyDescent="0.5">
      <c r="D205" s="4"/>
      <c r="E205"/>
      <c r="F205" s="4"/>
      <c r="G205" s="4"/>
      <c r="H205" s="4"/>
      <c r="I205" s="4"/>
      <c r="J205" s="4"/>
      <c r="K205"/>
      <c r="L205"/>
    </row>
    <row r="206" spans="1:12" x14ac:dyDescent="0.5">
      <c r="D206" s="4"/>
      <c r="E206"/>
      <c r="F206" s="4"/>
      <c r="G206" s="4"/>
      <c r="H206" s="4"/>
      <c r="I206" s="4"/>
      <c r="J206" s="4"/>
      <c r="K206"/>
      <c r="L206"/>
    </row>
    <row r="207" spans="1:12" x14ac:dyDescent="0.5">
      <c r="D207" s="4"/>
      <c r="E207"/>
      <c r="F207" s="4"/>
      <c r="G207" s="4"/>
      <c r="H207" s="4"/>
      <c r="I207" s="4"/>
      <c r="J207" s="4"/>
      <c r="K207"/>
      <c r="L207"/>
    </row>
    <row r="208" spans="1:12" x14ac:dyDescent="0.5">
      <c r="D208" s="4"/>
      <c r="E208"/>
      <c r="F208" s="4"/>
      <c r="G208" s="4"/>
      <c r="H208" s="4"/>
      <c r="I208" s="4"/>
      <c r="J208" s="4"/>
      <c r="K208"/>
      <c r="L208"/>
    </row>
    <row r="209" spans="4:12" x14ac:dyDescent="0.5">
      <c r="D209" s="4"/>
      <c r="E209"/>
      <c r="F209" s="4"/>
      <c r="G209" s="4"/>
      <c r="H209" s="4"/>
      <c r="I209" s="4"/>
      <c r="J209" s="4"/>
      <c r="K209"/>
      <c r="L209"/>
    </row>
    <row r="210" spans="4:12" x14ac:dyDescent="0.5">
      <c r="D210" s="4"/>
      <c r="E210"/>
      <c r="F210" s="4"/>
      <c r="G210" s="4"/>
      <c r="H210" s="4"/>
      <c r="I210" s="4"/>
      <c r="J210" s="4"/>
      <c r="K210"/>
      <c r="L210"/>
    </row>
    <row r="211" spans="4:12" x14ac:dyDescent="0.5">
      <c r="D211" s="4"/>
      <c r="E211"/>
      <c r="F211" s="4"/>
      <c r="G211" s="4"/>
      <c r="H211" s="4"/>
      <c r="I211" s="4"/>
      <c r="J211" s="4"/>
      <c r="K211"/>
      <c r="L211"/>
    </row>
    <row r="212" spans="4:12" x14ac:dyDescent="0.5">
      <c r="D212" s="4"/>
      <c r="E212"/>
      <c r="F212" s="4"/>
      <c r="G212" s="4"/>
      <c r="H212" s="4"/>
      <c r="I212" s="4"/>
      <c r="J212" s="4"/>
      <c r="K212"/>
      <c r="L212"/>
    </row>
    <row r="213" spans="4:12" x14ac:dyDescent="0.5">
      <c r="D213" s="4"/>
      <c r="E213"/>
      <c r="F213" s="4"/>
      <c r="G213" s="4"/>
      <c r="H213" s="4"/>
      <c r="I213" s="4"/>
      <c r="J213" s="4"/>
      <c r="K213"/>
      <c r="L213"/>
    </row>
    <row r="214" spans="4:12" x14ac:dyDescent="0.5">
      <c r="D214" s="4"/>
      <c r="E214"/>
      <c r="F214" s="4"/>
      <c r="G214" s="4"/>
      <c r="H214" s="4"/>
      <c r="I214" s="4"/>
      <c r="J214" s="4"/>
      <c r="K214"/>
      <c r="L214"/>
    </row>
    <row r="215" spans="4:12" x14ac:dyDescent="0.5">
      <c r="D215" s="4"/>
      <c r="E215"/>
      <c r="F215" s="4"/>
      <c r="G215" s="4"/>
      <c r="H215" s="4"/>
      <c r="I215" s="4"/>
      <c r="J215" s="4"/>
      <c r="K215"/>
      <c r="L215"/>
    </row>
    <row r="216" spans="4:12" x14ac:dyDescent="0.5">
      <c r="D216" s="4"/>
      <c r="E216"/>
      <c r="F216" s="4"/>
      <c r="G216" s="4"/>
      <c r="H216" s="4"/>
      <c r="I216" s="4"/>
      <c r="J216" s="4"/>
      <c r="K216"/>
      <c r="L216"/>
    </row>
    <row r="217" spans="4:12" x14ac:dyDescent="0.5">
      <c r="D217" s="4"/>
      <c r="E217"/>
      <c r="F217" s="4"/>
      <c r="G217" s="4"/>
      <c r="H217" s="4"/>
      <c r="I217" s="4"/>
      <c r="J217" s="4"/>
      <c r="K217"/>
      <c r="L217"/>
    </row>
    <row r="218" spans="4:12" x14ac:dyDescent="0.5">
      <c r="D218" s="4"/>
      <c r="E218"/>
      <c r="F218" s="4"/>
      <c r="G218" s="4"/>
      <c r="H218" s="4"/>
      <c r="I218" s="4"/>
      <c r="J218" s="4"/>
      <c r="K218"/>
      <c r="L218"/>
    </row>
    <row r="219" spans="4:12" x14ac:dyDescent="0.5">
      <c r="D219" s="4"/>
      <c r="E219"/>
      <c r="F219" s="4"/>
      <c r="G219" s="4"/>
      <c r="H219" s="4"/>
      <c r="I219" s="4"/>
      <c r="J219" s="4"/>
      <c r="K219"/>
      <c r="L219"/>
    </row>
    <row r="220" spans="4:12" x14ac:dyDescent="0.5">
      <c r="D220" s="4"/>
      <c r="E220"/>
      <c r="F220" s="4"/>
      <c r="G220" s="4"/>
      <c r="H220" s="4"/>
      <c r="I220" s="4"/>
      <c r="J220" s="4"/>
      <c r="K220"/>
      <c r="L220"/>
    </row>
    <row r="221" spans="4:12" x14ac:dyDescent="0.5">
      <c r="D221" s="4"/>
      <c r="E221"/>
      <c r="F221" s="4"/>
      <c r="G221" s="4"/>
      <c r="H221" s="4"/>
      <c r="I221" s="4"/>
      <c r="J221" s="4"/>
      <c r="K221"/>
      <c r="L221"/>
    </row>
    <row r="222" spans="4:12" x14ac:dyDescent="0.5">
      <c r="D222" s="4"/>
      <c r="E222"/>
      <c r="F222" s="4"/>
      <c r="G222" s="4"/>
      <c r="H222" s="4"/>
      <c r="I222" s="4"/>
      <c r="J222" s="4"/>
      <c r="K222"/>
      <c r="L222"/>
    </row>
    <row r="223" spans="4:12" x14ac:dyDescent="0.5">
      <c r="D223" s="4"/>
      <c r="E223"/>
      <c r="F223" s="4"/>
      <c r="G223" s="4"/>
      <c r="H223" s="4"/>
      <c r="I223" s="4"/>
      <c r="J223" s="4"/>
      <c r="K223"/>
      <c r="L223"/>
    </row>
    <row r="224" spans="4:12" x14ac:dyDescent="0.5">
      <c r="D224" s="4"/>
      <c r="E224"/>
      <c r="F224" s="4"/>
      <c r="G224" s="4"/>
      <c r="H224" s="4"/>
      <c r="I224" s="4"/>
      <c r="J224" s="4"/>
      <c r="K224"/>
      <c r="L224"/>
    </row>
    <row r="225" spans="4:12" x14ac:dyDescent="0.5">
      <c r="D225" s="4"/>
      <c r="E225"/>
      <c r="F225" s="4"/>
      <c r="G225" s="4"/>
      <c r="H225" s="4"/>
      <c r="I225" s="4"/>
      <c r="J225" s="4"/>
      <c r="K225"/>
      <c r="L225"/>
    </row>
    <row r="226" spans="4:12" x14ac:dyDescent="0.5">
      <c r="D226" s="4"/>
      <c r="E226"/>
      <c r="F226" s="4"/>
      <c r="G226" s="4"/>
      <c r="H226" s="4"/>
      <c r="I226" s="4"/>
      <c r="J226" s="4"/>
      <c r="K226"/>
      <c r="L226"/>
    </row>
    <row r="227" spans="4:12" x14ac:dyDescent="0.5">
      <c r="D227" s="4"/>
      <c r="E227"/>
      <c r="F227" s="4"/>
      <c r="G227" s="4"/>
      <c r="H227" s="4"/>
      <c r="I227" s="4"/>
      <c r="J227" s="4"/>
      <c r="K227"/>
      <c r="L227"/>
    </row>
    <row r="228" spans="4:12" x14ac:dyDescent="0.5">
      <c r="D228" s="4"/>
      <c r="E228"/>
      <c r="F228" s="4"/>
      <c r="G228" s="4"/>
      <c r="H228" s="4"/>
      <c r="I228" s="4"/>
      <c r="J228" s="4"/>
      <c r="K228"/>
      <c r="L228"/>
    </row>
    <row r="229" spans="4:12" x14ac:dyDescent="0.5">
      <c r="D229" s="4"/>
      <c r="E229"/>
      <c r="F229" s="4"/>
      <c r="G229" s="4"/>
      <c r="H229" s="4"/>
      <c r="I229" s="4"/>
      <c r="J229" s="4"/>
      <c r="K229"/>
      <c r="L229"/>
    </row>
    <row r="230" spans="4:12" x14ac:dyDescent="0.5">
      <c r="D230" s="4"/>
      <c r="E230"/>
      <c r="F230" s="4"/>
      <c r="G230" s="4"/>
      <c r="H230" s="4"/>
      <c r="I230" s="4"/>
      <c r="J230" s="4"/>
      <c r="K230"/>
      <c r="L230"/>
    </row>
    <row r="231" spans="4:12" x14ac:dyDescent="0.5">
      <c r="D231" s="4"/>
      <c r="E231"/>
      <c r="F231" s="4"/>
      <c r="G231" s="4"/>
      <c r="H231" s="4"/>
      <c r="I231" s="4"/>
      <c r="J231" s="4"/>
      <c r="K231"/>
      <c r="L231"/>
    </row>
    <row r="232" spans="4:12" x14ac:dyDescent="0.5">
      <c r="D232" s="4"/>
      <c r="E232"/>
      <c r="F232" s="4"/>
      <c r="G232" s="4"/>
      <c r="H232" s="4"/>
      <c r="I232" s="4"/>
      <c r="J232" s="4"/>
      <c r="K232"/>
      <c r="L232"/>
    </row>
    <row r="233" spans="4:12" x14ac:dyDescent="0.5">
      <c r="D233" s="4"/>
      <c r="E233"/>
      <c r="F233" s="4"/>
      <c r="G233" s="4"/>
      <c r="H233" s="4"/>
      <c r="I233" s="4"/>
      <c r="J233" s="4"/>
      <c r="K233"/>
      <c r="L233"/>
    </row>
    <row r="234" spans="4:12" x14ac:dyDescent="0.5">
      <c r="D234" s="4"/>
      <c r="E234"/>
      <c r="F234" s="4"/>
      <c r="G234" s="4"/>
      <c r="H234" s="4"/>
      <c r="I234" s="4"/>
      <c r="J234" s="4"/>
      <c r="K234"/>
      <c r="L234"/>
    </row>
    <row r="235" spans="4:12" x14ac:dyDescent="0.5">
      <c r="D235" s="4"/>
      <c r="E235"/>
      <c r="F235" s="4"/>
      <c r="G235" s="4"/>
      <c r="H235" s="4"/>
      <c r="I235" s="4"/>
      <c r="J235" s="4"/>
      <c r="K235"/>
      <c r="L235"/>
    </row>
    <row r="236" spans="4:12" x14ac:dyDescent="0.5">
      <c r="D236" s="4"/>
      <c r="E236"/>
      <c r="F236" s="4"/>
      <c r="G236" s="4"/>
      <c r="H236" s="4"/>
      <c r="I236" s="4"/>
      <c r="J236" s="4"/>
      <c r="K236"/>
      <c r="L236"/>
    </row>
    <row r="237" spans="4:12" x14ac:dyDescent="0.5">
      <c r="D237" s="4"/>
      <c r="E237"/>
      <c r="F237" s="4"/>
      <c r="G237" s="4"/>
      <c r="H237" s="4"/>
      <c r="I237" s="4"/>
      <c r="J237" s="4"/>
      <c r="K237"/>
      <c r="L237"/>
    </row>
    <row r="238" spans="4:12" x14ac:dyDescent="0.5">
      <c r="D238" s="4"/>
      <c r="E238"/>
      <c r="F238" s="4"/>
      <c r="G238" s="4"/>
      <c r="H238" s="4"/>
      <c r="I238" s="4"/>
      <c r="J238" s="4"/>
      <c r="K238"/>
      <c r="L238"/>
    </row>
    <row r="239" spans="4:12" x14ac:dyDescent="0.5">
      <c r="D239" s="4"/>
      <c r="E239"/>
      <c r="F239" s="4"/>
      <c r="G239" s="4"/>
      <c r="H239" s="4"/>
      <c r="I239" s="4"/>
      <c r="J239" s="4"/>
      <c r="K239"/>
      <c r="L239"/>
    </row>
    <row r="240" spans="4:12" x14ac:dyDescent="0.5">
      <c r="D240" s="4"/>
      <c r="E240"/>
      <c r="F240" s="4"/>
      <c r="G240" s="4"/>
      <c r="H240" s="4"/>
      <c r="I240" s="4"/>
      <c r="J240" s="4"/>
      <c r="K240"/>
      <c r="L240"/>
    </row>
    <row r="241" spans="4:12" x14ac:dyDescent="0.5">
      <c r="D241" s="4"/>
      <c r="E241"/>
      <c r="F241" s="4"/>
      <c r="G241" s="4"/>
      <c r="H241" s="4"/>
      <c r="I241" s="4"/>
      <c r="J241" s="4"/>
      <c r="K241"/>
      <c r="L241"/>
    </row>
    <row r="242" spans="4:12" x14ac:dyDescent="0.5">
      <c r="D242" s="4"/>
      <c r="E242"/>
      <c r="F242" s="4"/>
      <c r="G242" s="4"/>
      <c r="H242" s="4"/>
      <c r="I242" s="4"/>
      <c r="J242" s="4"/>
      <c r="K242"/>
      <c r="L242"/>
    </row>
    <row r="243" spans="4:12" x14ac:dyDescent="0.5">
      <c r="D243" s="4"/>
      <c r="E243"/>
      <c r="F243" s="4"/>
      <c r="G243" s="4"/>
      <c r="H243" s="4"/>
      <c r="I243" s="4"/>
      <c r="J243" s="4"/>
      <c r="K243"/>
      <c r="L243"/>
    </row>
    <row r="244" spans="4:12" x14ac:dyDescent="0.5">
      <c r="D244" s="4"/>
      <c r="E244"/>
      <c r="F244" s="4"/>
      <c r="G244" s="4"/>
      <c r="H244" s="4"/>
      <c r="I244" s="4"/>
      <c r="J244" s="4"/>
      <c r="K244"/>
      <c r="L244"/>
    </row>
    <row r="245" spans="4:12" x14ac:dyDescent="0.5">
      <c r="D245" s="4"/>
      <c r="E245"/>
      <c r="F245" s="4"/>
      <c r="G245" s="4"/>
      <c r="H245" s="4"/>
      <c r="I245" s="4"/>
      <c r="J245" s="4"/>
      <c r="K245"/>
      <c r="L245"/>
    </row>
    <row r="246" spans="4:12" x14ac:dyDescent="0.5">
      <c r="D246" s="4"/>
      <c r="E246"/>
      <c r="F246" s="4"/>
      <c r="G246" s="4"/>
      <c r="H246" s="4"/>
      <c r="I246" s="4"/>
      <c r="J246" s="4"/>
      <c r="K246"/>
      <c r="L246"/>
    </row>
    <row r="247" spans="4:12" x14ac:dyDescent="0.5">
      <c r="D247" s="4"/>
      <c r="E247"/>
      <c r="F247" s="4"/>
      <c r="G247" s="4"/>
      <c r="H247" s="4"/>
      <c r="I247" s="4"/>
      <c r="J247" s="4"/>
      <c r="K247"/>
      <c r="L247"/>
    </row>
    <row r="248" spans="4:12" x14ac:dyDescent="0.5">
      <c r="D248" s="4"/>
      <c r="E248"/>
      <c r="F248" s="4"/>
      <c r="G248" s="4"/>
      <c r="H248" s="4"/>
      <c r="I248" s="4"/>
      <c r="J248" s="4"/>
      <c r="K248"/>
      <c r="L248"/>
    </row>
    <row r="249" spans="4:12" x14ac:dyDescent="0.5">
      <c r="D249" s="4"/>
      <c r="E249"/>
      <c r="F249" s="4"/>
      <c r="G249" s="4"/>
      <c r="H249" s="4"/>
      <c r="I249" s="4"/>
      <c r="J249" s="4"/>
      <c r="K249"/>
      <c r="L249"/>
    </row>
    <row r="250" spans="4:12" x14ac:dyDescent="0.5">
      <c r="D250" s="4"/>
      <c r="E250"/>
      <c r="F250" s="4"/>
      <c r="G250" s="4"/>
      <c r="H250" s="4"/>
      <c r="I250" s="4"/>
      <c r="J250" s="4"/>
      <c r="K250"/>
      <c r="L250"/>
    </row>
    <row r="251" spans="4:12" x14ac:dyDescent="0.5">
      <c r="D251" s="4"/>
      <c r="E251"/>
      <c r="F251" s="4"/>
      <c r="G251" s="4"/>
      <c r="H251" s="4"/>
      <c r="I251" s="4"/>
      <c r="J251" s="4"/>
      <c r="K251"/>
      <c r="L251"/>
    </row>
    <row r="252" spans="4:12" x14ac:dyDescent="0.5">
      <c r="D252" s="4"/>
      <c r="E252"/>
      <c r="F252" s="4"/>
      <c r="G252" s="4"/>
      <c r="H252" s="4"/>
      <c r="I252" s="4"/>
      <c r="J252" s="4"/>
      <c r="K252"/>
      <c r="L252"/>
    </row>
    <row r="253" spans="4:12" x14ac:dyDescent="0.5">
      <c r="D253" s="4"/>
      <c r="E253"/>
      <c r="F253" s="4"/>
      <c r="G253" s="4"/>
      <c r="H253" s="4"/>
      <c r="I253" s="4"/>
      <c r="J253" s="4"/>
      <c r="K253"/>
      <c r="L253"/>
    </row>
    <row r="254" spans="4:12" x14ac:dyDescent="0.5">
      <c r="D254" s="4"/>
      <c r="E254"/>
      <c r="F254" s="4"/>
      <c r="G254" s="4"/>
      <c r="H254" s="4"/>
      <c r="I254" s="4"/>
      <c r="J254" s="4"/>
      <c r="K254"/>
      <c r="L254"/>
    </row>
    <row r="255" spans="4:12" x14ac:dyDescent="0.5">
      <c r="D255" s="4"/>
      <c r="E255"/>
      <c r="F255" s="4"/>
      <c r="G255" s="4"/>
      <c r="H255" s="4"/>
      <c r="I255" s="4"/>
      <c r="J255" s="4"/>
      <c r="K255"/>
      <c r="L255"/>
    </row>
    <row r="256" spans="4:12" x14ac:dyDescent="0.5">
      <c r="D256" s="4"/>
      <c r="E256"/>
      <c r="F256" s="4"/>
      <c r="G256" s="4"/>
      <c r="H256" s="4"/>
      <c r="I256" s="4"/>
      <c r="J256" s="4"/>
      <c r="K256"/>
      <c r="L256"/>
    </row>
    <row r="257" spans="4:12" x14ac:dyDescent="0.5">
      <c r="D257" s="4"/>
      <c r="E257"/>
      <c r="F257" s="4"/>
      <c r="G257" s="4"/>
      <c r="H257" s="4"/>
      <c r="I257" s="4"/>
      <c r="J257" s="4"/>
      <c r="K257"/>
      <c r="L257"/>
    </row>
    <row r="258" spans="4:12" x14ac:dyDescent="0.5">
      <c r="D258" s="4"/>
      <c r="E258"/>
      <c r="F258" s="4"/>
      <c r="G258" s="4"/>
      <c r="H258" s="4"/>
      <c r="I258" s="4"/>
      <c r="J258" s="4"/>
      <c r="K258"/>
      <c r="L258"/>
    </row>
    <row r="259" spans="4:12" x14ac:dyDescent="0.5">
      <c r="D259" s="4"/>
      <c r="E259"/>
      <c r="F259" s="4"/>
      <c r="G259" s="4"/>
      <c r="H259" s="4"/>
      <c r="I259" s="4"/>
      <c r="J259" s="4"/>
      <c r="K259"/>
      <c r="L259"/>
    </row>
    <row r="260" spans="4:12" x14ac:dyDescent="0.5">
      <c r="D260" s="4"/>
      <c r="E260"/>
      <c r="F260" s="4"/>
      <c r="G260" s="4"/>
      <c r="H260" s="4"/>
      <c r="I260" s="4"/>
      <c r="J260" s="4"/>
      <c r="K260"/>
      <c r="L260"/>
    </row>
    <row r="261" spans="4:12" x14ac:dyDescent="0.5">
      <c r="D261" s="4"/>
      <c r="E261"/>
      <c r="F261" s="4"/>
      <c r="G261" s="4"/>
      <c r="H261" s="4"/>
      <c r="I261" s="4"/>
      <c r="J261" s="4"/>
      <c r="K261"/>
      <c r="L261"/>
    </row>
    <row r="262" spans="4:12" x14ac:dyDescent="0.5">
      <c r="D262" s="4"/>
      <c r="E262"/>
      <c r="F262" s="4"/>
      <c r="G262" s="4"/>
      <c r="H262" s="4"/>
      <c r="I262" s="4"/>
      <c r="J262" s="4"/>
      <c r="K262"/>
      <c r="L262"/>
    </row>
    <row r="263" spans="4:12" x14ac:dyDescent="0.5">
      <c r="D263" s="4"/>
      <c r="E263"/>
      <c r="F263" s="4"/>
      <c r="G263" s="4"/>
      <c r="H263" s="4"/>
      <c r="I263" s="4"/>
      <c r="J263" s="4"/>
      <c r="K263"/>
      <c r="L263"/>
    </row>
    <row r="264" spans="4:12" x14ac:dyDescent="0.5">
      <c r="D264" s="4"/>
      <c r="E264"/>
      <c r="F264" s="4"/>
      <c r="G264" s="4"/>
      <c r="H264" s="4"/>
      <c r="I264" s="4"/>
      <c r="J264" s="4"/>
      <c r="K264"/>
      <c r="L264"/>
    </row>
    <row r="265" spans="4:12" x14ac:dyDescent="0.5">
      <c r="D265" s="4"/>
      <c r="E265"/>
      <c r="F265" s="4"/>
      <c r="G265" s="4"/>
      <c r="H265" s="4"/>
      <c r="I265" s="4"/>
      <c r="J265" s="4"/>
      <c r="K265"/>
      <c r="L265"/>
    </row>
    <row r="266" spans="4:12" x14ac:dyDescent="0.5">
      <c r="D266" s="4"/>
      <c r="E266"/>
      <c r="F266" s="4"/>
      <c r="G266" s="4"/>
      <c r="H266" s="4"/>
      <c r="I266" s="4"/>
      <c r="J266" s="4"/>
      <c r="K266"/>
      <c r="L266"/>
    </row>
    <row r="267" spans="4:12" x14ac:dyDescent="0.5">
      <c r="D267" s="4"/>
      <c r="E267"/>
      <c r="F267" s="4"/>
      <c r="G267" s="4"/>
      <c r="H267" s="4"/>
      <c r="I267" s="4"/>
      <c r="J267" s="4"/>
      <c r="K267"/>
      <c r="L267"/>
    </row>
    <row r="268" spans="4:12" x14ac:dyDescent="0.5">
      <c r="D268" s="4"/>
      <c r="E268"/>
      <c r="F268" s="4"/>
      <c r="G268" s="4"/>
      <c r="H268" s="4"/>
      <c r="I268" s="4"/>
      <c r="J268" s="4"/>
      <c r="K268"/>
      <c r="L268"/>
    </row>
    <row r="269" spans="4:12" x14ac:dyDescent="0.5">
      <c r="D269" s="4"/>
      <c r="E269"/>
      <c r="F269" s="4"/>
      <c r="G269" s="4"/>
      <c r="H269" s="4"/>
      <c r="I269" s="4"/>
      <c r="J269" s="4"/>
      <c r="K269"/>
      <c r="L269"/>
    </row>
    <row r="270" spans="4:12" x14ac:dyDescent="0.5">
      <c r="D270" s="4"/>
      <c r="E270"/>
      <c r="F270" s="4"/>
      <c r="G270" s="4"/>
      <c r="H270" s="4"/>
      <c r="I270" s="4"/>
      <c r="J270" s="4"/>
      <c r="K270"/>
      <c r="L270"/>
    </row>
    <row r="271" spans="4:12" x14ac:dyDescent="0.5">
      <c r="D271" s="4"/>
      <c r="E271"/>
      <c r="F271" s="4"/>
      <c r="G271" s="4"/>
      <c r="H271" s="4"/>
      <c r="I271" s="4"/>
      <c r="J271" s="4"/>
      <c r="K271"/>
      <c r="L271"/>
    </row>
    <row r="272" spans="4:12" x14ac:dyDescent="0.5">
      <c r="D272" s="4"/>
      <c r="E272"/>
      <c r="F272" s="4"/>
      <c r="G272" s="4"/>
      <c r="H272" s="4"/>
      <c r="I272" s="4"/>
      <c r="J272" s="4"/>
      <c r="K272"/>
      <c r="L272"/>
    </row>
    <row r="273" spans="4:12" x14ac:dyDescent="0.5">
      <c r="D273" s="4"/>
      <c r="E273"/>
      <c r="F273" s="4"/>
      <c r="G273" s="4"/>
      <c r="H273" s="4"/>
      <c r="I273" s="4"/>
      <c r="J273" s="4"/>
      <c r="K273"/>
      <c r="L273"/>
    </row>
    <row r="274" spans="4:12" x14ac:dyDescent="0.5">
      <c r="D274" s="4"/>
      <c r="E274"/>
      <c r="F274" s="4"/>
      <c r="G274" s="4"/>
      <c r="H274" s="4"/>
      <c r="I274" s="4"/>
      <c r="J274" s="4"/>
      <c r="K274"/>
      <c r="L274"/>
    </row>
    <row r="275" spans="4:12" x14ac:dyDescent="0.5">
      <c r="D275" s="4"/>
      <c r="E275"/>
      <c r="F275" s="4"/>
      <c r="G275" s="4"/>
      <c r="H275" s="4"/>
      <c r="I275" s="4"/>
      <c r="J275" s="4"/>
      <c r="K275"/>
      <c r="L275"/>
    </row>
    <row r="276" spans="4:12" x14ac:dyDescent="0.5">
      <c r="D276" s="4"/>
      <c r="E276"/>
      <c r="F276" s="4"/>
      <c r="G276" s="4"/>
      <c r="H276" s="4"/>
      <c r="I276" s="4"/>
      <c r="J276" s="4"/>
      <c r="K276"/>
      <c r="L276"/>
    </row>
    <row r="277" spans="4:12" x14ac:dyDescent="0.5">
      <c r="D277" s="4"/>
      <c r="E277"/>
      <c r="F277" s="4"/>
      <c r="G277" s="4"/>
      <c r="H277" s="4"/>
      <c r="I277" s="4"/>
      <c r="J277" s="4"/>
      <c r="K277"/>
      <c r="L277"/>
    </row>
    <row r="278" spans="4:12" x14ac:dyDescent="0.5">
      <c r="D278" s="4"/>
      <c r="E278"/>
      <c r="F278" s="4"/>
      <c r="G278" s="4"/>
      <c r="H278" s="4"/>
      <c r="I278" s="4"/>
      <c r="J278" s="4"/>
      <c r="K278"/>
      <c r="L278"/>
    </row>
    <row r="279" spans="4:12" x14ac:dyDescent="0.5">
      <c r="D279" s="4"/>
      <c r="E279"/>
      <c r="F279" s="4"/>
      <c r="G279" s="4"/>
      <c r="H279" s="4"/>
      <c r="I279" s="4"/>
      <c r="J279" s="4"/>
      <c r="K279"/>
      <c r="L279"/>
    </row>
    <row r="280" spans="4:12" x14ac:dyDescent="0.5">
      <c r="D280" s="4"/>
      <c r="E280"/>
      <c r="F280" s="4"/>
      <c r="G280" s="4"/>
      <c r="H280" s="4"/>
      <c r="I280" s="4"/>
      <c r="J280" s="4"/>
      <c r="K280"/>
      <c r="L280"/>
    </row>
    <row r="281" spans="4:12" x14ac:dyDescent="0.5">
      <c r="D281" s="4"/>
      <c r="E281"/>
      <c r="F281" s="4"/>
      <c r="G281" s="4"/>
      <c r="H281" s="4"/>
      <c r="I281" s="4"/>
      <c r="J281" s="4"/>
      <c r="K281"/>
      <c r="L281"/>
    </row>
    <row r="282" spans="4:12" x14ac:dyDescent="0.5">
      <c r="D282" s="4"/>
      <c r="E282"/>
      <c r="F282" s="4"/>
      <c r="G282" s="4"/>
      <c r="H282" s="4"/>
      <c r="I282" s="4"/>
      <c r="J282" s="4"/>
      <c r="K282"/>
      <c r="L282"/>
    </row>
    <row r="283" spans="4:12" x14ac:dyDescent="0.5">
      <c r="D283" s="4"/>
      <c r="E283"/>
      <c r="F283" s="4"/>
      <c r="G283" s="4"/>
      <c r="H283" s="4"/>
      <c r="I283" s="4"/>
      <c r="J283" s="4"/>
      <c r="K283"/>
      <c r="L283"/>
    </row>
    <row r="284" spans="4:12" x14ac:dyDescent="0.5">
      <c r="D284" s="4"/>
      <c r="E284"/>
      <c r="F284" s="4"/>
      <c r="G284" s="4"/>
      <c r="H284" s="4"/>
      <c r="I284" s="4"/>
      <c r="J284" s="4"/>
      <c r="K284"/>
      <c r="L284"/>
    </row>
    <row r="285" spans="4:12" x14ac:dyDescent="0.5">
      <c r="D285" s="4"/>
      <c r="E285"/>
      <c r="F285" s="4"/>
      <c r="G285" s="4"/>
      <c r="H285" s="4"/>
      <c r="I285" s="4"/>
      <c r="J285" s="4"/>
      <c r="K285"/>
      <c r="L285"/>
    </row>
    <row r="286" spans="4:12" x14ac:dyDescent="0.5">
      <c r="D286" s="4"/>
      <c r="E286"/>
      <c r="F286" s="4"/>
      <c r="G286" s="4"/>
      <c r="H286" s="4"/>
      <c r="I286" s="4"/>
      <c r="J286" s="4"/>
      <c r="K286"/>
      <c r="L286"/>
    </row>
    <row r="287" spans="4:12" x14ac:dyDescent="0.5">
      <c r="D287" s="4"/>
      <c r="E287"/>
      <c r="F287" s="4"/>
      <c r="G287" s="4"/>
      <c r="H287" s="4"/>
      <c r="I287" s="4"/>
      <c r="J287" s="4"/>
      <c r="K287"/>
      <c r="L287"/>
    </row>
    <row r="288" spans="4:12" x14ac:dyDescent="0.5">
      <c r="D288" s="4"/>
      <c r="E288"/>
      <c r="F288" s="4"/>
      <c r="G288" s="4"/>
      <c r="H288" s="4"/>
      <c r="I288" s="4"/>
      <c r="J288" s="4"/>
      <c r="K288"/>
      <c r="L288"/>
    </row>
    <row r="289" spans="4:12" x14ac:dyDescent="0.5">
      <c r="D289" s="4"/>
      <c r="E289"/>
      <c r="F289" s="4"/>
      <c r="G289" s="4"/>
      <c r="H289" s="4"/>
      <c r="I289" s="4"/>
      <c r="J289" s="4"/>
      <c r="K289"/>
      <c r="L289"/>
    </row>
    <row r="290" spans="4:12" x14ac:dyDescent="0.5">
      <c r="D290" s="4"/>
      <c r="E290"/>
      <c r="F290" s="4"/>
      <c r="G290" s="4"/>
      <c r="H290" s="4"/>
      <c r="I290" s="4"/>
      <c r="J290" s="4"/>
      <c r="K290"/>
      <c r="L290"/>
    </row>
    <row r="291" spans="4:12" x14ac:dyDescent="0.5">
      <c r="D291" s="4"/>
      <c r="E291"/>
      <c r="F291" s="4"/>
      <c r="G291" s="4"/>
      <c r="H291" s="4"/>
      <c r="I291" s="4"/>
      <c r="J291" s="4"/>
      <c r="K291"/>
      <c r="L291"/>
    </row>
    <row r="292" spans="4:12" x14ac:dyDescent="0.5">
      <c r="D292" s="4"/>
      <c r="E292"/>
      <c r="F292" s="4"/>
      <c r="G292" s="4"/>
      <c r="H292" s="4"/>
      <c r="I292" s="4"/>
      <c r="J292" s="4"/>
      <c r="K292"/>
      <c r="L292"/>
    </row>
    <row r="293" spans="4:12" x14ac:dyDescent="0.5">
      <c r="D293" s="4"/>
      <c r="E293"/>
      <c r="F293" s="4"/>
      <c r="G293" s="4"/>
      <c r="H293" s="4"/>
      <c r="I293" s="4"/>
      <c r="J293" s="4"/>
      <c r="K293"/>
      <c r="L293"/>
    </row>
    <row r="294" spans="4:12" x14ac:dyDescent="0.5">
      <c r="D294" s="4"/>
      <c r="E294"/>
      <c r="F294" s="4"/>
      <c r="G294" s="4"/>
      <c r="H294" s="4"/>
      <c r="I294" s="4"/>
      <c r="J294" s="4"/>
      <c r="K294"/>
      <c r="L294"/>
    </row>
    <row r="295" spans="4:12" x14ac:dyDescent="0.5">
      <c r="D295" s="4"/>
      <c r="E295"/>
      <c r="F295" s="4"/>
      <c r="G295" s="4"/>
      <c r="H295" s="4"/>
      <c r="I295" s="4"/>
      <c r="J295" s="4"/>
      <c r="K295"/>
      <c r="L295"/>
    </row>
    <row r="296" spans="4:12" x14ac:dyDescent="0.5">
      <c r="D296" s="4"/>
      <c r="E296"/>
      <c r="F296" s="4"/>
      <c r="G296" s="4"/>
      <c r="H296" s="4"/>
      <c r="I296" s="4"/>
      <c r="J296" s="4"/>
      <c r="K296"/>
      <c r="L296"/>
    </row>
    <row r="297" spans="4:12" x14ac:dyDescent="0.5">
      <c r="D297" s="4"/>
      <c r="E297"/>
      <c r="F297" s="4"/>
      <c r="G297" s="4"/>
      <c r="H297" s="4"/>
      <c r="I297" s="4"/>
      <c r="J297" s="4"/>
      <c r="K297"/>
      <c r="L297"/>
    </row>
    <row r="298" spans="4:12" x14ac:dyDescent="0.5">
      <c r="D298" s="4"/>
      <c r="E298"/>
      <c r="F298" s="4"/>
      <c r="G298" s="4"/>
      <c r="H298" s="4"/>
      <c r="I298" s="4"/>
      <c r="J298" s="4"/>
      <c r="K298"/>
      <c r="L298"/>
    </row>
    <row r="299" spans="4:12" x14ac:dyDescent="0.5">
      <c r="D299" s="4"/>
      <c r="E299"/>
      <c r="F299" s="4"/>
      <c r="G299" s="4"/>
      <c r="H299" s="4"/>
      <c r="I299" s="4"/>
      <c r="J299" s="4"/>
      <c r="K299"/>
      <c r="L299"/>
    </row>
    <row r="300" spans="4:12" x14ac:dyDescent="0.5">
      <c r="D300" s="4"/>
      <c r="E300"/>
      <c r="F300" s="4"/>
      <c r="G300" s="4"/>
      <c r="H300" s="4"/>
      <c r="I300" s="4"/>
      <c r="J300" s="4"/>
      <c r="K300"/>
      <c r="L300"/>
    </row>
    <row r="301" spans="4:12" x14ac:dyDescent="0.5">
      <c r="D301" s="4"/>
      <c r="E301"/>
      <c r="F301" s="4"/>
      <c r="G301" s="4"/>
      <c r="H301" s="4"/>
      <c r="I301" s="4"/>
      <c r="J301" s="4"/>
      <c r="K301"/>
      <c r="L301"/>
    </row>
    <row r="302" spans="4:12" x14ac:dyDescent="0.5">
      <c r="D302" s="4"/>
      <c r="E302"/>
      <c r="F302" s="4"/>
      <c r="G302" s="4"/>
      <c r="H302" s="4"/>
      <c r="I302" s="4"/>
      <c r="J302" s="4"/>
      <c r="K302"/>
      <c r="L302"/>
    </row>
    <row r="303" spans="4:12" x14ac:dyDescent="0.5">
      <c r="D303" s="4"/>
      <c r="E303"/>
      <c r="F303" s="4"/>
      <c r="G303" s="4"/>
      <c r="H303" s="4"/>
      <c r="I303" s="4"/>
      <c r="J303" s="4"/>
      <c r="K303"/>
      <c r="L303"/>
    </row>
    <row r="304" spans="4:12" x14ac:dyDescent="0.5">
      <c r="D304" s="4"/>
      <c r="E304"/>
      <c r="F304" s="4"/>
      <c r="G304" s="4"/>
      <c r="H304" s="4"/>
      <c r="I304" s="4"/>
      <c r="J304" s="4"/>
      <c r="K304"/>
      <c r="L304"/>
    </row>
    <row r="305" spans="4:12" x14ac:dyDescent="0.5">
      <c r="D305" s="4"/>
      <c r="E305"/>
      <c r="F305" s="4"/>
      <c r="G305" s="4"/>
      <c r="H305" s="4"/>
      <c r="I305" s="4"/>
      <c r="J305" s="4"/>
      <c r="K305"/>
      <c r="L305"/>
    </row>
    <row r="306" spans="4:12" x14ac:dyDescent="0.5">
      <c r="D306" s="4"/>
      <c r="E306"/>
      <c r="F306" s="4"/>
      <c r="G306" s="4"/>
      <c r="H306" s="4"/>
      <c r="I306" s="4"/>
      <c r="J306" s="4"/>
      <c r="K306"/>
      <c r="L306"/>
    </row>
    <row r="307" spans="4:12" x14ac:dyDescent="0.5">
      <c r="D307" s="4"/>
      <c r="E307"/>
      <c r="F307" s="4"/>
      <c r="G307" s="4"/>
      <c r="H307" s="4"/>
      <c r="I307" s="4"/>
      <c r="J307" s="4"/>
      <c r="K307"/>
      <c r="L307"/>
    </row>
    <row r="308" spans="4:12" x14ac:dyDescent="0.5">
      <c r="D308" s="4"/>
      <c r="E308"/>
      <c r="F308" s="4"/>
      <c r="G308" s="4"/>
      <c r="H308" s="4"/>
      <c r="I308" s="4"/>
      <c r="J308" s="4"/>
      <c r="K308"/>
      <c r="L308"/>
    </row>
    <row r="309" spans="4:12" x14ac:dyDescent="0.5">
      <c r="D309" s="4"/>
      <c r="E309"/>
      <c r="F309" s="4"/>
      <c r="G309" s="4"/>
      <c r="H309" s="4"/>
      <c r="I309" s="4"/>
      <c r="J309" s="4"/>
      <c r="K309"/>
      <c r="L309"/>
    </row>
    <row r="310" spans="4:12" x14ac:dyDescent="0.5">
      <c r="D310" s="4"/>
      <c r="E310"/>
      <c r="F310" s="4"/>
      <c r="G310" s="4"/>
      <c r="H310" s="4"/>
      <c r="I310" s="4"/>
      <c r="J310" s="4"/>
      <c r="K310"/>
      <c r="L310"/>
    </row>
    <row r="311" spans="4:12" x14ac:dyDescent="0.5">
      <c r="D311" s="4"/>
      <c r="E311"/>
      <c r="F311" s="4"/>
      <c r="G311" s="4"/>
      <c r="H311" s="4"/>
      <c r="I311" s="4"/>
      <c r="J311" s="4"/>
      <c r="K311"/>
      <c r="L311"/>
    </row>
    <row r="312" spans="4:12" x14ac:dyDescent="0.5">
      <c r="D312" s="4"/>
      <c r="E312"/>
      <c r="F312" s="4"/>
      <c r="G312" s="4"/>
      <c r="H312" s="4"/>
      <c r="I312" s="4"/>
      <c r="J312" s="4"/>
      <c r="K312"/>
      <c r="L312"/>
    </row>
    <row r="313" spans="4:12" x14ac:dyDescent="0.5">
      <c r="D313" s="4"/>
      <c r="E313"/>
      <c r="F313" s="4"/>
      <c r="G313" s="4"/>
      <c r="H313" s="4"/>
      <c r="I313" s="4"/>
      <c r="J313" s="4"/>
      <c r="K313"/>
      <c r="L313"/>
    </row>
    <row r="314" spans="4:12" x14ac:dyDescent="0.5">
      <c r="D314" s="4"/>
      <c r="E314"/>
      <c r="F314" s="4"/>
      <c r="G314" s="4"/>
      <c r="H314" s="4"/>
      <c r="I314" s="4"/>
      <c r="J314" s="4"/>
      <c r="K314"/>
      <c r="L314"/>
    </row>
    <row r="315" spans="4:12" x14ac:dyDescent="0.5">
      <c r="D315" s="4"/>
      <c r="E315"/>
      <c r="F315" s="4"/>
      <c r="G315" s="4"/>
      <c r="H315" s="4"/>
      <c r="I315" s="4"/>
      <c r="J315" s="4"/>
      <c r="K315"/>
      <c r="L315"/>
    </row>
    <row r="316" spans="4:12" x14ac:dyDescent="0.5">
      <c r="D316" s="4"/>
      <c r="E316"/>
      <c r="F316" s="4"/>
      <c r="G316" s="4"/>
      <c r="H316" s="4"/>
      <c r="I316" s="4"/>
      <c r="J316" s="4"/>
      <c r="K316"/>
      <c r="L316"/>
    </row>
    <row r="317" spans="4:12" x14ac:dyDescent="0.5">
      <c r="D317" s="4"/>
      <c r="E317"/>
      <c r="F317" s="4"/>
      <c r="G317" s="4"/>
      <c r="H317" s="4"/>
      <c r="I317" s="4"/>
      <c r="J317" s="4"/>
      <c r="K317"/>
      <c r="L317"/>
    </row>
    <row r="318" spans="4:12" x14ac:dyDescent="0.5">
      <c r="D318" s="4"/>
      <c r="E318"/>
      <c r="F318" s="4"/>
      <c r="G318" s="4"/>
      <c r="H318" s="4"/>
      <c r="I318" s="4"/>
      <c r="J318" s="4"/>
      <c r="K318"/>
      <c r="L318"/>
    </row>
    <row r="319" spans="4:12" x14ac:dyDescent="0.5">
      <c r="D319" s="4"/>
      <c r="E319"/>
      <c r="F319" s="4"/>
      <c r="G319" s="4"/>
      <c r="H319" s="4"/>
      <c r="I319" s="4"/>
      <c r="J319" s="4"/>
      <c r="K319"/>
      <c r="L319"/>
    </row>
    <row r="320" spans="4:12" x14ac:dyDescent="0.5">
      <c r="D320" s="4"/>
      <c r="E320"/>
      <c r="F320" s="4"/>
      <c r="G320" s="4"/>
      <c r="H320" s="4"/>
      <c r="I320" s="4"/>
      <c r="J320" s="4"/>
      <c r="K320"/>
      <c r="L320"/>
    </row>
    <row r="321" spans="4:12" x14ac:dyDescent="0.5">
      <c r="D321" s="4"/>
      <c r="E321"/>
      <c r="F321" s="4"/>
      <c r="G321" s="4"/>
      <c r="H321" s="4"/>
      <c r="I321" s="4"/>
      <c r="J321" s="4"/>
      <c r="K321"/>
      <c r="L321"/>
    </row>
    <row r="322" spans="4:12" x14ac:dyDescent="0.5">
      <c r="D322" s="4"/>
      <c r="E322"/>
      <c r="F322" s="4"/>
      <c r="G322" s="4"/>
      <c r="H322" s="4"/>
      <c r="I322" s="4"/>
      <c r="J322" s="4"/>
      <c r="K322"/>
      <c r="L322"/>
    </row>
    <row r="323" spans="4:12" x14ac:dyDescent="0.5">
      <c r="D323" s="4"/>
      <c r="E323"/>
      <c r="F323" s="4"/>
      <c r="G323" s="4"/>
      <c r="H323" s="4"/>
      <c r="I323" s="4"/>
      <c r="J323" s="4"/>
      <c r="K323"/>
      <c r="L323"/>
    </row>
    <row r="324" spans="4:12" x14ac:dyDescent="0.5">
      <c r="D324" s="4"/>
      <c r="E324"/>
      <c r="F324" s="4"/>
      <c r="G324" s="4"/>
      <c r="H324" s="4"/>
      <c r="I324" s="4"/>
      <c r="J324" s="4"/>
      <c r="K324"/>
      <c r="L324"/>
    </row>
    <row r="325" spans="4:12" x14ac:dyDescent="0.5">
      <c r="D325" s="4"/>
      <c r="E325"/>
      <c r="F325" s="4"/>
      <c r="G325" s="4"/>
      <c r="H325" s="4"/>
      <c r="I325" s="4"/>
      <c r="J325" s="4"/>
      <c r="K325"/>
      <c r="L325"/>
    </row>
    <row r="326" spans="4:12" x14ac:dyDescent="0.5">
      <c r="D326" s="4"/>
      <c r="E326"/>
      <c r="F326" s="4"/>
      <c r="G326" s="4"/>
      <c r="H326" s="4"/>
      <c r="I326" s="4"/>
      <c r="J326" s="4"/>
      <c r="K326"/>
      <c r="L326"/>
    </row>
    <row r="327" spans="4:12" x14ac:dyDescent="0.5">
      <c r="D327" s="4"/>
      <c r="E327"/>
      <c r="F327" s="4"/>
      <c r="G327" s="4"/>
      <c r="H327" s="4"/>
      <c r="I327" s="4"/>
      <c r="J327" s="4"/>
      <c r="K327"/>
      <c r="L327"/>
    </row>
    <row r="328" spans="4:12" x14ac:dyDescent="0.5">
      <c r="D328" s="4"/>
      <c r="E328"/>
      <c r="F328" s="4"/>
      <c r="G328" s="4"/>
      <c r="H328" s="4"/>
      <c r="I328" s="4"/>
      <c r="J328" s="4"/>
      <c r="K328"/>
      <c r="L328"/>
    </row>
    <row r="329" spans="4:12" x14ac:dyDescent="0.5">
      <c r="D329" s="4"/>
      <c r="E329"/>
      <c r="F329" s="4"/>
      <c r="G329" s="4"/>
      <c r="H329" s="4"/>
      <c r="I329" s="4"/>
      <c r="J329" s="4"/>
      <c r="K329"/>
      <c r="L329"/>
    </row>
    <row r="330" spans="4:12" x14ac:dyDescent="0.5">
      <c r="D330" s="4"/>
      <c r="E330"/>
      <c r="F330" s="4"/>
      <c r="G330" s="4"/>
      <c r="H330" s="4"/>
      <c r="I330" s="4"/>
      <c r="J330" s="4"/>
      <c r="K330"/>
      <c r="L330"/>
    </row>
    <row r="331" spans="4:12" x14ac:dyDescent="0.5">
      <c r="D331" s="4"/>
      <c r="E331"/>
      <c r="F331" s="4"/>
      <c r="G331" s="4"/>
      <c r="H331" s="4"/>
      <c r="I331" s="4"/>
      <c r="J331" s="4"/>
      <c r="K331"/>
      <c r="L331"/>
    </row>
    <row r="332" spans="4:12" x14ac:dyDescent="0.5">
      <c r="D332" s="4"/>
      <c r="E332"/>
      <c r="F332" s="4"/>
      <c r="G332" s="4"/>
      <c r="H332" s="4"/>
      <c r="I332" s="4"/>
      <c r="J332" s="4"/>
      <c r="K332"/>
      <c r="L332"/>
    </row>
    <row r="333" spans="4:12" x14ac:dyDescent="0.5">
      <c r="D333" s="4"/>
      <c r="E333"/>
      <c r="F333" s="4"/>
      <c r="G333" s="4"/>
      <c r="H333" s="4"/>
      <c r="I333" s="4"/>
      <c r="J333" s="4"/>
      <c r="K333"/>
      <c r="L333"/>
    </row>
    <row r="334" spans="4:12" x14ac:dyDescent="0.5">
      <c r="D334" s="4"/>
      <c r="E334"/>
      <c r="F334" s="4"/>
      <c r="G334" s="4"/>
      <c r="H334" s="4"/>
      <c r="I334" s="4"/>
      <c r="J334" s="4"/>
      <c r="K334"/>
      <c r="L334"/>
    </row>
    <row r="335" spans="4:12" x14ac:dyDescent="0.5">
      <c r="D335" s="4"/>
      <c r="E335"/>
      <c r="F335" s="4"/>
      <c r="G335" s="4"/>
      <c r="H335" s="4"/>
      <c r="I335" s="4"/>
      <c r="J335" s="4"/>
      <c r="K335"/>
      <c r="L335"/>
    </row>
    <row r="336" spans="4:12" x14ac:dyDescent="0.5">
      <c r="D336" s="4"/>
      <c r="E336"/>
      <c r="F336" s="4"/>
      <c r="G336" s="4"/>
      <c r="H336" s="4"/>
      <c r="I336" s="4"/>
      <c r="J336" s="4"/>
      <c r="K336"/>
      <c r="L336"/>
    </row>
    <row r="337" spans="4:12" x14ac:dyDescent="0.5">
      <c r="D337" s="4"/>
      <c r="E337"/>
      <c r="F337" s="4"/>
      <c r="G337" s="4"/>
      <c r="H337" s="4"/>
      <c r="I337" s="4"/>
      <c r="J337" s="4"/>
      <c r="K337"/>
      <c r="L337"/>
    </row>
    <row r="338" spans="4:12" x14ac:dyDescent="0.5">
      <c r="D338" s="4"/>
      <c r="E338"/>
      <c r="F338" s="4"/>
      <c r="G338" s="4"/>
      <c r="H338" s="4"/>
      <c r="I338" s="4"/>
      <c r="J338" s="4"/>
      <c r="K338"/>
      <c r="L338"/>
    </row>
    <row r="339" spans="4:12" x14ac:dyDescent="0.5">
      <c r="D339" s="4"/>
      <c r="E339"/>
      <c r="F339" s="4"/>
      <c r="G339" s="4"/>
      <c r="H339" s="4"/>
      <c r="I339" s="4"/>
      <c r="J339" s="4"/>
      <c r="K339"/>
      <c r="L339"/>
    </row>
    <row r="340" spans="4:12" x14ac:dyDescent="0.5">
      <c r="D340" s="4"/>
      <c r="E340"/>
      <c r="F340" s="4"/>
      <c r="G340" s="4"/>
      <c r="H340" s="4"/>
      <c r="I340" s="4"/>
      <c r="J340" s="4"/>
      <c r="K340"/>
      <c r="L340"/>
    </row>
    <row r="341" spans="4:12" x14ac:dyDescent="0.5">
      <c r="D341" s="4"/>
      <c r="E341"/>
      <c r="F341" s="4"/>
      <c r="G341" s="4"/>
      <c r="H341" s="4"/>
      <c r="I341" s="4"/>
      <c r="J341" s="4"/>
      <c r="K341"/>
      <c r="L341"/>
    </row>
    <row r="342" spans="4:12" x14ac:dyDescent="0.5">
      <c r="D342" s="4"/>
      <c r="E342"/>
      <c r="F342" s="4"/>
      <c r="G342" s="4"/>
      <c r="H342" s="4"/>
      <c r="I342" s="4"/>
      <c r="J342" s="4"/>
      <c r="K342"/>
      <c r="L342"/>
    </row>
    <row r="343" spans="4:12" x14ac:dyDescent="0.5">
      <c r="D343" s="4"/>
      <c r="E343"/>
      <c r="F343" s="4"/>
      <c r="G343" s="4"/>
      <c r="H343" s="4"/>
      <c r="I343" s="4"/>
      <c r="J343" s="4"/>
      <c r="K343"/>
      <c r="L343"/>
    </row>
    <row r="344" spans="4:12" x14ac:dyDescent="0.5">
      <c r="D344" s="4"/>
      <c r="E344"/>
      <c r="F344" s="4"/>
      <c r="G344" s="4"/>
      <c r="H344" s="4"/>
      <c r="I344" s="4"/>
      <c r="J344" s="4"/>
      <c r="K344"/>
      <c r="L344"/>
    </row>
    <row r="345" spans="4:12" x14ac:dyDescent="0.5">
      <c r="D345" s="4"/>
      <c r="E345"/>
      <c r="F345" s="4"/>
      <c r="G345" s="4"/>
      <c r="H345" s="4"/>
      <c r="I345" s="4"/>
      <c r="J345" s="4"/>
      <c r="K345"/>
      <c r="L345"/>
    </row>
    <row r="346" spans="4:12" x14ac:dyDescent="0.5">
      <c r="D346" s="4"/>
      <c r="E346"/>
      <c r="F346" s="4"/>
      <c r="G346" s="4"/>
      <c r="H346" s="4"/>
      <c r="I346" s="4"/>
      <c r="J346" s="4"/>
      <c r="K346"/>
      <c r="L346"/>
    </row>
    <row r="347" spans="4:12" x14ac:dyDescent="0.5">
      <c r="D347" s="4"/>
      <c r="E347"/>
      <c r="F347" s="4"/>
      <c r="G347" s="4"/>
      <c r="H347" s="4"/>
      <c r="I347" s="4"/>
      <c r="J347" s="4"/>
      <c r="K347"/>
      <c r="L347"/>
    </row>
    <row r="348" spans="4:12" x14ac:dyDescent="0.5">
      <c r="D348" s="4"/>
      <c r="E348"/>
      <c r="F348" s="4"/>
      <c r="G348" s="4"/>
      <c r="H348" s="4"/>
      <c r="I348" s="4"/>
      <c r="J348" s="4"/>
      <c r="K348"/>
      <c r="L348"/>
    </row>
    <row r="349" spans="4:12" x14ac:dyDescent="0.5">
      <c r="D349" s="4"/>
      <c r="E349"/>
      <c r="F349" s="4"/>
      <c r="G349" s="4"/>
      <c r="H349" s="4"/>
      <c r="I349" s="4"/>
      <c r="J349" s="4"/>
      <c r="K349"/>
      <c r="L349"/>
    </row>
    <row r="350" spans="4:12" x14ac:dyDescent="0.5">
      <c r="D350" s="4"/>
      <c r="E350"/>
      <c r="F350" s="4"/>
      <c r="G350" s="4"/>
      <c r="H350" s="4"/>
      <c r="I350" s="4"/>
      <c r="J350" s="4"/>
      <c r="K350"/>
      <c r="L350"/>
    </row>
    <row r="351" spans="4:12" x14ac:dyDescent="0.5">
      <c r="D351" s="4"/>
      <c r="E351"/>
      <c r="F351" s="4"/>
      <c r="G351" s="4"/>
      <c r="H351" s="4"/>
      <c r="I351" s="4"/>
      <c r="J351" s="4"/>
      <c r="K351"/>
      <c r="L351"/>
    </row>
    <row r="352" spans="4:12" x14ac:dyDescent="0.5">
      <c r="D352" s="4"/>
      <c r="E352"/>
      <c r="F352" s="4"/>
      <c r="G352" s="4"/>
      <c r="H352" s="4"/>
      <c r="I352" s="4"/>
      <c r="J352" s="4"/>
      <c r="K352"/>
      <c r="L352"/>
    </row>
    <row r="353" spans="4:12" x14ac:dyDescent="0.5">
      <c r="D353" s="4"/>
      <c r="E353"/>
      <c r="F353" s="4"/>
      <c r="G353" s="4"/>
      <c r="H353" s="4"/>
      <c r="I353" s="4"/>
      <c r="J353" s="4"/>
      <c r="K353"/>
      <c r="L353"/>
    </row>
    <row r="354" spans="4:12" x14ac:dyDescent="0.5">
      <c r="D354" s="4"/>
      <c r="E354"/>
      <c r="F354" s="4"/>
      <c r="G354" s="4"/>
      <c r="H354" s="4"/>
      <c r="I354" s="4"/>
      <c r="J354" s="4"/>
      <c r="K354"/>
      <c r="L354"/>
    </row>
    <row r="355" spans="4:12" x14ac:dyDescent="0.5">
      <c r="D355" s="4"/>
      <c r="E355"/>
      <c r="F355" s="4"/>
      <c r="G355" s="4"/>
      <c r="H355" s="4"/>
      <c r="I355" s="4"/>
      <c r="J355" s="4"/>
      <c r="K355"/>
      <c r="L355"/>
    </row>
    <row r="356" spans="4:12" x14ac:dyDescent="0.5">
      <c r="D356" s="4"/>
      <c r="E356"/>
      <c r="F356" s="4"/>
      <c r="G356" s="4"/>
      <c r="H356" s="4"/>
      <c r="I356" s="4"/>
      <c r="J356" s="4"/>
      <c r="K356"/>
      <c r="L356"/>
    </row>
    <row r="357" spans="4:12" x14ac:dyDescent="0.5">
      <c r="D357" s="4"/>
      <c r="E357"/>
      <c r="F357" s="4"/>
      <c r="G357" s="4"/>
      <c r="H357" s="4"/>
      <c r="I357" s="4"/>
      <c r="J357" s="4"/>
      <c r="K357"/>
      <c r="L357"/>
    </row>
    <row r="358" spans="4:12" x14ac:dyDescent="0.5">
      <c r="D358" s="4"/>
      <c r="E358"/>
      <c r="F358" s="4"/>
      <c r="G358" s="4"/>
      <c r="H358" s="4"/>
      <c r="I358" s="4"/>
      <c r="J358" s="4"/>
      <c r="K358"/>
      <c r="L358"/>
    </row>
    <row r="359" spans="4:12" x14ac:dyDescent="0.5">
      <c r="D359" s="4"/>
      <c r="E359"/>
      <c r="F359" s="4"/>
      <c r="G359" s="4"/>
      <c r="H359" s="4"/>
      <c r="I359" s="4"/>
      <c r="J359" s="4"/>
      <c r="K359"/>
      <c r="L359"/>
    </row>
    <row r="360" spans="4:12" x14ac:dyDescent="0.5">
      <c r="D360" s="4"/>
      <c r="E360"/>
      <c r="F360" s="4"/>
      <c r="G360" s="4"/>
      <c r="H360" s="4"/>
      <c r="I360" s="4"/>
      <c r="J360" s="4"/>
      <c r="K360"/>
      <c r="L360"/>
    </row>
    <row r="361" spans="4:12" x14ac:dyDescent="0.5">
      <c r="D361" s="4"/>
      <c r="E361"/>
      <c r="F361" s="4"/>
      <c r="G361" s="4"/>
      <c r="H361" s="4"/>
      <c r="I361" s="4"/>
      <c r="J361" s="4"/>
      <c r="K361"/>
      <c r="L361"/>
    </row>
    <row r="362" spans="4:12" x14ac:dyDescent="0.5">
      <c r="D362" s="4"/>
      <c r="E362"/>
      <c r="F362" s="4"/>
      <c r="G362" s="4"/>
      <c r="H362" s="4"/>
      <c r="I362" s="4"/>
      <c r="J362" s="4"/>
      <c r="K362"/>
      <c r="L362"/>
    </row>
    <row r="363" spans="4:12" x14ac:dyDescent="0.5">
      <c r="D363" s="4"/>
      <c r="E363"/>
      <c r="F363" s="4"/>
      <c r="G363" s="4"/>
      <c r="H363" s="4"/>
      <c r="I363" s="4"/>
      <c r="J363" s="4"/>
      <c r="K363"/>
      <c r="L363"/>
    </row>
    <row r="364" spans="4:12" x14ac:dyDescent="0.5">
      <c r="D364" s="4"/>
      <c r="E364"/>
      <c r="F364" s="4"/>
      <c r="G364" s="4"/>
      <c r="H364" s="4"/>
      <c r="I364" s="4"/>
      <c r="J364" s="4"/>
      <c r="K364"/>
      <c r="L364"/>
    </row>
    <row r="365" spans="4:12" x14ac:dyDescent="0.5">
      <c r="D365" s="4"/>
      <c r="E365"/>
      <c r="F365" s="4"/>
      <c r="G365" s="4"/>
      <c r="H365" s="4"/>
      <c r="I365" s="4"/>
      <c r="J365" s="4"/>
      <c r="K365"/>
      <c r="L365"/>
    </row>
    <row r="366" spans="4:12" x14ac:dyDescent="0.5">
      <c r="D366" s="4"/>
      <c r="E366"/>
      <c r="F366" s="4"/>
      <c r="G366" s="4"/>
      <c r="H366" s="4"/>
      <c r="I366" s="4"/>
      <c r="J366" s="4"/>
      <c r="K366"/>
      <c r="L366"/>
    </row>
    <row r="367" spans="4:12" x14ac:dyDescent="0.5">
      <c r="D367" s="4"/>
      <c r="E367"/>
      <c r="F367" s="4"/>
      <c r="G367" s="4"/>
      <c r="H367" s="4"/>
      <c r="I367" s="4"/>
      <c r="J367" s="4"/>
      <c r="K367"/>
      <c r="L367"/>
    </row>
    <row r="368" spans="4:12" x14ac:dyDescent="0.5">
      <c r="D368" s="4"/>
      <c r="E368"/>
      <c r="F368" s="4"/>
      <c r="G368" s="4"/>
      <c r="H368" s="4"/>
      <c r="I368" s="4"/>
      <c r="J368" s="4"/>
      <c r="K368"/>
      <c r="L368"/>
    </row>
    <row r="369" spans="4:12" x14ac:dyDescent="0.5">
      <c r="D369" s="4"/>
      <c r="E369"/>
      <c r="F369" s="4"/>
      <c r="G369" s="4"/>
      <c r="H369" s="4"/>
      <c r="I369" s="4"/>
      <c r="J369" s="4"/>
      <c r="K369"/>
      <c r="L369"/>
    </row>
    <row r="370" spans="4:12" x14ac:dyDescent="0.5">
      <c r="D370" s="4"/>
      <c r="E370"/>
      <c r="F370" s="4"/>
      <c r="G370" s="4"/>
      <c r="H370" s="4"/>
      <c r="I370" s="4"/>
      <c r="J370" s="4"/>
      <c r="K370"/>
      <c r="L370"/>
    </row>
    <row r="371" spans="4:12" x14ac:dyDescent="0.5">
      <c r="D371" s="4"/>
      <c r="E371"/>
      <c r="F371" s="4"/>
      <c r="G371" s="4"/>
      <c r="H371" s="4"/>
      <c r="I371" s="4"/>
      <c r="J371" s="4"/>
      <c r="K371"/>
      <c r="L371"/>
    </row>
    <row r="372" spans="4:12" x14ac:dyDescent="0.5">
      <c r="D372" s="4"/>
      <c r="E372"/>
      <c r="F372" s="4"/>
      <c r="G372" s="4"/>
      <c r="H372" s="4"/>
      <c r="I372" s="4"/>
      <c r="J372" s="4"/>
      <c r="K372"/>
      <c r="L372"/>
    </row>
    <row r="373" spans="4:12" x14ac:dyDescent="0.5">
      <c r="D373" s="4"/>
      <c r="E373"/>
      <c r="F373" s="4"/>
      <c r="G373" s="4"/>
      <c r="H373" s="4"/>
      <c r="I373" s="4"/>
      <c r="J373" s="4"/>
      <c r="K373"/>
      <c r="L373"/>
    </row>
    <row r="374" spans="4:12" x14ac:dyDescent="0.5">
      <c r="D374" s="4"/>
      <c r="E374"/>
      <c r="F374" s="4"/>
      <c r="G374" s="4"/>
      <c r="H374" s="4"/>
      <c r="I374" s="4"/>
      <c r="J374" s="4"/>
      <c r="K374"/>
      <c r="L374"/>
    </row>
    <row r="375" spans="4:12" x14ac:dyDescent="0.5">
      <c r="D375" s="4"/>
      <c r="E375"/>
      <c r="F375" s="4"/>
      <c r="G375" s="4"/>
      <c r="H375" s="4"/>
      <c r="I375" s="4"/>
      <c r="J375" s="4"/>
      <c r="K375"/>
      <c r="L375"/>
    </row>
    <row r="376" spans="4:12" x14ac:dyDescent="0.5">
      <c r="D376" s="4"/>
      <c r="E376"/>
      <c r="F376" s="4"/>
      <c r="G376" s="4"/>
      <c r="H376" s="4"/>
      <c r="I376" s="4"/>
      <c r="J376" s="4"/>
      <c r="K376"/>
      <c r="L376"/>
    </row>
    <row r="377" spans="4:12" x14ac:dyDescent="0.5">
      <c r="D377" s="4"/>
      <c r="E377"/>
      <c r="F377" s="4"/>
      <c r="G377" s="4"/>
      <c r="H377" s="4"/>
      <c r="I377" s="4"/>
      <c r="J377" s="4"/>
      <c r="K377"/>
      <c r="L377"/>
    </row>
    <row r="378" spans="4:12" x14ac:dyDescent="0.5">
      <c r="D378" s="4"/>
      <c r="E378"/>
      <c r="F378" s="4"/>
      <c r="G378" s="4"/>
      <c r="H378" s="4"/>
      <c r="I378" s="4"/>
      <c r="J378" s="4"/>
      <c r="K378"/>
      <c r="L378"/>
    </row>
    <row r="379" spans="4:12" x14ac:dyDescent="0.5">
      <c r="D379" s="4"/>
      <c r="E379"/>
      <c r="F379" s="4"/>
      <c r="G379" s="4"/>
      <c r="H379" s="4"/>
      <c r="I379" s="4"/>
      <c r="J379" s="4"/>
      <c r="K379"/>
      <c r="L379"/>
    </row>
    <row r="380" spans="4:12" x14ac:dyDescent="0.5">
      <c r="D380" s="4"/>
      <c r="E380"/>
      <c r="F380" s="4"/>
      <c r="G380" s="4"/>
      <c r="H380" s="4"/>
      <c r="I380" s="4"/>
      <c r="J380" s="4"/>
      <c r="K380"/>
      <c r="L380"/>
    </row>
    <row r="381" spans="4:12" x14ac:dyDescent="0.5">
      <c r="D381" s="4"/>
      <c r="E381"/>
      <c r="F381" s="4"/>
      <c r="G381" s="4"/>
      <c r="H381" s="4"/>
      <c r="I381" s="4"/>
      <c r="J381" s="4"/>
      <c r="K381"/>
      <c r="L381"/>
    </row>
    <row r="382" spans="4:12" x14ac:dyDescent="0.5">
      <c r="D382" s="4"/>
      <c r="E382"/>
      <c r="F382" s="4"/>
      <c r="G382" s="4"/>
      <c r="H382" s="4"/>
      <c r="I382" s="4"/>
      <c r="J382" s="4"/>
      <c r="K382"/>
      <c r="L382"/>
    </row>
    <row r="383" spans="4:12" x14ac:dyDescent="0.5">
      <c r="D383" s="4"/>
      <c r="E383"/>
      <c r="F383" s="4"/>
      <c r="G383" s="4"/>
      <c r="H383" s="4"/>
      <c r="I383" s="4"/>
      <c r="J383" s="4"/>
      <c r="K383"/>
      <c r="L383"/>
    </row>
    <row r="384" spans="4:12" x14ac:dyDescent="0.5">
      <c r="D384" s="4"/>
      <c r="E384"/>
      <c r="F384" s="4"/>
      <c r="G384" s="4"/>
      <c r="H384" s="4"/>
      <c r="I384" s="4"/>
      <c r="J384" s="4"/>
      <c r="K384"/>
      <c r="L384"/>
    </row>
    <row r="385" spans="4:12" x14ac:dyDescent="0.5">
      <c r="D385" s="4"/>
      <c r="E385"/>
      <c r="F385" s="4"/>
      <c r="G385" s="4"/>
      <c r="H385" s="4"/>
      <c r="I385" s="4"/>
      <c r="J385" s="4"/>
      <c r="K385"/>
      <c r="L385"/>
    </row>
    <row r="386" spans="4:12" x14ac:dyDescent="0.5">
      <c r="D386" s="4"/>
      <c r="E386"/>
      <c r="F386" s="4"/>
      <c r="G386" s="4"/>
      <c r="H386" s="4"/>
      <c r="I386" s="4"/>
      <c r="J386" s="4"/>
      <c r="K386"/>
      <c r="L386"/>
    </row>
    <row r="387" spans="4:12" x14ac:dyDescent="0.5">
      <c r="D387" s="4"/>
      <c r="E387"/>
      <c r="F387" s="4"/>
      <c r="G387" s="4"/>
      <c r="H387" s="4"/>
      <c r="I387" s="4"/>
      <c r="J387" s="4"/>
      <c r="K387"/>
      <c r="L387"/>
    </row>
    <row r="388" spans="4:12" x14ac:dyDescent="0.5">
      <c r="D388" s="4"/>
      <c r="E388"/>
      <c r="F388" s="4"/>
      <c r="G388" s="4"/>
      <c r="H388" s="4"/>
      <c r="I388" s="4"/>
      <c r="J388" s="4"/>
      <c r="K388"/>
      <c r="L388"/>
    </row>
    <row r="389" spans="4:12" x14ac:dyDescent="0.5">
      <c r="D389" s="4"/>
      <c r="E389"/>
      <c r="F389" s="4"/>
      <c r="G389" s="4"/>
      <c r="H389" s="4"/>
      <c r="I389" s="4"/>
      <c r="J389" s="4"/>
      <c r="K389"/>
      <c r="L389"/>
    </row>
    <row r="390" spans="4:12" x14ac:dyDescent="0.5">
      <c r="D390" s="4"/>
      <c r="E390"/>
      <c r="F390" s="4"/>
      <c r="G390" s="4"/>
      <c r="H390" s="4"/>
      <c r="I390" s="4"/>
      <c r="J390" s="4"/>
      <c r="K390"/>
      <c r="L390"/>
    </row>
    <row r="391" spans="4:12" x14ac:dyDescent="0.5">
      <c r="D391" s="4"/>
      <c r="E391"/>
      <c r="F391" s="4"/>
      <c r="G391" s="4"/>
      <c r="H391" s="4"/>
      <c r="I391" s="4"/>
      <c r="J391" s="4"/>
      <c r="K391"/>
      <c r="L391"/>
    </row>
    <row r="392" spans="4:12" x14ac:dyDescent="0.5">
      <c r="D392" s="4"/>
      <c r="E392"/>
      <c r="F392" s="4"/>
      <c r="G392" s="4"/>
      <c r="H392" s="4"/>
      <c r="I392" s="4"/>
      <c r="J392" s="4"/>
      <c r="K392"/>
      <c r="L392"/>
    </row>
    <row r="393" spans="4:12" x14ac:dyDescent="0.5">
      <c r="D393" s="4"/>
      <c r="E393"/>
      <c r="F393" s="4"/>
      <c r="G393" s="4"/>
      <c r="H393" s="4"/>
      <c r="I393" s="4"/>
      <c r="J393" s="4"/>
      <c r="K393"/>
      <c r="L393"/>
    </row>
    <row r="394" spans="4:12" x14ac:dyDescent="0.5">
      <c r="D394" s="4"/>
      <c r="E394"/>
      <c r="F394" s="4"/>
      <c r="G394" s="4"/>
      <c r="H394" s="4"/>
      <c r="I394" s="4"/>
      <c r="J394" s="4"/>
      <c r="K394"/>
      <c r="L394"/>
    </row>
    <row r="395" spans="4:12" x14ac:dyDescent="0.5">
      <c r="D395" s="4"/>
      <c r="E395"/>
      <c r="F395" s="4"/>
      <c r="G395" s="4"/>
      <c r="H395" s="4"/>
      <c r="I395" s="4"/>
      <c r="J395" s="4"/>
      <c r="K395"/>
      <c r="L395"/>
    </row>
    <row r="396" spans="4:12" x14ac:dyDescent="0.5">
      <c r="D396" s="4"/>
      <c r="E396"/>
      <c r="F396" s="4"/>
      <c r="G396" s="4"/>
      <c r="H396" s="4"/>
      <c r="I396" s="4"/>
      <c r="J396" s="4"/>
      <c r="K396"/>
      <c r="L396"/>
    </row>
    <row r="397" spans="4:12" x14ac:dyDescent="0.5">
      <c r="D397" s="4"/>
      <c r="E397"/>
      <c r="F397" s="4"/>
      <c r="G397" s="4"/>
      <c r="H397" s="4"/>
      <c r="I397" s="4"/>
      <c r="J397" s="4"/>
      <c r="K397"/>
      <c r="L397"/>
    </row>
    <row r="398" spans="4:12" x14ac:dyDescent="0.5">
      <c r="D398" s="4"/>
      <c r="E398"/>
      <c r="F398" s="4"/>
      <c r="G398" s="4"/>
      <c r="H398" s="4"/>
      <c r="I398" s="4"/>
      <c r="J398" s="4"/>
      <c r="K398"/>
      <c r="L398"/>
    </row>
    <row r="399" spans="4:12" x14ac:dyDescent="0.5">
      <c r="D399" s="4"/>
      <c r="E399"/>
      <c r="F399" s="4"/>
      <c r="G399" s="4"/>
      <c r="H399" s="4"/>
      <c r="I399" s="4"/>
      <c r="J399" s="4"/>
      <c r="K399"/>
      <c r="L399"/>
    </row>
    <row r="400" spans="4:12" x14ac:dyDescent="0.5">
      <c r="D400" s="4"/>
      <c r="E400"/>
      <c r="F400" s="4"/>
      <c r="G400" s="4"/>
      <c r="H400" s="4"/>
      <c r="I400" s="4"/>
      <c r="J400" s="4"/>
      <c r="K400"/>
      <c r="L400"/>
    </row>
    <row r="401" spans="4:12" x14ac:dyDescent="0.5">
      <c r="D401" s="4"/>
      <c r="E401"/>
      <c r="F401" s="4"/>
      <c r="G401" s="4"/>
      <c r="H401" s="4"/>
      <c r="I401" s="4"/>
      <c r="J401" s="4"/>
      <c r="K401"/>
      <c r="L401"/>
    </row>
    <row r="402" spans="4:12" x14ac:dyDescent="0.5">
      <c r="D402" s="4"/>
      <c r="E402"/>
      <c r="F402" s="4"/>
      <c r="G402" s="4"/>
      <c r="H402" s="4"/>
      <c r="I402" s="4"/>
      <c r="J402" s="4"/>
      <c r="K402"/>
      <c r="L402"/>
    </row>
    <row r="403" spans="4:12" x14ac:dyDescent="0.5">
      <c r="D403" s="4"/>
      <c r="E403"/>
      <c r="F403" s="4"/>
      <c r="G403" s="4"/>
      <c r="H403" s="4"/>
      <c r="I403" s="4"/>
      <c r="J403" s="4"/>
      <c r="K403"/>
      <c r="L403"/>
    </row>
    <row r="404" spans="4:12" x14ac:dyDescent="0.5">
      <c r="D404" s="4"/>
      <c r="E404"/>
      <c r="F404" s="4"/>
      <c r="G404" s="4"/>
      <c r="H404" s="4"/>
      <c r="I404" s="4"/>
      <c r="J404" s="4"/>
      <c r="K404"/>
      <c r="L404"/>
    </row>
    <row r="405" spans="4:12" x14ac:dyDescent="0.5">
      <c r="D405" s="4"/>
      <c r="E405"/>
      <c r="F405" s="4"/>
      <c r="G405" s="4"/>
      <c r="H405" s="4"/>
      <c r="I405" s="4"/>
      <c r="J405" s="4"/>
      <c r="K405"/>
      <c r="L405"/>
    </row>
    <row r="406" spans="4:12" x14ac:dyDescent="0.5">
      <c r="D406" s="4"/>
      <c r="E406"/>
      <c r="F406" s="4"/>
      <c r="G406" s="4"/>
      <c r="H406" s="4"/>
      <c r="I406" s="4"/>
      <c r="J406" s="4"/>
      <c r="K406"/>
      <c r="L406"/>
    </row>
    <row r="407" spans="4:12" x14ac:dyDescent="0.5">
      <c r="D407" s="4"/>
      <c r="E407"/>
      <c r="F407" s="4"/>
      <c r="G407" s="4"/>
      <c r="H407" s="4"/>
      <c r="I407" s="4"/>
      <c r="J407" s="4"/>
      <c r="K407"/>
      <c r="L407"/>
    </row>
    <row r="408" spans="4:12" x14ac:dyDescent="0.5">
      <c r="D408" s="4"/>
      <c r="E408"/>
      <c r="F408" s="4"/>
      <c r="G408" s="4"/>
      <c r="H408" s="4"/>
      <c r="I408" s="4"/>
      <c r="J408" s="4"/>
      <c r="K408"/>
      <c r="L408"/>
    </row>
    <row r="409" spans="4:12" x14ac:dyDescent="0.5">
      <c r="D409" s="4"/>
      <c r="E409"/>
      <c r="F409" s="4"/>
      <c r="G409" s="4"/>
      <c r="H409" s="4"/>
      <c r="I409" s="4"/>
      <c r="J409" s="4"/>
      <c r="K409"/>
      <c r="L409"/>
    </row>
    <row r="410" spans="4:12" x14ac:dyDescent="0.5">
      <c r="D410" s="4"/>
      <c r="E410"/>
      <c r="F410" s="4"/>
      <c r="G410" s="4"/>
      <c r="H410" s="4"/>
      <c r="I410" s="4"/>
      <c r="J410" s="4"/>
      <c r="K410"/>
      <c r="L410"/>
    </row>
    <row r="411" spans="4:12" x14ac:dyDescent="0.5">
      <c r="D411" s="4"/>
      <c r="E411"/>
      <c r="F411" s="4"/>
      <c r="G411" s="4"/>
      <c r="H411" s="4"/>
      <c r="I411" s="4"/>
      <c r="J411" s="4"/>
      <c r="K411"/>
      <c r="L411"/>
    </row>
    <row r="412" spans="4:12" x14ac:dyDescent="0.5">
      <c r="D412" s="4"/>
      <c r="E412"/>
      <c r="F412" s="4"/>
      <c r="G412" s="4"/>
      <c r="H412" s="4"/>
      <c r="I412" s="4"/>
      <c r="J412" s="4"/>
      <c r="K412"/>
      <c r="L412"/>
    </row>
    <row r="413" spans="4:12" x14ac:dyDescent="0.5">
      <c r="D413" s="4"/>
      <c r="E413"/>
      <c r="F413" s="4"/>
      <c r="G413" s="4"/>
      <c r="H413" s="4"/>
      <c r="I413" s="4"/>
      <c r="J413" s="4"/>
      <c r="K413"/>
      <c r="L413"/>
    </row>
    <row r="414" spans="4:12" x14ac:dyDescent="0.5">
      <c r="D414" s="4"/>
      <c r="E414"/>
      <c r="F414" s="4"/>
      <c r="G414" s="4"/>
      <c r="H414" s="4"/>
      <c r="I414" s="4"/>
      <c r="J414" s="4"/>
      <c r="K414"/>
      <c r="L414"/>
    </row>
    <row r="415" spans="4:12" x14ac:dyDescent="0.5">
      <c r="D415" s="4"/>
      <c r="E415"/>
      <c r="F415" s="4"/>
      <c r="G415" s="4"/>
      <c r="H415" s="4"/>
      <c r="I415" s="4"/>
      <c r="J415" s="4"/>
      <c r="K415"/>
      <c r="L415"/>
    </row>
    <row r="416" spans="4:12" x14ac:dyDescent="0.5">
      <c r="D416" s="4"/>
      <c r="E416"/>
      <c r="F416" s="4"/>
      <c r="G416" s="4"/>
      <c r="H416" s="4"/>
      <c r="I416" s="4"/>
      <c r="J416" s="4"/>
      <c r="K416"/>
      <c r="L416"/>
    </row>
    <row r="417" spans="4:12" x14ac:dyDescent="0.5">
      <c r="D417" s="4"/>
      <c r="E417"/>
      <c r="F417" s="4"/>
      <c r="G417" s="4"/>
      <c r="H417" s="4"/>
      <c r="I417" s="4"/>
      <c r="J417" s="4"/>
      <c r="K417"/>
      <c r="L417"/>
    </row>
    <row r="418" spans="4:12" x14ac:dyDescent="0.5">
      <c r="D418" s="4"/>
      <c r="E418"/>
      <c r="F418" s="4"/>
      <c r="G418" s="4"/>
      <c r="H418" s="4"/>
      <c r="I418" s="4"/>
      <c r="J418" s="4"/>
      <c r="K418"/>
      <c r="L418"/>
    </row>
    <row r="419" spans="4:12" x14ac:dyDescent="0.5">
      <c r="D419" s="4"/>
      <c r="E419"/>
      <c r="F419" s="4"/>
      <c r="G419" s="4"/>
      <c r="H419" s="4"/>
      <c r="I419" s="4"/>
      <c r="J419" s="4"/>
      <c r="K419"/>
      <c r="L419"/>
    </row>
    <row r="420" spans="4:12" x14ac:dyDescent="0.5">
      <c r="D420" s="4"/>
      <c r="E420"/>
      <c r="F420" s="4"/>
      <c r="G420" s="4"/>
      <c r="H420" s="4"/>
      <c r="I420" s="4"/>
      <c r="J420" s="4"/>
      <c r="K420"/>
      <c r="L420"/>
    </row>
    <row r="421" spans="4:12" x14ac:dyDescent="0.5">
      <c r="D421" s="4"/>
      <c r="E421"/>
      <c r="F421" s="4"/>
      <c r="G421" s="4"/>
      <c r="H421" s="4"/>
      <c r="I421" s="4"/>
      <c r="J421" s="4"/>
      <c r="K421"/>
      <c r="L421"/>
    </row>
    <row r="422" spans="4:12" x14ac:dyDescent="0.5">
      <c r="D422" s="4"/>
      <c r="E422"/>
      <c r="F422" s="4"/>
      <c r="G422" s="4"/>
      <c r="H422" s="4"/>
      <c r="I422" s="4"/>
      <c r="J422" s="4"/>
      <c r="K422"/>
      <c r="L422"/>
    </row>
    <row r="423" spans="4:12" x14ac:dyDescent="0.5">
      <c r="D423" s="4"/>
      <c r="E423"/>
      <c r="F423" s="4"/>
      <c r="G423" s="4"/>
      <c r="H423" s="4"/>
      <c r="I423" s="4"/>
      <c r="J423" s="4"/>
      <c r="K423"/>
      <c r="L423"/>
    </row>
    <row r="424" spans="4:12" x14ac:dyDescent="0.5">
      <c r="D424" s="4"/>
      <c r="E424"/>
      <c r="F424" s="4"/>
      <c r="G424" s="4"/>
      <c r="H424" s="4"/>
      <c r="I424" s="4"/>
      <c r="J424" s="4"/>
      <c r="K424"/>
      <c r="L424"/>
    </row>
    <row r="425" spans="4:12" x14ac:dyDescent="0.5">
      <c r="D425" s="4"/>
      <c r="E425"/>
      <c r="F425" s="4"/>
      <c r="G425" s="4"/>
      <c r="H425" s="4"/>
      <c r="I425" s="4"/>
      <c r="J425" s="4"/>
      <c r="K425"/>
      <c r="L425"/>
    </row>
    <row r="426" spans="4:12" x14ac:dyDescent="0.5">
      <c r="D426" s="4"/>
      <c r="E426"/>
      <c r="F426" s="4"/>
      <c r="G426" s="4"/>
      <c r="H426" s="4"/>
      <c r="I426" s="4"/>
      <c r="J426" s="4"/>
      <c r="K426"/>
      <c r="L426"/>
    </row>
    <row r="427" spans="4:12" x14ac:dyDescent="0.5">
      <c r="D427" s="4"/>
      <c r="E427"/>
      <c r="F427" s="4"/>
      <c r="G427" s="4"/>
      <c r="H427" s="4"/>
      <c r="I427" s="4"/>
      <c r="J427" s="4"/>
      <c r="K427"/>
      <c r="L427"/>
    </row>
    <row r="428" spans="4:12" x14ac:dyDescent="0.5">
      <c r="D428" s="4"/>
      <c r="E428"/>
      <c r="F428" s="4"/>
      <c r="G428" s="4"/>
      <c r="H428" s="4"/>
      <c r="I428" s="4"/>
      <c r="J428" s="4"/>
      <c r="K428"/>
      <c r="L428"/>
    </row>
    <row r="429" spans="4:12" x14ac:dyDescent="0.5">
      <c r="D429" s="4"/>
      <c r="E429"/>
      <c r="F429" s="4"/>
      <c r="G429" s="4"/>
      <c r="H429" s="4"/>
      <c r="I429" s="4"/>
      <c r="J429" s="4"/>
      <c r="K429"/>
      <c r="L429"/>
    </row>
    <row r="430" spans="4:12" x14ac:dyDescent="0.5">
      <c r="D430" s="4"/>
      <c r="E430"/>
      <c r="F430" s="4"/>
      <c r="G430" s="4"/>
      <c r="H430" s="4"/>
      <c r="I430" s="4"/>
      <c r="J430" s="4"/>
      <c r="K430"/>
      <c r="L430"/>
    </row>
    <row r="431" spans="4:12" x14ac:dyDescent="0.5">
      <c r="D431" s="4"/>
      <c r="E431"/>
      <c r="F431" s="4"/>
      <c r="G431" s="4"/>
      <c r="H431" s="4"/>
      <c r="I431" s="4"/>
      <c r="J431" s="4"/>
      <c r="K431"/>
      <c r="L431"/>
    </row>
    <row r="432" spans="4:12" x14ac:dyDescent="0.5">
      <c r="D432" s="4"/>
      <c r="E432"/>
      <c r="F432" s="4"/>
      <c r="G432" s="4"/>
      <c r="H432" s="4"/>
      <c r="I432" s="4"/>
      <c r="J432" s="4"/>
      <c r="K432"/>
      <c r="L432"/>
    </row>
    <row r="433" spans="4:12" x14ac:dyDescent="0.5">
      <c r="D433" s="4"/>
      <c r="E433"/>
      <c r="F433" s="4"/>
      <c r="G433" s="4"/>
      <c r="H433" s="4"/>
      <c r="I433" s="4"/>
      <c r="J433" s="4"/>
      <c r="K433"/>
      <c r="L433"/>
    </row>
    <row r="434" spans="4:12" x14ac:dyDescent="0.5">
      <c r="D434" s="4"/>
      <c r="E434"/>
      <c r="F434" s="4"/>
      <c r="G434" s="4"/>
      <c r="H434" s="4"/>
      <c r="I434" s="4"/>
      <c r="J434" s="4"/>
      <c r="K434"/>
      <c r="L434"/>
    </row>
    <row r="435" spans="4:12" x14ac:dyDescent="0.5">
      <c r="D435" s="4"/>
      <c r="E435"/>
      <c r="F435" s="4"/>
      <c r="G435" s="4"/>
      <c r="H435" s="4"/>
      <c r="I435" s="4"/>
      <c r="J435" s="4"/>
      <c r="K435"/>
      <c r="L435"/>
    </row>
    <row r="436" spans="4:12" x14ac:dyDescent="0.5">
      <c r="D436" s="4"/>
      <c r="E436"/>
      <c r="F436" s="4"/>
      <c r="G436" s="4"/>
      <c r="H436" s="4"/>
      <c r="I436" s="4"/>
      <c r="J436" s="4"/>
      <c r="K436"/>
      <c r="L436"/>
    </row>
    <row r="437" spans="4:12" x14ac:dyDescent="0.5">
      <c r="D437" s="4"/>
      <c r="E437"/>
      <c r="F437" s="4"/>
      <c r="G437" s="4"/>
      <c r="H437" s="4"/>
      <c r="I437" s="4"/>
      <c r="J437" s="4"/>
      <c r="K437"/>
      <c r="L437"/>
    </row>
    <row r="438" spans="4:12" x14ac:dyDescent="0.5">
      <c r="D438" s="4"/>
      <c r="E438"/>
      <c r="F438" s="4"/>
      <c r="G438" s="4"/>
      <c r="H438" s="4"/>
      <c r="I438" s="4"/>
      <c r="J438" s="4"/>
      <c r="K438"/>
      <c r="L438"/>
    </row>
    <row r="439" spans="4:12" x14ac:dyDescent="0.5">
      <c r="D439" s="4"/>
      <c r="E439"/>
      <c r="F439" s="4"/>
      <c r="G439" s="4"/>
      <c r="H439" s="4"/>
      <c r="I439" s="4"/>
      <c r="J439" s="4"/>
      <c r="K439"/>
      <c r="L439"/>
    </row>
    <row r="440" spans="4:12" x14ac:dyDescent="0.5">
      <c r="D440" s="4"/>
      <c r="E440"/>
      <c r="F440" s="4"/>
      <c r="G440" s="4"/>
      <c r="H440" s="4"/>
      <c r="I440" s="4"/>
      <c r="J440" s="4"/>
      <c r="K440"/>
      <c r="L440"/>
    </row>
    <row r="441" spans="4:12" x14ac:dyDescent="0.5">
      <c r="D441" s="4"/>
      <c r="E441"/>
      <c r="F441" s="4"/>
      <c r="G441" s="4"/>
      <c r="H441" s="4"/>
      <c r="I441" s="4"/>
      <c r="J441" s="4"/>
      <c r="K441"/>
      <c r="L441"/>
    </row>
    <row r="442" spans="4:12" x14ac:dyDescent="0.5">
      <c r="D442" s="4"/>
      <c r="E442"/>
      <c r="F442" s="4"/>
      <c r="G442" s="4"/>
      <c r="H442" s="4"/>
      <c r="I442" s="4"/>
      <c r="J442" s="4"/>
      <c r="K442"/>
      <c r="L442"/>
    </row>
    <row r="443" spans="4:12" x14ac:dyDescent="0.5">
      <c r="D443" s="4"/>
      <c r="E443"/>
      <c r="F443" s="4"/>
      <c r="G443" s="4"/>
      <c r="H443" s="4"/>
      <c r="I443" s="4"/>
      <c r="J443" s="4"/>
      <c r="K443"/>
      <c r="L443"/>
    </row>
    <row r="444" spans="4:12" x14ac:dyDescent="0.5">
      <c r="D444" s="4"/>
      <c r="E444"/>
      <c r="F444" s="4"/>
      <c r="G444" s="4"/>
      <c r="H444" s="4"/>
      <c r="I444" s="4"/>
      <c r="J444" s="4"/>
      <c r="K444"/>
      <c r="L444"/>
    </row>
    <row r="445" spans="4:12" x14ac:dyDescent="0.5">
      <c r="D445" s="4"/>
      <c r="E445"/>
      <c r="F445" s="4"/>
      <c r="G445" s="4"/>
      <c r="H445" s="4"/>
      <c r="I445" s="4"/>
      <c r="J445" s="4"/>
      <c r="K445"/>
      <c r="L445"/>
    </row>
    <row r="446" spans="4:12" x14ac:dyDescent="0.5">
      <c r="D446" s="4"/>
      <c r="E446"/>
      <c r="F446" s="4"/>
      <c r="G446" s="4"/>
      <c r="H446" s="4"/>
      <c r="I446" s="4"/>
      <c r="J446" s="4"/>
      <c r="K446"/>
      <c r="L446"/>
    </row>
    <row r="447" spans="4:12" x14ac:dyDescent="0.5">
      <c r="D447" s="4"/>
      <c r="E447"/>
      <c r="F447" s="4"/>
      <c r="G447" s="4"/>
      <c r="H447" s="4"/>
      <c r="I447" s="4"/>
      <c r="J447" s="4"/>
      <c r="K447"/>
      <c r="L447"/>
    </row>
    <row r="448" spans="4:12" x14ac:dyDescent="0.5">
      <c r="D448" s="4"/>
      <c r="E448"/>
      <c r="F448" s="4"/>
      <c r="G448" s="4"/>
      <c r="H448" s="4"/>
      <c r="I448" s="4"/>
      <c r="J448" s="4"/>
      <c r="K448"/>
      <c r="L448"/>
    </row>
    <row r="449" spans="4:12" x14ac:dyDescent="0.5">
      <c r="D449" s="4"/>
      <c r="E449"/>
      <c r="F449" s="4"/>
      <c r="G449" s="4"/>
      <c r="H449" s="4"/>
      <c r="I449" s="4"/>
      <c r="J449" s="4"/>
      <c r="K449"/>
      <c r="L449"/>
    </row>
    <row r="450" spans="4:12" x14ac:dyDescent="0.5">
      <c r="D450" s="4"/>
      <c r="E450"/>
      <c r="F450" s="4"/>
      <c r="G450" s="4"/>
      <c r="H450" s="4"/>
      <c r="I450" s="4"/>
      <c r="J450" s="4"/>
      <c r="K450"/>
      <c r="L450"/>
    </row>
    <row r="451" spans="4:12" x14ac:dyDescent="0.5">
      <c r="D451" s="4"/>
      <c r="E451"/>
      <c r="F451" s="4"/>
      <c r="G451" s="4"/>
      <c r="H451" s="4"/>
      <c r="I451" s="4"/>
      <c r="J451" s="4"/>
      <c r="K451"/>
      <c r="L451"/>
    </row>
    <row r="452" spans="4:12" x14ac:dyDescent="0.5">
      <c r="D452" s="4"/>
      <c r="E452"/>
      <c r="F452" s="4"/>
      <c r="G452" s="4"/>
      <c r="H452" s="4"/>
      <c r="I452" s="4"/>
      <c r="J452" s="4"/>
      <c r="K452"/>
      <c r="L452"/>
    </row>
    <row r="453" spans="4:12" x14ac:dyDescent="0.5">
      <c r="D453" s="4"/>
      <c r="E453"/>
      <c r="F453" s="4"/>
      <c r="G453" s="4"/>
      <c r="H453" s="4"/>
      <c r="I453" s="4"/>
      <c r="J453" s="4"/>
      <c r="K453"/>
      <c r="L453"/>
    </row>
    <row r="454" spans="4:12" x14ac:dyDescent="0.5">
      <c r="D454" s="4"/>
      <c r="E454"/>
      <c r="F454" s="4"/>
      <c r="G454" s="4"/>
      <c r="H454" s="4"/>
      <c r="I454" s="4"/>
      <c r="J454" s="4"/>
      <c r="K454"/>
      <c r="L454"/>
    </row>
    <row r="455" spans="4:12" x14ac:dyDescent="0.5">
      <c r="D455" s="4"/>
      <c r="E455"/>
      <c r="F455" s="4"/>
      <c r="G455" s="4"/>
      <c r="H455" s="4"/>
      <c r="I455" s="4"/>
      <c r="J455" s="4"/>
      <c r="K455"/>
      <c r="L455"/>
    </row>
    <row r="456" spans="4:12" x14ac:dyDescent="0.5">
      <c r="D456" s="4"/>
      <c r="E456"/>
      <c r="F456" s="4"/>
      <c r="G456" s="4"/>
      <c r="H456" s="4"/>
      <c r="I456" s="4"/>
      <c r="J456" s="4"/>
      <c r="K456"/>
      <c r="L456"/>
    </row>
    <row r="457" spans="4:12" x14ac:dyDescent="0.5">
      <c r="D457" s="4"/>
      <c r="E457"/>
      <c r="F457" s="4"/>
      <c r="G457" s="4"/>
      <c r="H457" s="4"/>
      <c r="I457" s="4"/>
      <c r="J457" s="4"/>
      <c r="K457"/>
      <c r="L457"/>
    </row>
    <row r="458" spans="4:12" x14ac:dyDescent="0.5">
      <c r="D458" s="4"/>
      <c r="E458"/>
      <c r="F458" s="4"/>
      <c r="G458" s="4"/>
      <c r="H458" s="4"/>
      <c r="I458" s="4"/>
      <c r="J458" s="4"/>
      <c r="K458"/>
      <c r="L458"/>
    </row>
    <row r="459" spans="4:12" x14ac:dyDescent="0.5">
      <c r="D459" s="4"/>
      <c r="E459"/>
      <c r="F459" s="4"/>
      <c r="G459" s="4"/>
      <c r="H459" s="4"/>
      <c r="I459" s="4"/>
      <c r="J459" s="4"/>
      <c r="K459"/>
      <c r="L459"/>
    </row>
    <row r="460" spans="4:12" x14ac:dyDescent="0.5">
      <c r="D460" s="4"/>
      <c r="E460"/>
      <c r="F460" s="4"/>
      <c r="G460" s="4"/>
      <c r="H460" s="4"/>
      <c r="I460" s="4"/>
      <c r="J460" s="4"/>
      <c r="K460"/>
      <c r="L460"/>
    </row>
    <row r="461" spans="4:12" x14ac:dyDescent="0.5">
      <c r="D461" s="4"/>
      <c r="E461"/>
      <c r="F461" s="4"/>
      <c r="G461" s="4"/>
      <c r="H461" s="4"/>
      <c r="I461" s="4"/>
      <c r="J461" s="4"/>
      <c r="K461"/>
      <c r="L461"/>
    </row>
    <row r="462" spans="4:12" x14ac:dyDescent="0.5">
      <c r="D462" s="4"/>
      <c r="E462"/>
      <c r="F462" s="4"/>
      <c r="G462" s="4"/>
      <c r="H462" s="4"/>
      <c r="I462" s="4"/>
      <c r="J462" s="4"/>
      <c r="K462"/>
      <c r="L462"/>
    </row>
    <row r="463" spans="4:12" x14ac:dyDescent="0.5">
      <c r="D463" s="4"/>
      <c r="E463"/>
      <c r="F463" s="4"/>
      <c r="G463" s="4"/>
      <c r="H463" s="4"/>
      <c r="I463" s="4"/>
      <c r="J463" s="4"/>
      <c r="K463"/>
      <c r="L463"/>
    </row>
    <row r="464" spans="4:12" x14ac:dyDescent="0.5">
      <c r="D464" s="4"/>
      <c r="E464"/>
      <c r="F464" s="4"/>
      <c r="G464" s="4"/>
      <c r="H464" s="4"/>
      <c r="I464" s="4"/>
      <c r="J464" s="4"/>
      <c r="K464"/>
      <c r="L464"/>
    </row>
    <row r="465" spans="4:12" x14ac:dyDescent="0.5">
      <c r="D465" s="4"/>
      <c r="E465"/>
      <c r="F465" s="4"/>
      <c r="G465" s="4"/>
      <c r="H465" s="4"/>
      <c r="I465" s="4"/>
      <c r="J465" s="4"/>
      <c r="K465"/>
      <c r="L465"/>
    </row>
    <row r="466" spans="4:12" x14ac:dyDescent="0.5">
      <c r="D466" s="4"/>
      <c r="E466"/>
      <c r="F466" s="4"/>
      <c r="G466" s="4"/>
      <c r="H466" s="4"/>
      <c r="I466" s="4"/>
      <c r="J466" s="4"/>
      <c r="K466"/>
      <c r="L466"/>
    </row>
    <row r="467" spans="4:12" x14ac:dyDescent="0.5">
      <c r="D467" s="4"/>
      <c r="E467"/>
      <c r="F467" s="4"/>
      <c r="G467" s="4"/>
      <c r="H467" s="4"/>
      <c r="I467" s="4"/>
      <c r="J467" s="4"/>
      <c r="K467"/>
      <c r="L467"/>
    </row>
    <row r="468" spans="4:12" x14ac:dyDescent="0.5">
      <c r="D468" s="4"/>
      <c r="E468"/>
      <c r="F468" s="4"/>
      <c r="G468" s="4"/>
      <c r="H468" s="4"/>
      <c r="I468" s="4"/>
      <c r="J468" s="4"/>
      <c r="K468"/>
      <c r="L468"/>
    </row>
    <row r="469" spans="4:12" x14ac:dyDescent="0.5">
      <c r="D469" s="4"/>
      <c r="E469"/>
      <c r="F469" s="4"/>
      <c r="G469" s="4"/>
      <c r="H469" s="4"/>
      <c r="I469" s="4"/>
      <c r="J469" s="4"/>
      <c r="K469"/>
      <c r="L469"/>
    </row>
    <row r="470" spans="4:12" x14ac:dyDescent="0.5">
      <c r="E470"/>
      <c r="J470" s="4"/>
      <c r="K470"/>
      <c r="L470"/>
    </row>
    <row r="471" spans="4:12" ht="14.5" x14ac:dyDescent="0.35">
      <c r="D471"/>
      <c r="E471"/>
      <c r="K471"/>
      <c r="L471"/>
    </row>
    <row r="472" spans="4:12" ht="14.5" x14ac:dyDescent="0.35">
      <c r="D472"/>
      <c r="E472"/>
      <c r="K472"/>
      <c r="L472"/>
    </row>
    <row r="473" spans="4:12" ht="14.5" x14ac:dyDescent="0.35">
      <c r="D473"/>
      <c r="E473"/>
      <c r="K473"/>
      <c r="L473"/>
    </row>
    <row r="474" spans="4:12" ht="14.5" x14ac:dyDescent="0.35">
      <c r="D474"/>
      <c r="E474"/>
      <c r="K474"/>
      <c r="L474"/>
    </row>
    <row r="475" spans="4:12" ht="14.5" x14ac:dyDescent="0.35">
      <c r="D475"/>
      <c r="E475"/>
      <c r="K475"/>
      <c r="L475"/>
    </row>
    <row r="476" spans="4:12" ht="14.5" x14ac:dyDescent="0.35">
      <c r="D476"/>
      <c r="E476"/>
      <c r="K476"/>
      <c r="L476"/>
    </row>
    <row r="477" spans="4:12" ht="14.5" x14ac:dyDescent="0.35">
      <c r="D477"/>
      <c r="E477"/>
      <c r="K477"/>
      <c r="L477"/>
    </row>
    <row r="478" spans="4:12" ht="14.5" x14ac:dyDescent="0.35">
      <c r="D478"/>
      <c r="E478"/>
      <c r="K478"/>
      <c r="L478"/>
    </row>
    <row r="479" spans="4:12" ht="14.5" x14ac:dyDescent="0.35">
      <c r="D479"/>
      <c r="E479"/>
      <c r="F479"/>
      <c r="K479"/>
      <c r="L479"/>
    </row>
    <row r="480" spans="4:12" ht="14.5" x14ac:dyDescent="0.35">
      <c r="D480"/>
      <c r="E480"/>
      <c r="F480"/>
      <c r="J480"/>
      <c r="K480"/>
      <c r="L480"/>
    </row>
    <row r="481" customFormat="1" ht="14.5" x14ac:dyDescent="0.35"/>
    <row r="482" customFormat="1" ht="14.5" x14ac:dyDescent="0.35"/>
    <row r="483" customFormat="1" ht="14.5" x14ac:dyDescent="0.35"/>
    <row r="484" customFormat="1" ht="14.5" x14ac:dyDescent="0.35"/>
    <row r="485" customFormat="1" ht="14.5" x14ac:dyDescent="0.35"/>
    <row r="486" customFormat="1" ht="14.5" x14ac:dyDescent="0.35"/>
    <row r="487" customFormat="1" ht="14.5" x14ac:dyDescent="0.35"/>
    <row r="488" customFormat="1" ht="14.5" x14ac:dyDescent="0.35"/>
    <row r="489" customFormat="1" ht="14.5" x14ac:dyDescent="0.35"/>
    <row r="490" customFormat="1" ht="14.5" x14ac:dyDescent="0.35"/>
    <row r="491" customFormat="1" ht="14.5" x14ac:dyDescent="0.35"/>
    <row r="492" customFormat="1" ht="14.5" x14ac:dyDescent="0.35"/>
    <row r="493" customFormat="1" ht="14.5" x14ac:dyDescent="0.35"/>
    <row r="494" customFormat="1" ht="14.5" x14ac:dyDescent="0.35"/>
    <row r="495" customFormat="1" ht="14.5" x14ac:dyDescent="0.35"/>
    <row r="496" customFormat="1" ht="14.5" x14ac:dyDescent="0.35"/>
    <row r="497" customFormat="1" ht="14.5" x14ac:dyDescent="0.35"/>
    <row r="498" customFormat="1" ht="14.5" x14ac:dyDescent="0.35"/>
    <row r="499" customFormat="1" ht="14.5" x14ac:dyDescent="0.35"/>
    <row r="500" customFormat="1" ht="14.5" x14ac:dyDescent="0.35"/>
    <row r="501" customFormat="1" ht="14.5" x14ac:dyDescent="0.35"/>
    <row r="502" customFormat="1" ht="14.5" x14ac:dyDescent="0.35"/>
    <row r="503" customFormat="1" ht="14.5" x14ac:dyDescent="0.35"/>
    <row r="504" customFormat="1" ht="14.5" x14ac:dyDescent="0.35"/>
    <row r="505" customFormat="1" ht="14.5" x14ac:dyDescent="0.35"/>
    <row r="506" customFormat="1" ht="14.5" x14ac:dyDescent="0.35"/>
    <row r="507" customFormat="1" ht="14.5" x14ac:dyDescent="0.35"/>
    <row r="508" customFormat="1" ht="14.5" x14ac:dyDescent="0.35"/>
    <row r="509" customFormat="1" ht="14.5" x14ac:dyDescent="0.35"/>
    <row r="510" customFormat="1" ht="14.5" x14ac:dyDescent="0.35"/>
    <row r="511" customFormat="1" ht="14.5" x14ac:dyDescent="0.35"/>
    <row r="512" customFormat="1" ht="14.5" x14ac:dyDescent="0.35"/>
    <row r="513" customFormat="1" ht="14.5" x14ac:dyDescent="0.35"/>
    <row r="514" customFormat="1" ht="14.5" x14ac:dyDescent="0.35"/>
    <row r="515" customFormat="1" ht="14.5" x14ac:dyDescent="0.35"/>
    <row r="516" customFormat="1" ht="14.5" x14ac:dyDescent="0.35"/>
    <row r="517" customFormat="1" ht="14.5" x14ac:dyDescent="0.35"/>
    <row r="518" customFormat="1" ht="14.5" x14ac:dyDescent="0.35"/>
    <row r="519" customFormat="1" ht="14.5" x14ac:dyDescent="0.35"/>
    <row r="520" customFormat="1" ht="14.5" x14ac:dyDescent="0.35"/>
    <row r="521" customFormat="1" ht="14.5" x14ac:dyDescent="0.35"/>
    <row r="522" customFormat="1" ht="14.5" x14ac:dyDescent="0.35"/>
    <row r="523" customFormat="1" ht="14.5" x14ac:dyDescent="0.35"/>
    <row r="524" customFormat="1" ht="14.5" x14ac:dyDescent="0.35"/>
    <row r="525" customFormat="1" ht="14.5" x14ac:dyDescent="0.35"/>
    <row r="526" customFormat="1" ht="14.5" x14ac:dyDescent="0.35"/>
    <row r="527" customFormat="1" ht="14.5" x14ac:dyDescent="0.35"/>
    <row r="528" customFormat="1" ht="14.5" x14ac:dyDescent="0.35"/>
    <row r="529" customFormat="1" ht="14.5" x14ac:dyDescent="0.35"/>
    <row r="530" customFormat="1" ht="14.5" x14ac:dyDescent="0.35"/>
    <row r="531" customFormat="1" ht="14.5" x14ac:dyDescent="0.35"/>
    <row r="532" customFormat="1" ht="14.5" x14ac:dyDescent="0.35"/>
    <row r="533" customFormat="1" ht="14.5" x14ac:dyDescent="0.35"/>
    <row r="534" customFormat="1" ht="14.5" x14ac:dyDescent="0.35"/>
    <row r="535" customFormat="1" ht="14.5" x14ac:dyDescent="0.35"/>
    <row r="536" customFormat="1" ht="14.5" x14ac:dyDescent="0.35"/>
    <row r="537" customFormat="1" ht="14.5" x14ac:dyDescent="0.35"/>
    <row r="538" customFormat="1" ht="14.5" x14ac:dyDescent="0.35"/>
    <row r="539" customFormat="1" ht="14.5" x14ac:dyDescent="0.35"/>
    <row r="540" customFormat="1" ht="14.5" x14ac:dyDescent="0.35"/>
    <row r="541" customFormat="1" ht="14.5" x14ac:dyDescent="0.35"/>
    <row r="542" customFormat="1" ht="14.5" x14ac:dyDescent="0.35"/>
    <row r="543" customFormat="1" ht="14.5" x14ac:dyDescent="0.35"/>
    <row r="544" customFormat="1" ht="14.5" x14ac:dyDescent="0.35"/>
    <row r="545" customFormat="1" ht="14.5" x14ac:dyDescent="0.35"/>
    <row r="546" customFormat="1" ht="14.5" x14ac:dyDescent="0.35"/>
    <row r="547" customFormat="1" ht="14.5" x14ac:dyDescent="0.35"/>
    <row r="548" customFormat="1" ht="14.5" x14ac:dyDescent="0.35"/>
    <row r="549" customFormat="1" ht="14.5" x14ac:dyDescent="0.35"/>
    <row r="550" customFormat="1" ht="14.5" x14ac:dyDescent="0.35"/>
    <row r="551" customFormat="1" ht="14.5" x14ac:dyDescent="0.35"/>
    <row r="552" customFormat="1" ht="14.5" x14ac:dyDescent="0.35"/>
    <row r="553" customFormat="1" ht="14.5" x14ac:dyDescent="0.35"/>
    <row r="554" customFormat="1" ht="14.5" x14ac:dyDescent="0.35"/>
    <row r="555" customFormat="1" ht="14.5" x14ac:dyDescent="0.35"/>
    <row r="556" customFormat="1" ht="14.5" x14ac:dyDescent="0.35"/>
    <row r="557" customFormat="1" ht="14.5" x14ac:dyDescent="0.35"/>
    <row r="558" customFormat="1" ht="14.5" x14ac:dyDescent="0.35"/>
    <row r="559" customFormat="1" ht="14.5" x14ac:dyDescent="0.35"/>
    <row r="560" customFormat="1" ht="14.5" x14ac:dyDescent="0.35"/>
    <row r="561" customFormat="1" ht="14.5" x14ac:dyDescent="0.35"/>
    <row r="562" customFormat="1" ht="14.5" x14ac:dyDescent="0.35"/>
    <row r="563" customFormat="1" ht="14.5" x14ac:dyDescent="0.35"/>
    <row r="564" customFormat="1" ht="14.5" x14ac:dyDescent="0.35"/>
    <row r="565" customFormat="1" ht="14.5" x14ac:dyDescent="0.35"/>
    <row r="566" customFormat="1" ht="14.5" x14ac:dyDescent="0.35"/>
    <row r="567" customFormat="1" ht="14.5" x14ac:dyDescent="0.35"/>
    <row r="568" customFormat="1" ht="14.5" x14ac:dyDescent="0.35"/>
    <row r="569" customFormat="1" ht="14.5" x14ac:dyDescent="0.35"/>
    <row r="570" customFormat="1" ht="14.5" x14ac:dyDescent="0.35"/>
    <row r="571" customFormat="1" ht="14.5" x14ac:dyDescent="0.35"/>
    <row r="572" customFormat="1" ht="14.5" x14ac:dyDescent="0.35"/>
    <row r="573" customFormat="1" ht="14.5" x14ac:dyDescent="0.35"/>
    <row r="574" customFormat="1" ht="14.5" x14ac:dyDescent="0.35"/>
    <row r="575" customFormat="1" ht="14.5" x14ac:dyDescent="0.35"/>
    <row r="576" customFormat="1" ht="14.5" x14ac:dyDescent="0.35"/>
    <row r="577" customFormat="1" ht="14.5" x14ac:dyDescent="0.35"/>
    <row r="578" customFormat="1" ht="14.5" x14ac:dyDescent="0.35"/>
    <row r="579" customFormat="1" ht="14.5" x14ac:dyDescent="0.35"/>
    <row r="580" customFormat="1" ht="14.5" x14ac:dyDescent="0.35"/>
    <row r="581" customFormat="1" ht="14.5" x14ac:dyDescent="0.35"/>
    <row r="582" customFormat="1" ht="14.5" x14ac:dyDescent="0.35"/>
    <row r="583" customFormat="1" ht="14.5" x14ac:dyDescent="0.35"/>
    <row r="584" customFormat="1" ht="14.5" x14ac:dyDescent="0.35"/>
    <row r="585" customFormat="1" ht="14.5" x14ac:dyDescent="0.35"/>
    <row r="586" customFormat="1" ht="14.5" x14ac:dyDescent="0.35"/>
    <row r="587" customFormat="1" ht="14.5" x14ac:dyDescent="0.35"/>
    <row r="588" customFormat="1" ht="14.5" x14ac:dyDescent="0.35"/>
    <row r="589" customFormat="1" ht="14.5" x14ac:dyDescent="0.35"/>
    <row r="590" customFormat="1" ht="14.5" x14ac:dyDescent="0.35"/>
    <row r="591" customFormat="1" ht="14.5" x14ac:dyDescent="0.35"/>
    <row r="592" customFormat="1" ht="14.5" x14ac:dyDescent="0.35"/>
    <row r="593" customFormat="1" ht="14.5" x14ac:dyDescent="0.35"/>
    <row r="594" customFormat="1" ht="14.5" x14ac:dyDescent="0.35"/>
    <row r="595" customFormat="1" ht="14.5" x14ac:dyDescent="0.35"/>
    <row r="596" customFormat="1" ht="14.5" x14ac:dyDescent="0.35"/>
    <row r="597" customFormat="1" ht="14.5" x14ac:dyDescent="0.35"/>
    <row r="598" customFormat="1" ht="14.5" x14ac:dyDescent="0.35"/>
    <row r="599" customFormat="1" ht="14.5" x14ac:dyDescent="0.35"/>
    <row r="600" customFormat="1" ht="14.5" x14ac:dyDescent="0.35"/>
    <row r="601" customFormat="1" ht="14.5" x14ac:dyDescent="0.35"/>
    <row r="602" customFormat="1" ht="14.5" x14ac:dyDescent="0.35"/>
    <row r="603" customFormat="1" ht="14.5" x14ac:dyDescent="0.35"/>
    <row r="604" customFormat="1" ht="14.5" x14ac:dyDescent="0.35"/>
    <row r="605" customFormat="1" ht="14.5" x14ac:dyDescent="0.35"/>
    <row r="606" customFormat="1" ht="14.5" x14ac:dyDescent="0.35"/>
    <row r="607" customFormat="1" ht="14.5" x14ac:dyDescent="0.35"/>
    <row r="608" customFormat="1" ht="14.5" x14ac:dyDescent="0.35"/>
    <row r="609" customFormat="1" ht="14.5" x14ac:dyDescent="0.35"/>
    <row r="610" customFormat="1" ht="14.5" x14ac:dyDescent="0.35"/>
    <row r="611" customFormat="1" ht="14.5" x14ac:dyDescent="0.35"/>
    <row r="612" customFormat="1" ht="14.5" x14ac:dyDescent="0.35"/>
    <row r="613" customFormat="1" ht="14.5" x14ac:dyDescent="0.35"/>
    <row r="614" customFormat="1" ht="14.5" x14ac:dyDescent="0.35"/>
    <row r="615" customFormat="1" ht="14.5" x14ac:dyDescent="0.35"/>
    <row r="616" customFormat="1" ht="14.5" x14ac:dyDescent="0.35"/>
    <row r="617" customFormat="1" ht="14.5" x14ac:dyDescent="0.35"/>
    <row r="618" customFormat="1" ht="14.5" x14ac:dyDescent="0.35"/>
    <row r="619" customFormat="1" ht="14.5" x14ac:dyDescent="0.35"/>
    <row r="620" customFormat="1" ht="14.5" x14ac:dyDescent="0.35"/>
    <row r="621" customFormat="1" ht="14.5" x14ac:dyDescent="0.35"/>
    <row r="622" customFormat="1" ht="14.5" x14ac:dyDescent="0.35"/>
    <row r="623" customFormat="1" ht="14.5" x14ac:dyDescent="0.35"/>
    <row r="624" customFormat="1" ht="14.5" x14ac:dyDescent="0.35"/>
    <row r="625" customFormat="1" ht="14.5" x14ac:dyDescent="0.35"/>
    <row r="626" customFormat="1" ht="14.5" x14ac:dyDescent="0.35"/>
    <row r="627" customFormat="1" ht="14.5" x14ac:dyDescent="0.35"/>
    <row r="628" customFormat="1" ht="14.5" x14ac:dyDescent="0.35"/>
    <row r="629" customFormat="1" ht="14.5" x14ac:dyDescent="0.35"/>
    <row r="630" customFormat="1" ht="14.5" x14ac:dyDescent="0.35"/>
    <row r="631" customFormat="1" ht="14.5" x14ac:dyDescent="0.35"/>
    <row r="632" customFormat="1" ht="14.5" x14ac:dyDescent="0.35"/>
    <row r="633" customFormat="1" ht="14.5" x14ac:dyDescent="0.35"/>
    <row r="634" customFormat="1" ht="14.5" x14ac:dyDescent="0.35"/>
    <row r="635" customFormat="1" ht="14.5" x14ac:dyDescent="0.35"/>
    <row r="636" customFormat="1" ht="14.5" x14ac:dyDescent="0.35"/>
    <row r="637" customFormat="1" ht="14.5" x14ac:dyDescent="0.35"/>
    <row r="638" customFormat="1" ht="14.5" x14ac:dyDescent="0.35"/>
    <row r="639" customFormat="1" ht="14.5" x14ac:dyDescent="0.35"/>
    <row r="640" customFormat="1" ht="14.5" x14ac:dyDescent="0.35"/>
    <row r="641" customFormat="1" ht="14.5" x14ac:dyDescent="0.35"/>
    <row r="642" customFormat="1" ht="14.5" x14ac:dyDescent="0.35"/>
    <row r="643" customFormat="1" ht="14.5" x14ac:dyDescent="0.35"/>
    <row r="644" customFormat="1" ht="14.5" x14ac:dyDescent="0.35"/>
    <row r="645" customFormat="1" ht="14.5" x14ac:dyDescent="0.35"/>
    <row r="646" customFormat="1" ht="14.5" x14ac:dyDescent="0.35"/>
    <row r="647" customFormat="1" ht="14.5" x14ac:dyDescent="0.35"/>
    <row r="648" customFormat="1" ht="14.5" x14ac:dyDescent="0.35"/>
    <row r="649" customFormat="1" ht="14.5" x14ac:dyDescent="0.35"/>
    <row r="650" customFormat="1" ht="14.5" x14ac:dyDescent="0.35"/>
    <row r="651" customFormat="1" ht="14.5" x14ac:dyDescent="0.35"/>
    <row r="652" customFormat="1" ht="14.5" x14ac:dyDescent="0.35"/>
    <row r="653" customFormat="1" ht="14.5" x14ac:dyDescent="0.35"/>
    <row r="654" customFormat="1" ht="14.5" x14ac:dyDescent="0.35"/>
    <row r="655" customFormat="1" ht="14.5" x14ac:dyDescent="0.35"/>
    <row r="656" customFormat="1" ht="14.5" x14ac:dyDescent="0.35"/>
    <row r="657" customFormat="1" ht="14.5" x14ac:dyDescent="0.35"/>
    <row r="658" customFormat="1" ht="14.5" x14ac:dyDescent="0.35"/>
    <row r="659" customFormat="1" ht="14.5" x14ac:dyDescent="0.35"/>
    <row r="660" customFormat="1" ht="14.5" x14ac:dyDescent="0.35"/>
    <row r="661" customFormat="1" ht="14.5" x14ac:dyDescent="0.35"/>
    <row r="662" customFormat="1" ht="14.5" x14ac:dyDescent="0.35"/>
    <row r="663" customFormat="1" ht="14.5" x14ac:dyDescent="0.35"/>
    <row r="664" customFormat="1" ht="14.5" x14ac:dyDescent="0.35"/>
    <row r="665" customFormat="1" ht="14.5" x14ac:dyDescent="0.35"/>
    <row r="666" customFormat="1" ht="14.5" x14ac:dyDescent="0.35"/>
    <row r="667" customFormat="1" ht="14.5" x14ac:dyDescent="0.35"/>
    <row r="668" customFormat="1" ht="14.5" x14ac:dyDescent="0.35"/>
    <row r="669" customFormat="1" ht="14.5" x14ac:dyDescent="0.35"/>
    <row r="670" customFormat="1" ht="14.5" x14ac:dyDescent="0.35"/>
    <row r="671" customFormat="1" ht="14.5" x14ac:dyDescent="0.35"/>
    <row r="672" customFormat="1" ht="14.5" x14ac:dyDescent="0.35"/>
    <row r="673" customFormat="1" ht="14.5" x14ac:dyDescent="0.35"/>
    <row r="674" customFormat="1" ht="14.5" x14ac:dyDescent="0.35"/>
    <row r="675" customFormat="1" ht="14.5" x14ac:dyDescent="0.35"/>
    <row r="676" customFormat="1" ht="14.5" x14ac:dyDescent="0.35"/>
    <row r="677" customFormat="1" ht="14.5" x14ac:dyDescent="0.35"/>
    <row r="678" customFormat="1" ht="14.5" x14ac:dyDescent="0.35"/>
    <row r="679" customFormat="1" ht="14.5" x14ac:dyDescent="0.35"/>
    <row r="680" customFormat="1" ht="14.5" x14ac:dyDescent="0.35"/>
    <row r="681" customFormat="1" ht="14.5" x14ac:dyDescent="0.35"/>
    <row r="682" customFormat="1" ht="14.5" x14ac:dyDescent="0.35"/>
    <row r="683" customFormat="1" ht="14.5" x14ac:dyDescent="0.35"/>
    <row r="684" customFormat="1" ht="14.5" x14ac:dyDescent="0.35"/>
    <row r="685" customFormat="1" ht="14.5" x14ac:dyDescent="0.35"/>
    <row r="686" customFormat="1" ht="14.5" x14ac:dyDescent="0.35"/>
    <row r="687" customFormat="1" ht="14.5" x14ac:dyDescent="0.35"/>
    <row r="688" customFormat="1" ht="14.5" x14ac:dyDescent="0.35"/>
    <row r="689" customFormat="1" ht="14.5" x14ac:dyDescent="0.35"/>
    <row r="690" customFormat="1" ht="14.5" x14ac:dyDescent="0.35"/>
    <row r="691" customFormat="1" ht="14.5" x14ac:dyDescent="0.35"/>
    <row r="692" customFormat="1" ht="14.5" x14ac:dyDescent="0.35"/>
    <row r="693" customFormat="1" ht="14.5" x14ac:dyDescent="0.35"/>
    <row r="694" customFormat="1" ht="14.5" x14ac:dyDescent="0.35"/>
    <row r="695" customFormat="1" ht="14.5" x14ac:dyDescent="0.35"/>
    <row r="696" customFormat="1" ht="14.5" x14ac:dyDescent="0.35"/>
    <row r="697" customFormat="1" ht="14.5" x14ac:dyDescent="0.35"/>
    <row r="698" customFormat="1" ht="14.5" x14ac:dyDescent="0.35"/>
    <row r="699" customFormat="1" ht="14.5" x14ac:dyDescent="0.35"/>
    <row r="700" customFormat="1" ht="14.5" x14ac:dyDescent="0.35"/>
    <row r="701" customFormat="1" ht="14.5" x14ac:dyDescent="0.35"/>
    <row r="702" customFormat="1" ht="14.5" x14ac:dyDescent="0.35"/>
    <row r="703" customFormat="1" ht="14.5" x14ac:dyDescent="0.35"/>
    <row r="704" customFormat="1" ht="14.5" x14ac:dyDescent="0.35"/>
    <row r="705" customFormat="1" ht="14.5" x14ac:dyDescent="0.35"/>
    <row r="706" customFormat="1" ht="14.5" x14ac:dyDescent="0.35"/>
    <row r="707" customFormat="1" ht="14.5" x14ac:dyDescent="0.35"/>
    <row r="708" customFormat="1" ht="14.5" x14ac:dyDescent="0.35"/>
    <row r="709" customFormat="1" ht="14.5" x14ac:dyDescent="0.35"/>
    <row r="710" customFormat="1" ht="14.5" x14ac:dyDescent="0.35"/>
    <row r="711" customFormat="1" ht="14.5" x14ac:dyDescent="0.35"/>
    <row r="712" customFormat="1" ht="14.5" x14ac:dyDescent="0.35"/>
    <row r="713" customFormat="1" ht="14.5" x14ac:dyDescent="0.35"/>
    <row r="714" customFormat="1" ht="14.5" x14ac:dyDescent="0.35"/>
    <row r="715" customFormat="1" ht="14.5" x14ac:dyDescent="0.35"/>
    <row r="716" customFormat="1" ht="14.5" x14ac:dyDescent="0.35"/>
    <row r="717" customFormat="1" ht="14.5" x14ac:dyDescent="0.35"/>
    <row r="718" customFormat="1" ht="14.5" x14ac:dyDescent="0.35"/>
    <row r="719" customFormat="1" ht="14.5" x14ac:dyDescent="0.35"/>
    <row r="720" customFormat="1" ht="14.5" x14ac:dyDescent="0.35"/>
    <row r="721" customFormat="1" ht="14.5" x14ac:dyDescent="0.35"/>
    <row r="722" customFormat="1" ht="14.5" x14ac:dyDescent="0.35"/>
    <row r="723" customFormat="1" ht="14.5" x14ac:dyDescent="0.35"/>
    <row r="724" customFormat="1" ht="14.5" x14ac:dyDescent="0.35"/>
    <row r="725" customFormat="1" ht="14.5" x14ac:dyDescent="0.35"/>
    <row r="726" customFormat="1" ht="14.5" x14ac:dyDescent="0.35"/>
    <row r="727" customFormat="1" ht="14.5" x14ac:dyDescent="0.35"/>
    <row r="728" customFormat="1" ht="14.5" x14ac:dyDescent="0.35"/>
    <row r="729" customFormat="1" ht="14.5" x14ac:dyDescent="0.35"/>
    <row r="730" customFormat="1" ht="14.5" x14ac:dyDescent="0.35"/>
    <row r="731" customFormat="1" ht="14.5" x14ac:dyDescent="0.35"/>
    <row r="732" customFormat="1" ht="14.5" x14ac:dyDescent="0.35"/>
    <row r="733" customFormat="1" ht="14.5" x14ac:dyDescent="0.35"/>
    <row r="734" customFormat="1" ht="14.5" x14ac:dyDescent="0.35"/>
    <row r="735" customFormat="1" ht="14.5" x14ac:dyDescent="0.35"/>
    <row r="736" customFormat="1" ht="14.5" x14ac:dyDescent="0.35"/>
    <row r="737" customFormat="1" ht="14.5" x14ac:dyDescent="0.35"/>
    <row r="738" customFormat="1" ht="14.5" x14ac:dyDescent="0.35"/>
    <row r="739" customFormat="1" ht="14.5" x14ac:dyDescent="0.35"/>
    <row r="740" customFormat="1" ht="14.5" x14ac:dyDescent="0.35"/>
    <row r="741" customFormat="1" ht="14.5" x14ac:dyDescent="0.35"/>
    <row r="742" customFormat="1" ht="14.5" x14ac:dyDescent="0.35"/>
    <row r="743" customFormat="1" ht="14.5" x14ac:dyDescent="0.35"/>
    <row r="744" customFormat="1" ht="14.5" x14ac:dyDescent="0.35"/>
    <row r="745" customFormat="1" ht="14.5" x14ac:dyDescent="0.35"/>
    <row r="746" customFormat="1" ht="14.5" x14ac:dyDescent="0.35"/>
    <row r="747" customFormat="1" ht="14.5" x14ac:dyDescent="0.35"/>
    <row r="748" customFormat="1" ht="14.5" x14ac:dyDescent="0.35"/>
    <row r="749" customFormat="1" ht="14.5" x14ac:dyDescent="0.35"/>
    <row r="750" customFormat="1" ht="14.5" x14ac:dyDescent="0.35"/>
    <row r="751" customFormat="1" ht="14.5" x14ac:dyDescent="0.35"/>
    <row r="752" customFormat="1" ht="14.5" x14ac:dyDescent="0.35"/>
    <row r="753" customFormat="1" ht="14.5" x14ac:dyDescent="0.35"/>
    <row r="754" customFormat="1" ht="14.5" x14ac:dyDescent="0.35"/>
    <row r="755" customFormat="1" ht="14.5" x14ac:dyDescent="0.35"/>
    <row r="756" customFormat="1" ht="14.5" x14ac:dyDescent="0.35"/>
    <row r="757" customFormat="1" ht="14.5" x14ac:dyDescent="0.35"/>
    <row r="758" customFormat="1" ht="14.5" x14ac:dyDescent="0.35"/>
    <row r="759" customFormat="1" ht="14.5" x14ac:dyDescent="0.35"/>
    <row r="760" customFormat="1" ht="14.5" x14ac:dyDescent="0.35"/>
    <row r="761" customFormat="1" ht="14.5" x14ac:dyDescent="0.35"/>
    <row r="762" customFormat="1" ht="14.5" x14ac:dyDescent="0.35"/>
    <row r="763" customFormat="1" ht="14.5" x14ac:dyDescent="0.35"/>
    <row r="764" customFormat="1" ht="14.5" x14ac:dyDescent="0.35"/>
    <row r="765" customFormat="1" ht="14.5" x14ac:dyDescent="0.35"/>
    <row r="766" customFormat="1" ht="14.5" x14ac:dyDescent="0.35"/>
    <row r="767" customFormat="1" ht="14.5" x14ac:dyDescent="0.35"/>
    <row r="768" customFormat="1" ht="14.5" x14ac:dyDescent="0.35"/>
    <row r="769" customFormat="1" ht="14.5" x14ac:dyDescent="0.35"/>
    <row r="770" customFormat="1" ht="14.5" x14ac:dyDescent="0.35"/>
    <row r="771" customFormat="1" ht="14.5" x14ac:dyDescent="0.35"/>
    <row r="772" customFormat="1" ht="14.5" x14ac:dyDescent="0.35"/>
    <row r="773" customFormat="1" ht="14.5" x14ac:dyDescent="0.35"/>
    <row r="774" customFormat="1" ht="14.5" x14ac:dyDescent="0.35"/>
    <row r="775" customFormat="1" ht="14.5" x14ac:dyDescent="0.35"/>
    <row r="776" customFormat="1" ht="14.5" x14ac:dyDescent="0.35"/>
    <row r="777" customFormat="1" ht="14.5" x14ac:dyDescent="0.35"/>
    <row r="778" customFormat="1" ht="14.5" x14ac:dyDescent="0.35"/>
    <row r="779" customFormat="1" ht="14.5" x14ac:dyDescent="0.35"/>
    <row r="780" customFormat="1" ht="14.5" x14ac:dyDescent="0.35"/>
    <row r="781" customFormat="1" ht="14.5" x14ac:dyDescent="0.35"/>
    <row r="782" customFormat="1" ht="14.5" x14ac:dyDescent="0.35"/>
    <row r="783" customFormat="1" ht="14.5" x14ac:dyDescent="0.35"/>
    <row r="784" customFormat="1" ht="14.5" x14ac:dyDescent="0.35"/>
    <row r="785" spans="4:12" customFormat="1" ht="14.5" x14ac:dyDescent="0.35"/>
    <row r="786" spans="4:12" customFormat="1" ht="14.5" x14ac:dyDescent="0.35"/>
    <row r="787" spans="4:12" customFormat="1" ht="14.5" x14ac:dyDescent="0.35"/>
    <row r="788" spans="4:12" customFormat="1" ht="14.5" x14ac:dyDescent="0.35"/>
    <row r="789" spans="4:12" customFormat="1" ht="14.5" x14ac:dyDescent="0.35"/>
    <row r="790" spans="4:12" customFormat="1" ht="14.5" x14ac:dyDescent="0.35"/>
    <row r="791" spans="4:12" customFormat="1" ht="14.5" x14ac:dyDescent="0.35"/>
    <row r="792" spans="4:12" customFormat="1" ht="14.5" x14ac:dyDescent="0.35"/>
    <row r="793" spans="4:12" customFormat="1" ht="14.5" x14ac:dyDescent="0.35"/>
    <row r="794" spans="4:12" customFormat="1" ht="14.5" x14ac:dyDescent="0.35"/>
    <row r="795" spans="4:12" customFormat="1" ht="14.5" x14ac:dyDescent="0.35"/>
    <row r="796" spans="4:12" customFormat="1" ht="14.5" x14ac:dyDescent="0.35"/>
    <row r="797" spans="4:12" customFormat="1" ht="14.5" x14ac:dyDescent="0.35"/>
    <row r="798" spans="4:12" customFormat="1" ht="14.5" x14ac:dyDescent="0.35"/>
    <row r="799" spans="4:12" customFormat="1" ht="14.5" x14ac:dyDescent="0.35">
      <c r="F799" s="2"/>
    </row>
    <row r="800" spans="4:12" ht="14.5" x14ac:dyDescent="0.35">
      <c r="D800"/>
      <c r="E800"/>
      <c r="K800"/>
      <c r="L800"/>
    </row>
    <row r="801" spans="4:12" ht="14.5" x14ac:dyDescent="0.35">
      <c r="D801"/>
      <c r="E801"/>
      <c r="K801"/>
      <c r="L801"/>
    </row>
    <row r="802" spans="4:12" ht="14.5" x14ac:dyDescent="0.35">
      <c r="D802"/>
      <c r="E802"/>
      <c r="K802"/>
      <c r="L802"/>
    </row>
    <row r="803" spans="4:12" ht="14.5" x14ac:dyDescent="0.35">
      <c r="D803"/>
      <c r="E803"/>
      <c r="K803"/>
      <c r="L803"/>
    </row>
    <row r="804" spans="4:12" ht="14.5" x14ac:dyDescent="0.35">
      <c r="D804"/>
      <c r="E804"/>
      <c r="K804"/>
      <c r="L804"/>
    </row>
    <row r="805" spans="4:12" ht="14.5" x14ac:dyDescent="0.35">
      <c r="D805"/>
      <c r="E805"/>
      <c r="K805"/>
      <c r="L805"/>
    </row>
    <row r="806" spans="4:12" ht="14.5" x14ac:dyDescent="0.35">
      <c r="D806"/>
      <c r="E806"/>
      <c r="K806"/>
      <c r="L806"/>
    </row>
    <row r="807" spans="4:12" ht="14.5" x14ac:dyDescent="0.35">
      <c r="E807"/>
      <c r="K807"/>
      <c r="L807"/>
    </row>
    <row r="808" spans="4:12" ht="14.5" x14ac:dyDescent="0.35">
      <c r="E808"/>
      <c r="K808"/>
      <c r="L808"/>
    </row>
    <row r="809" spans="4:12" ht="14.5" x14ac:dyDescent="0.35">
      <c r="E809"/>
      <c r="K809"/>
      <c r="L809"/>
    </row>
    <row r="810" spans="4:12" ht="14.5" x14ac:dyDescent="0.35">
      <c r="E810"/>
      <c r="K810"/>
      <c r="L810"/>
    </row>
    <row r="811" spans="4:12" ht="14.5" x14ac:dyDescent="0.35">
      <c r="E811"/>
      <c r="K811"/>
      <c r="L811"/>
    </row>
    <row r="812" spans="4:12" ht="14.5" x14ac:dyDescent="0.35">
      <c r="E812"/>
      <c r="K812"/>
      <c r="L812"/>
    </row>
    <row r="813" spans="4:12" ht="14.5" x14ac:dyDescent="0.35">
      <c r="D813"/>
      <c r="E813"/>
      <c r="F813"/>
      <c r="K813"/>
      <c r="L813"/>
    </row>
    <row r="814" spans="4:12" ht="14.5" x14ac:dyDescent="0.35">
      <c r="D814"/>
      <c r="E814"/>
      <c r="F814"/>
      <c r="J814"/>
      <c r="K814"/>
      <c r="L814"/>
    </row>
    <row r="815" spans="4:12" ht="14.5" x14ac:dyDescent="0.35">
      <c r="D815"/>
      <c r="E815"/>
      <c r="F815"/>
      <c r="J815"/>
      <c r="K815"/>
      <c r="L815"/>
    </row>
    <row r="816" spans="4:12" ht="14.5" x14ac:dyDescent="0.35">
      <c r="D816"/>
      <c r="E816"/>
      <c r="F816"/>
      <c r="J816"/>
      <c r="K816"/>
      <c r="L816"/>
    </row>
    <row r="817" customFormat="1" ht="14.5" x14ac:dyDescent="0.35"/>
    <row r="818" customFormat="1" ht="14.5" x14ac:dyDescent="0.35"/>
    <row r="819" customFormat="1" ht="14.5" x14ac:dyDescent="0.35"/>
    <row r="820" customFormat="1" ht="14.5" x14ac:dyDescent="0.35"/>
    <row r="821" customFormat="1" ht="14.5" x14ac:dyDescent="0.35"/>
    <row r="822" customFormat="1" ht="14.5" x14ac:dyDescent="0.35"/>
    <row r="823" customFormat="1" ht="14.5" x14ac:dyDescent="0.35"/>
    <row r="824" customFormat="1" ht="14.5" x14ac:dyDescent="0.35"/>
    <row r="825" customFormat="1" ht="14.5" x14ac:dyDescent="0.35"/>
    <row r="826" customFormat="1" ht="14.5" x14ac:dyDescent="0.35"/>
    <row r="827" customFormat="1" ht="14.5" x14ac:dyDescent="0.35"/>
    <row r="828" customFormat="1" ht="14.5" x14ac:dyDescent="0.35"/>
    <row r="829" customFormat="1" ht="14.5" x14ac:dyDescent="0.35"/>
    <row r="830" customFormat="1" ht="14.5" x14ac:dyDescent="0.35"/>
    <row r="831" customFormat="1" ht="14.5" x14ac:dyDescent="0.35"/>
    <row r="832" customFormat="1" ht="14.5" x14ac:dyDescent="0.35"/>
    <row r="833" customFormat="1" ht="14.5" x14ac:dyDescent="0.35"/>
    <row r="834" customFormat="1" ht="14.5" x14ac:dyDescent="0.35"/>
    <row r="835" customFormat="1" ht="14.5" x14ac:dyDescent="0.35"/>
    <row r="836" customFormat="1" ht="14.5" x14ac:dyDescent="0.35"/>
    <row r="837" customFormat="1" ht="14.5" x14ac:dyDescent="0.35"/>
    <row r="838" customFormat="1" ht="14.5" x14ac:dyDescent="0.35"/>
    <row r="839" customFormat="1" ht="14.5" x14ac:dyDescent="0.35"/>
    <row r="840" customFormat="1" ht="14.5" x14ac:dyDescent="0.35"/>
    <row r="841" customFormat="1" ht="14.5" x14ac:dyDescent="0.35"/>
    <row r="842" customFormat="1" ht="14.5" x14ac:dyDescent="0.35"/>
    <row r="843" customFormat="1" ht="14.5" x14ac:dyDescent="0.35"/>
    <row r="844" customFormat="1" ht="14.5" x14ac:dyDescent="0.35"/>
    <row r="845" customFormat="1" ht="14.5" x14ac:dyDescent="0.35"/>
    <row r="846" customFormat="1" ht="14.5" x14ac:dyDescent="0.35"/>
    <row r="847" customFormat="1" ht="14.5" x14ac:dyDescent="0.35"/>
    <row r="848" customFormat="1" ht="14.5" x14ac:dyDescent="0.35"/>
    <row r="849" customFormat="1" ht="14.5" x14ac:dyDescent="0.35"/>
    <row r="850" customFormat="1" ht="14.5" x14ac:dyDescent="0.35"/>
    <row r="851" customFormat="1" ht="14.5" x14ac:dyDescent="0.35"/>
    <row r="852" customFormat="1" ht="14.5" x14ac:dyDescent="0.35"/>
    <row r="853" customFormat="1" ht="14.5" x14ac:dyDescent="0.35"/>
    <row r="854" customFormat="1" ht="14.5" x14ac:dyDescent="0.35"/>
    <row r="855" customFormat="1" ht="14.5" x14ac:dyDescent="0.35"/>
    <row r="856" customFormat="1" ht="14.5" x14ac:dyDescent="0.35"/>
    <row r="857" customFormat="1" ht="14.5" x14ac:dyDescent="0.35"/>
    <row r="858" customFormat="1" ht="14.5" x14ac:dyDescent="0.35"/>
    <row r="859" customFormat="1" ht="14.5" x14ac:dyDescent="0.35"/>
    <row r="860" customFormat="1" ht="14.5" x14ac:dyDescent="0.35"/>
    <row r="861" customFormat="1" ht="14.5" x14ac:dyDescent="0.35"/>
    <row r="862" customFormat="1" ht="14.5" x14ac:dyDescent="0.35"/>
    <row r="863" customFormat="1" ht="14.5" x14ac:dyDescent="0.35"/>
    <row r="864" customFormat="1" ht="14.5" x14ac:dyDescent="0.35"/>
    <row r="865" customFormat="1" ht="14.5" x14ac:dyDescent="0.35"/>
    <row r="866" customFormat="1" ht="14.5" x14ac:dyDescent="0.35"/>
    <row r="867" customFormat="1" ht="14.5" x14ac:dyDescent="0.35"/>
    <row r="868" customFormat="1" ht="14.5" x14ac:dyDescent="0.35"/>
    <row r="869" customFormat="1" ht="14.5" x14ac:dyDescent="0.35"/>
    <row r="870" customFormat="1" ht="14.5" x14ac:dyDescent="0.35"/>
    <row r="871" customFormat="1" ht="14.5" x14ac:dyDescent="0.35"/>
    <row r="872" customFormat="1" ht="14.5" x14ac:dyDescent="0.35"/>
    <row r="873" customFormat="1" ht="14.5" x14ac:dyDescent="0.35"/>
    <row r="874" customFormat="1" ht="14.5" x14ac:dyDescent="0.35"/>
    <row r="875" customFormat="1" ht="14.5" x14ac:dyDescent="0.35"/>
    <row r="876" customFormat="1" ht="14.5" x14ac:dyDescent="0.35"/>
    <row r="877" customFormat="1" ht="14.5" x14ac:dyDescent="0.35"/>
    <row r="878" customFormat="1" ht="14.5" x14ac:dyDescent="0.35"/>
    <row r="879" customFormat="1" ht="14.5" x14ac:dyDescent="0.35"/>
    <row r="880" customFormat="1" ht="14.5" x14ac:dyDescent="0.35"/>
    <row r="881" customFormat="1" ht="14.5" x14ac:dyDescent="0.35"/>
    <row r="882" customFormat="1" ht="14.5" x14ac:dyDescent="0.35"/>
    <row r="883" customFormat="1" ht="14.5" x14ac:dyDescent="0.35"/>
    <row r="884" customFormat="1" ht="14.5" x14ac:dyDescent="0.35"/>
    <row r="885" customFormat="1" ht="14.5" x14ac:dyDescent="0.35"/>
    <row r="886" customFormat="1" ht="14.5" x14ac:dyDescent="0.35"/>
    <row r="887" customFormat="1" ht="14.5" x14ac:dyDescent="0.35"/>
    <row r="888" customFormat="1" ht="14.5" x14ac:dyDescent="0.35"/>
    <row r="889" customFormat="1" ht="14.5" x14ac:dyDescent="0.35"/>
    <row r="890" customFormat="1" ht="14.5" x14ac:dyDescent="0.35"/>
    <row r="891" customFormat="1" ht="14.5" x14ac:dyDescent="0.35"/>
    <row r="892" customFormat="1" ht="14.5" x14ac:dyDescent="0.35"/>
    <row r="893" customFormat="1" ht="14.5" x14ac:dyDescent="0.35"/>
    <row r="894" customFormat="1" ht="14.5" x14ac:dyDescent="0.35"/>
    <row r="895" customFormat="1" ht="14.5" x14ac:dyDescent="0.35"/>
    <row r="896" customFormat="1" ht="14.5" x14ac:dyDescent="0.35"/>
    <row r="897" customFormat="1" ht="14.5" x14ac:dyDescent="0.35"/>
    <row r="898" customFormat="1" ht="14.5" x14ac:dyDescent="0.35"/>
    <row r="899" customFormat="1" ht="14.5" x14ac:dyDescent="0.35"/>
    <row r="900" customFormat="1" ht="14.5" x14ac:dyDescent="0.35"/>
    <row r="901" customFormat="1" ht="14.5" x14ac:dyDescent="0.35"/>
    <row r="902" customFormat="1" ht="14.5" x14ac:dyDescent="0.35"/>
    <row r="903" customFormat="1" ht="14.5" x14ac:dyDescent="0.35"/>
    <row r="904" customFormat="1" ht="14.5" x14ac:dyDescent="0.35"/>
    <row r="905" customFormat="1" ht="14.5" x14ac:dyDescent="0.35"/>
    <row r="906" customFormat="1" ht="14.5" x14ac:dyDescent="0.35"/>
    <row r="907" customFormat="1" ht="14.5" x14ac:dyDescent="0.35"/>
    <row r="908" customFormat="1" ht="14.5" x14ac:dyDescent="0.35"/>
    <row r="909" customFormat="1" ht="14.5" x14ac:dyDescent="0.35"/>
    <row r="910" customFormat="1" ht="14.5" x14ac:dyDescent="0.35"/>
    <row r="911" customFormat="1" ht="14.5" x14ac:dyDescent="0.35"/>
    <row r="912" customFormat="1" ht="14.5" x14ac:dyDescent="0.35"/>
    <row r="913" customFormat="1" ht="14.5" x14ac:dyDescent="0.35"/>
    <row r="914" customFormat="1" ht="14.5" x14ac:dyDescent="0.35"/>
    <row r="915" customFormat="1" ht="14.5" x14ac:dyDescent="0.35"/>
    <row r="916" customFormat="1" ht="14.5" x14ac:dyDescent="0.35"/>
    <row r="917" customFormat="1" ht="14.5" x14ac:dyDescent="0.35"/>
    <row r="918" customFormat="1" ht="14.5" x14ac:dyDescent="0.35"/>
    <row r="919" customFormat="1" ht="14.5" x14ac:dyDescent="0.35"/>
    <row r="920" customFormat="1" ht="14.5" x14ac:dyDescent="0.35"/>
    <row r="921" customFormat="1" ht="14.5" x14ac:dyDescent="0.35"/>
    <row r="922" customFormat="1" ht="14.5" x14ac:dyDescent="0.35"/>
    <row r="923" customFormat="1" ht="14.5" x14ac:dyDescent="0.35"/>
    <row r="924" customFormat="1" ht="14.5" x14ac:dyDescent="0.35"/>
    <row r="925" customFormat="1" ht="14.5" x14ac:dyDescent="0.35"/>
    <row r="926" customFormat="1" ht="14.5" x14ac:dyDescent="0.35"/>
    <row r="927" customFormat="1" ht="14.5" x14ac:dyDescent="0.35"/>
    <row r="928" customFormat="1" ht="14.5" x14ac:dyDescent="0.35"/>
    <row r="929" customFormat="1" ht="14.5" x14ac:dyDescent="0.35"/>
    <row r="930" customFormat="1" ht="14.5" x14ac:dyDescent="0.35"/>
    <row r="931" customFormat="1" ht="14.5" x14ac:dyDescent="0.35"/>
    <row r="932" customFormat="1" ht="14.5" x14ac:dyDescent="0.35"/>
    <row r="933" customFormat="1" ht="14.5" x14ac:dyDescent="0.35"/>
    <row r="934" customFormat="1" ht="14.5" x14ac:dyDescent="0.35"/>
    <row r="935" customFormat="1" ht="14.5" x14ac:dyDescent="0.35"/>
    <row r="936" customFormat="1" ht="14.5" x14ac:dyDescent="0.35"/>
    <row r="937" customFormat="1" ht="14.5" x14ac:dyDescent="0.35"/>
    <row r="938" customFormat="1" ht="14.5" x14ac:dyDescent="0.35"/>
    <row r="939" customFormat="1" ht="14.5" x14ac:dyDescent="0.35"/>
    <row r="940" customFormat="1" ht="14.5" x14ac:dyDescent="0.35"/>
    <row r="941" customFormat="1" ht="14.5" x14ac:dyDescent="0.35"/>
    <row r="942" customFormat="1" ht="14.5" x14ac:dyDescent="0.35"/>
    <row r="943" customFormat="1" ht="14.5" x14ac:dyDescent="0.35"/>
    <row r="944" customFormat="1" ht="14.5" x14ac:dyDescent="0.35"/>
    <row r="945" customFormat="1" ht="14.5" x14ac:dyDescent="0.35"/>
    <row r="946" customFormat="1" ht="14.5" x14ac:dyDescent="0.35"/>
    <row r="947" customFormat="1" ht="14.5" x14ac:dyDescent="0.35"/>
    <row r="948" customFormat="1" ht="14.5" x14ac:dyDescent="0.35"/>
    <row r="949" customFormat="1" ht="14.5" x14ac:dyDescent="0.35"/>
    <row r="950" customFormat="1" ht="14.5" x14ac:dyDescent="0.35"/>
    <row r="951" customFormat="1" ht="14.5" x14ac:dyDescent="0.35"/>
    <row r="952" customFormat="1" ht="14.5" x14ac:dyDescent="0.35"/>
    <row r="953" customFormat="1" ht="14.5" x14ac:dyDescent="0.35"/>
    <row r="954" customFormat="1" ht="14.5" x14ac:dyDescent="0.35"/>
    <row r="955" customFormat="1" ht="14.5" x14ac:dyDescent="0.35"/>
    <row r="956" customFormat="1" ht="14.5" x14ac:dyDescent="0.35"/>
    <row r="957" customFormat="1" ht="14.5" x14ac:dyDescent="0.35"/>
    <row r="958" customFormat="1" ht="14.5" x14ac:dyDescent="0.35"/>
    <row r="959" customFormat="1" ht="14.5" x14ac:dyDescent="0.35"/>
    <row r="960" customFormat="1" ht="14.5" x14ac:dyDescent="0.35"/>
    <row r="961" customFormat="1" ht="14.5" x14ac:dyDescent="0.35"/>
    <row r="962" customFormat="1" ht="14.5" x14ac:dyDescent="0.35"/>
    <row r="963" customFormat="1" ht="14.5" x14ac:dyDescent="0.35"/>
    <row r="964" customFormat="1" ht="14.5" x14ac:dyDescent="0.35"/>
    <row r="965" customFormat="1" ht="14.5" x14ac:dyDescent="0.35"/>
    <row r="966" customFormat="1" ht="14.5" x14ac:dyDescent="0.35"/>
    <row r="967" customFormat="1" ht="14.5" x14ac:dyDescent="0.35"/>
    <row r="968" customFormat="1" ht="14.5" x14ac:dyDescent="0.35"/>
    <row r="969" customFormat="1" ht="14.5" x14ac:dyDescent="0.35"/>
    <row r="970" customFormat="1" ht="14.5" x14ac:dyDescent="0.35"/>
    <row r="971" customFormat="1" ht="14.5" x14ac:dyDescent="0.35"/>
    <row r="972" customFormat="1" ht="14.5" x14ac:dyDescent="0.35"/>
    <row r="973" customFormat="1" ht="14.5" x14ac:dyDescent="0.35"/>
    <row r="974" customFormat="1" ht="14.5" x14ac:dyDescent="0.35"/>
    <row r="975" customFormat="1" ht="14.5" x14ac:dyDescent="0.35"/>
    <row r="976" customFormat="1" ht="14.5" x14ac:dyDescent="0.35"/>
    <row r="977" customFormat="1" ht="14.5" x14ac:dyDescent="0.35"/>
    <row r="978" customFormat="1" ht="14.5" x14ac:dyDescent="0.35"/>
    <row r="979" customFormat="1" ht="14.5" x14ac:dyDescent="0.35"/>
    <row r="980" customFormat="1" ht="14.5" x14ac:dyDescent="0.35"/>
    <row r="981" customFormat="1" ht="14.5" x14ac:dyDescent="0.35"/>
    <row r="982" customFormat="1" ht="14.5" x14ac:dyDescent="0.35"/>
    <row r="983" customFormat="1" ht="14.5" x14ac:dyDescent="0.35"/>
    <row r="984" customFormat="1" ht="14.5" x14ac:dyDescent="0.35"/>
    <row r="985" customFormat="1" ht="14.5" x14ac:dyDescent="0.35"/>
    <row r="986" customFormat="1" ht="14.5" x14ac:dyDescent="0.35"/>
    <row r="987" customFormat="1" ht="14.5" x14ac:dyDescent="0.35"/>
    <row r="988" customFormat="1" ht="14.5" x14ac:dyDescent="0.35"/>
    <row r="989" customFormat="1" ht="14.5" x14ac:dyDescent="0.35"/>
    <row r="990" customFormat="1" ht="14.5" x14ac:dyDescent="0.35"/>
    <row r="991" customFormat="1" ht="14.5" x14ac:dyDescent="0.35"/>
    <row r="992" customFormat="1" ht="14.5" x14ac:dyDescent="0.35"/>
    <row r="993" customFormat="1" ht="14.5" x14ac:dyDescent="0.35"/>
    <row r="994" customFormat="1" ht="14.5" x14ac:dyDescent="0.35"/>
    <row r="995" customFormat="1" ht="14.5" x14ac:dyDescent="0.35"/>
    <row r="996" customFormat="1" ht="14.5" x14ac:dyDescent="0.35"/>
    <row r="997" customFormat="1" ht="14.5" x14ac:dyDescent="0.35"/>
    <row r="998" customFormat="1" ht="14.5" x14ac:dyDescent="0.35"/>
    <row r="999" customFormat="1" ht="14.5" x14ac:dyDescent="0.35"/>
    <row r="1000" customFormat="1" ht="14.5" x14ac:dyDescent="0.35"/>
    <row r="1001" customFormat="1" ht="14.5" x14ac:dyDescent="0.35"/>
    <row r="1002" customFormat="1" ht="14.5" x14ac:dyDescent="0.35"/>
    <row r="1003" customFormat="1" ht="14.5" x14ac:dyDescent="0.35"/>
    <row r="1004" customFormat="1" ht="14.5" x14ac:dyDescent="0.35"/>
    <row r="1005" customFormat="1" ht="14.5" x14ac:dyDescent="0.35"/>
    <row r="1006" customFormat="1" ht="14.5" x14ac:dyDescent="0.35"/>
    <row r="1007" customFormat="1" ht="14.5" x14ac:dyDescent="0.35"/>
    <row r="1008" customFormat="1" ht="14.5" x14ac:dyDescent="0.35"/>
    <row r="1009" customFormat="1" ht="14.5" x14ac:dyDescent="0.35"/>
    <row r="1010" customFormat="1" ht="14.5" x14ac:dyDescent="0.35"/>
    <row r="1011" customFormat="1" ht="14.5" x14ac:dyDescent="0.35"/>
    <row r="1012" customFormat="1" ht="14.5" x14ac:dyDescent="0.35"/>
    <row r="1013" customFormat="1" ht="14.5" x14ac:dyDescent="0.35"/>
    <row r="1014" customFormat="1" ht="14.5" x14ac:dyDescent="0.35"/>
    <row r="1015" customFormat="1" ht="14.5" x14ac:dyDescent="0.35"/>
    <row r="1016" customFormat="1" ht="14.5" x14ac:dyDescent="0.35"/>
    <row r="1017" customFormat="1" ht="14.5" x14ac:dyDescent="0.35"/>
    <row r="1018" customFormat="1" ht="14.5" x14ac:dyDescent="0.35"/>
    <row r="1019" customFormat="1" ht="14.5" x14ac:dyDescent="0.35"/>
    <row r="1020" customFormat="1" ht="14.5" x14ac:dyDescent="0.35"/>
    <row r="1021" customFormat="1" ht="14.5" x14ac:dyDescent="0.35"/>
    <row r="1022" customFormat="1" ht="14.5" x14ac:dyDescent="0.35"/>
    <row r="1023" customFormat="1" ht="14.5" x14ac:dyDescent="0.35"/>
    <row r="1024" customFormat="1" ht="14.5" x14ac:dyDescent="0.35"/>
    <row r="1025" customFormat="1" ht="14.5" x14ac:dyDescent="0.35"/>
    <row r="1026" customFormat="1" ht="14.5" x14ac:dyDescent="0.35"/>
    <row r="1027" customFormat="1" ht="14.5" x14ac:dyDescent="0.35"/>
    <row r="1028" customFormat="1" ht="14.5" x14ac:dyDescent="0.35"/>
    <row r="1029" customFormat="1" ht="14.5" x14ac:dyDescent="0.35"/>
    <row r="1030" customFormat="1" ht="14.5" x14ac:dyDescent="0.35"/>
    <row r="1031" customFormat="1" ht="14.5" x14ac:dyDescent="0.35"/>
    <row r="1032" customFormat="1" ht="14.5" x14ac:dyDescent="0.35"/>
    <row r="1033" customFormat="1" ht="14.5" x14ac:dyDescent="0.35"/>
    <row r="1034" customFormat="1" ht="14.5" x14ac:dyDescent="0.35"/>
    <row r="1035" customFormat="1" ht="14.5" x14ac:dyDescent="0.35"/>
    <row r="1036" customFormat="1" ht="14.5" x14ac:dyDescent="0.35"/>
    <row r="1037" customFormat="1" ht="14.5" x14ac:dyDescent="0.35"/>
    <row r="1038" customFormat="1" ht="14.5" x14ac:dyDescent="0.35"/>
    <row r="1039" customFormat="1" ht="14.5" x14ac:dyDescent="0.35"/>
    <row r="1040" customFormat="1" ht="14.5" x14ac:dyDescent="0.35"/>
    <row r="1041" customFormat="1" ht="14.5" x14ac:dyDescent="0.35"/>
    <row r="1042" customFormat="1" ht="14.5" x14ac:dyDescent="0.35"/>
    <row r="1043" customFormat="1" ht="14.5" x14ac:dyDescent="0.35"/>
    <row r="1044" customFormat="1" ht="14.5" x14ac:dyDescent="0.35"/>
    <row r="1045" customFormat="1" ht="14.5" x14ac:dyDescent="0.35"/>
    <row r="1046" customFormat="1" ht="14.5" x14ac:dyDescent="0.35"/>
    <row r="1047" customFormat="1" ht="14.5" x14ac:dyDescent="0.35"/>
    <row r="1048" customFormat="1" ht="14.5" x14ac:dyDescent="0.35"/>
    <row r="1049" customFormat="1" ht="14.5" x14ac:dyDescent="0.35"/>
    <row r="1050" customFormat="1" ht="14.5" x14ac:dyDescent="0.35"/>
    <row r="1051" customFormat="1" ht="14.5" x14ac:dyDescent="0.35"/>
    <row r="1052" customFormat="1" ht="14.5" x14ac:dyDescent="0.35"/>
    <row r="1053" customFormat="1" ht="14.5" x14ac:dyDescent="0.35"/>
    <row r="1054" customFormat="1" ht="14.5" x14ac:dyDescent="0.35"/>
    <row r="1055" customFormat="1" ht="14.5" x14ac:dyDescent="0.35"/>
    <row r="1056" customFormat="1" ht="14.5" x14ac:dyDescent="0.35"/>
    <row r="1057" customFormat="1" ht="14.5" x14ac:dyDescent="0.35"/>
    <row r="1058" customFormat="1" ht="14.5" x14ac:dyDescent="0.35"/>
    <row r="1059" customFormat="1" ht="14.5" x14ac:dyDescent="0.35"/>
    <row r="1060" customFormat="1" ht="14.5" x14ac:dyDescent="0.35"/>
    <row r="1061" customFormat="1" ht="14.5" x14ac:dyDescent="0.35"/>
    <row r="1062" customFormat="1" ht="14.5" x14ac:dyDescent="0.35"/>
    <row r="1063" customFormat="1" ht="14.5" x14ac:dyDescent="0.35"/>
    <row r="1064" customFormat="1" ht="14.5" x14ac:dyDescent="0.35"/>
    <row r="1065" customFormat="1" ht="14.5" x14ac:dyDescent="0.35"/>
    <row r="1066" customFormat="1" ht="14.5" x14ac:dyDescent="0.35"/>
    <row r="1067" customFormat="1" ht="14.5" x14ac:dyDescent="0.35"/>
    <row r="1068" customFormat="1" ht="14.5" x14ac:dyDescent="0.35"/>
    <row r="1069" customFormat="1" ht="14.5" x14ac:dyDescent="0.35"/>
    <row r="1070" customFormat="1" ht="14.5" x14ac:dyDescent="0.35"/>
    <row r="1071" customFormat="1" ht="14.5" x14ac:dyDescent="0.35"/>
    <row r="1072" customFormat="1" ht="14.5" x14ac:dyDescent="0.35"/>
    <row r="1073" customFormat="1" ht="14.5" x14ac:dyDescent="0.35"/>
    <row r="1074" customFormat="1" ht="14.5" x14ac:dyDescent="0.35"/>
    <row r="1075" customFormat="1" ht="14.5" x14ac:dyDescent="0.35"/>
    <row r="1076" customFormat="1" ht="14.5" x14ac:dyDescent="0.35"/>
    <row r="1077" customFormat="1" ht="14.5" x14ac:dyDescent="0.35"/>
    <row r="1078" customFormat="1" ht="14.5" x14ac:dyDescent="0.35"/>
    <row r="1079" customFormat="1" ht="14.5" x14ac:dyDescent="0.35"/>
    <row r="1080" customFormat="1" ht="14.5" x14ac:dyDescent="0.35"/>
    <row r="1081" customFormat="1" ht="14.5" x14ac:dyDescent="0.35"/>
    <row r="1082" customFormat="1" ht="14.5" x14ac:dyDescent="0.35"/>
    <row r="1083" customFormat="1" ht="14.5" x14ac:dyDescent="0.35"/>
    <row r="1084" customFormat="1" ht="14.5" x14ac:dyDescent="0.35"/>
    <row r="1085" customFormat="1" ht="14.5" x14ac:dyDescent="0.35"/>
    <row r="1086" customFormat="1" ht="14.5" x14ac:dyDescent="0.35"/>
    <row r="1087" customFormat="1" ht="14.5" x14ac:dyDescent="0.35"/>
    <row r="1088" customFormat="1" ht="14.5" x14ac:dyDescent="0.35"/>
    <row r="1089" customFormat="1" ht="14.5" x14ac:dyDescent="0.35"/>
    <row r="1090" customFormat="1" ht="14.5" x14ac:dyDescent="0.35"/>
    <row r="1091" customFormat="1" ht="14.5" x14ac:dyDescent="0.35"/>
    <row r="1092" customFormat="1" ht="14.5" x14ac:dyDescent="0.35"/>
    <row r="1093" customFormat="1" ht="14.5" x14ac:dyDescent="0.35"/>
    <row r="1094" customFormat="1" ht="14.5" x14ac:dyDescent="0.35"/>
    <row r="1095" customFormat="1" ht="14.5" x14ac:dyDescent="0.35"/>
    <row r="1096" customFormat="1" ht="14.5" x14ac:dyDescent="0.35"/>
    <row r="1097" customFormat="1" ht="14.5" x14ac:dyDescent="0.35"/>
    <row r="1098" customFormat="1" ht="14.5" x14ac:dyDescent="0.35"/>
    <row r="1099" customFormat="1" ht="14.5" x14ac:dyDescent="0.35"/>
    <row r="1100" customFormat="1" ht="14.5" x14ac:dyDescent="0.35"/>
    <row r="1101" customFormat="1" ht="14.5" x14ac:dyDescent="0.35"/>
    <row r="1102" customFormat="1" ht="14.5" x14ac:dyDescent="0.35"/>
    <row r="1103" customFormat="1" ht="14.5" x14ac:dyDescent="0.35"/>
    <row r="1104" customFormat="1" ht="14.5" x14ac:dyDescent="0.35"/>
    <row r="1105" customFormat="1" ht="14.5" x14ac:dyDescent="0.35"/>
    <row r="1106" customFormat="1" ht="14.5" x14ac:dyDescent="0.35"/>
    <row r="1107" customFormat="1" ht="14.5" x14ac:dyDescent="0.35"/>
    <row r="1108" customFormat="1" ht="14.5" x14ac:dyDescent="0.35"/>
    <row r="1109" customFormat="1" ht="14.5" x14ac:dyDescent="0.35"/>
    <row r="1110" customFormat="1" ht="14.5" x14ac:dyDescent="0.35"/>
    <row r="1111" customFormat="1" ht="14.5" x14ac:dyDescent="0.35"/>
    <row r="1112" customFormat="1" ht="14.5" x14ac:dyDescent="0.35"/>
    <row r="1113" customFormat="1" ht="14.5" x14ac:dyDescent="0.35"/>
    <row r="1114" customFormat="1" ht="14.5" x14ac:dyDescent="0.35"/>
    <row r="1115" customFormat="1" ht="14.5" x14ac:dyDescent="0.35"/>
    <row r="1116" customFormat="1" ht="14.5" x14ac:dyDescent="0.35"/>
    <row r="1117" customFormat="1" ht="14.5" x14ac:dyDescent="0.35"/>
    <row r="1118" customFormat="1" ht="14.5" x14ac:dyDescent="0.35"/>
    <row r="1119" customFormat="1" ht="14.5" x14ac:dyDescent="0.35"/>
    <row r="1120" customFormat="1" ht="14.5" x14ac:dyDescent="0.35"/>
    <row r="1121" customFormat="1" ht="14.5" x14ac:dyDescent="0.35"/>
    <row r="1122" customFormat="1" ht="14.5" x14ac:dyDescent="0.35"/>
    <row r="1123" customFormat="1" ht="14.5" x14ac:dyDescent="0.35"/>
    <row r="1124" customFormat="1" ht="14.5" x14ac:dyDescent="0.35"/>
    <row r="1125" customFormat="1" ht="14.5" x14ac:dyDescent="0.35"/>
    <row r="1126" customFormat="1" ht="14.5" x14ac:dyDescent="0.35"/>
    <row r="1127" customFormat="1" ht="14.5" x14ac:dyDescent="0.35"/>
    <row r="1128" customFormat="1" ht="14.5" x14ac:dyDescent="0.35"/>
    <row r="1129" customFormat="1" ht="14.5" x14ac:dyDescent="0.35"/>
    <row r="1130" customFormat="1" ht="14.5" x14ac:dyDescent="0.35"/>
    <row r="1131" customFormat="1" ht="14.5" x14ac:dyDescent="0.35"/>
    <row r="1132" customFormat="1" ht="14.5" x14ac:dyDescent="0.35"/>
    <row r="1133" customFormat="1" ht="14.5" x14ac:dyDescent="0.35"/>
    <row r="1134" customFormat="1" ht="14.5" x14ac:dyDescent="0.35"/>
    <row r="1135" customFormat="1" ht="14.5" x14ac:dyDescent="0.35"/>
    <row r="1136" customFormat="1" ht="14.5" x14ac:dyDescent="0.35"/>
    <row r="1137" customFormat="1" ht="14.5" x14ac:dyDescent="0.35"/>
    <row r="1138" customFormat="1" ht="14.5" x14ac:dyDescent="0.35"/>
    <row r="1139" customFormat="1" ht="14.5" x14ac:dyDescent="0.35"/>
    <row r="1140" customFormat="1" ht="14.5" x14ac:dyDescent="0.35"/>
    <row r="1141" customFormat="1" ht="14.5" x14ac:dyDescent="0.35"/>
    <row r="1142" customFormat="1" ht="14.5" x14ac:dyDescent="0.35"/>
    <row r="1143" customFormat="1" ht="14.5" x14ac:dyDescent="0.35"/>
    <row r="1144" customFormat="1" ht="14.5" x14ac:dyDescent="0.35"/>
    <row r="1145" customFormat="1" ht="14.5" x14ac:dyDescent="0.35"/>
    <row r="1146" customFormat="1" ht="14.5" x14ac:dyDescent="0.35"/>
    <row r="1147" customFormat="1" ht="14.5" x14ac:dyDescent="0.35"/>
    <row r="1148" customFormat="1" ht="14.5" x14ac:dyDescent="0.35"/>
    <row r="1149" customFormat="1" ht="14.5" x14ac:dyDescent="0.35"/>
    <row r="1150" customFormat="1" ht="14.5" x14ac:dyDescent="0.35"/>
    <row r="1151" customFormat="1" ht="14.5" x14ac:dyDescent="0.35"/>
    <row r="1152" customFormat="1" ht="14.5" x14ac:dyDescent="0.35"/>
    <row r="1153" customFormat="1" ht="14.5" x14ac:dyDescent="0.35"/>
    <row r="1154" customFormat="1" ht="14.5" x14ac:dyDescent="0.35"/>
    <row r="1155" customFormat="1" ht="14.5" x14ac:dyDescent="0.35"/>
    <row r="1156" customFormat="1" ht="14.5" x14ac:dyDescent="0.35"/>
    <row r="1157" customFormat="1" ht="14.5" x14ac:dyDescent="0.35"/>
    <row r="1158" customFormat="1" ht="14.5" x14ac:dyDescent="0.35"/>
    <row r="1159" customFormat="1" ht="14.5" x14ac:dyDescent="0.35"/>
    <row r="1160" customFormat="1" ht="14.5" x14ac:dyDescent="0.35"/>
    <row r="1161" customFormat="1" ht="14.5" x14ac:dyDescent="0.35"/>
    <row r="1162" customFormat="1" ht="14.5" x14ac:dyDescent="0.35"/>
    <row r="1163" customFormat="1" ht="14.5" x14ac:dyDescent="0.35"/>
    <row r="1164" customFormat="1" ht="14.5" x14ac:dyDescent="0.35"/>
    <row r="1165" customFormat="1" ht="14.5" x14ac:dyDescent="0.35"/>
    <row r="1166" customFormat="1" ht="14.5" x14ac:dyDescent="0.35"/>
    <row r="1167" customFormat="1" ht="14.5" x14ac:dyDescent="0.35"/>
    <row r="1168" customFormat="1" ht="14.5" x14ac:dyDescent="0.35"/>
    <row r="1169" customFormat="1" ht="14.5" x14ac:dyDescent="0.35"/>
    <row r="1170" customFormat="1" ht="14.5" x14ac:dyDescent="0.35"/>
    <row r="1171" customFormat="1" ht="14.5" x14ac:dyDescent="0.35"/>
    <row r="1172" customFormat="1" ht="14.5" x14ac:dyDescent="0.35"/>
    <row r="1173" customFormat="1" ht="14.5" x14ac:dyDescent="0.35"/>
    <row r="1174" customFormat="1" ht="14.5" x14ac:dyDescent="0.35"/>
    <row r="1175" customFormat="1" ht="14.5" x14ac:dyDescent="0.35"/>
    <row r="1176" customFormat="1" ht="14.5" x14ac:dyDescent="0.35"/>
    <row r="1177" customFormat="1" ht="14.5" x14ac:dyDescent="0.35"/>
    <row r="1178" customFormat="1" ht="14.5" x14ac:dyDescent="0.35"/>
    <row r="1179" customFormat="1" ht="14.5" x14ac:dyDescent="0.35"/>
    <row r="1180" customFormat="1" ht="14.5" x14ac:dyDescent="0.35"/>
    <row r="1181" customFormat="1" ht="14.5" x14ac:dyDescent="0.35"/>
    <row r="1182" customFormat="1" ht="14.5" x14ac:dyDescent="0.35"/>
    <row r="1183" customFormat="1" ht="14.5" x14ac:dyDescent="0.35"/>
    <row r="1184" customFormat="1" ht="14.5" x14ac:dyDescent="0.35"/>
    <row r="1185" customFormat="1" ht="14.5" x14ac:dyDescent="0.35"/>
    <row r="1186" customFormat="1" ht="14.5" x14ac:dyDescent="0.35"/>
    <row r="1187" customFormat="1" ht="14.5" x14ac:dyDescent="0.35"/>
    <row r="1188" customFormat="1" ht="14.5" x14ac:dyDescent="0.35"/>
    <row r="1189" customFormat="1" ht="14.5" x14ac:dyDescent="0.35"/>
    <row r="1190" customFormat="1" ht="14.5" x14ac:dyDescent="0.35"/>
    <row r="1191" customFormat="1" ht="14.5" x14ac:dyDescent="0.35"/>
    <row r="1192" customFormat="1" ht="14.5" x14ac:dyDescent="0.35"/>
    <row r="1193" customFormat="1" ht="14.5" x14ac:dyDescent="0.35"/>
    <row r="1194" customFormat="1" ht="14.5" x14ac:dyDescent="0.35"/>
    <row r="1195" customFormat="1" ht="14.5" x14ac:dyDescent="0.35"/>
    <row r="1196" customFormat="1" ht="14.5" x14ac:dyDescent="0.35"/>
    <row r="1197" customFormat="1" ht="14.5" x14ac:dyDescent="0.35"/>
    <row r="1198" customFormat="1" ht="14.5" x14ac:dyDescent="0.35"/>
    <row r="1199" customFormat="1" ht="14.5" x14ac:dyDescent="0.35"/>
    <row r="1200" customFormat="1" ht="14.5" x14ac:dyDescent="0.35"/>
    <row r="1201" customFormat="1" ht="14.5" x14ac:dyDescent="0.35"/>
    <row r="1202" customFormat="1" ht="14.5" x14ac:dyDescent="0.35"/>
    <row r="1203" customFormat="1" ht="14.5" x14ac:dyDescent="0.35"/>
    <row r="1204" customFormat="1" ht="14.5" x14ac:dyDescent="0.35"/>
    <row r="1205" customFormat="1" ht="14.5" x14ac:dyDescent="0.35"/>
    <row r="1206" customFormat="1" ht="14.5" x14ac:dyDescent="0.35"/>
    <row r="1207" customFormat="1" ht="14.5" x14ac:dyDescent="0.35"/>
    <row r="1208" customFormat="1" ht="14.5" x14ac:dyDescent="0.35"/>
    <row r="1209" customFormat="1" ht="14.5" x14ac:dyDescent="0.35"/>
    <row r="1210" customFormat="1" ht="14.5" x14ac:dyDescent="0.35"/>
    <row r="1211" customFormat="1" ht="14.5" x14ac:dyDescent="0.35"/>
    <row r="1212" customFormat="1" ht="14.5" x14ac:dyDescent="0.35"/>
    <row r="1213" customFormat="1" ht="14.5" x14ac:dyDescent="0.35"/>
    <row r="1214" customFormat="1" ht="14.5" x14ac:dyDescent="0.35"/>
    <row r="1215" customFormat="1" ht="14.5" x14ac:dyDescent="0.35"/>
    <row r="1216" customFormat="1" ht="14.5" x14ac:dyDescent="0.35"/>
    <row r="1217" customFormat="1" ht="14.5" x14ac:dyDescent="0.35"/>
    <row r="1218" customFormat="1" ht="14.5" x14ac:dyDescent="0.35"/>
    <row r="1219" customFormat="1" ht="14.5" x14ac:dyDescent="0.35"/>
    <row r="1220" customFormat="1" ht="14.5" x14ac:dyDescent="0.35"/>
    <row r="1221" customFormat="1" ht="14.5" x14ac:dyDescent="0.35"/>
    <row r="1222" customFormat="1" ht="14.5" x14ac:dyDescent="0.35"/>
    <row r="1223" customFormat="1" ht="14.5" x14ac:dyDescent="0.35"/>
    <row r="1224" customFormat="1" ht="14.5" x14ac:dyDescent="0.35"/>
    <row r="1225" customFormat="1" ht="14.5" x14ac:dyDescent="0.35"/>
    <row r="1226" customFormat="1" ht="14.5" x14ac:dyDescent="0.35"/>
    <row r="1227" customFormat="1" ht="14.5" x14ac:dyDescent="0.35"/>
    <row r="1228" customFormat="1" ht="14.5" x14ac:dyDescent="0.35"/>
    <row r="1229" customFormat="1" ht="14.5" x14ac:dyDescent="0.35"/>
    <row r="1230" customFormat="1" ht="14.5" x14ac:dyDescent="0.35"/>
    <row r="1231" customFormat="1" ht="14.5" x14ac:dyDescent="0.35"/>
    <row r="1232" customFormat="1" ht="14.5" x14ac:dyDescent="0.35"/>
    <row r="1233" customFormat="1" ht="14.5" x14ac:dyDescent="0.35"/>
    <row r="1234" customFormat="1" ht="14.5" x14ac:dyDescent="0.35"/>
    <row r="1235" customFormat="1" ht="14.5" x14ac:dyDescent="0.35"/>
    <row r="1236" customFormat="1" ht="14.5" x14ac:dyDescent="0.35"/>
    <row r="1237" customFormat="1" ht="14.5" x14ac:dyDescent="0.35"/>
    <row r="1238" customFormat="1" ht="14.5" x14ac:dyDescent="0.35"/>
    <row r="1239" customFormat="1" ht="14.5" x14ac:dyDescent="0.35"/>
    <row r="1240" customFormat="1" ht="14.5" x14ac:dyDescent="0.35"/>
    <row r="1241" customFormat="1" ht="14.5" x14ac:dyDescent="0.35"/>
    <row r="1242" customFormat="1" ht="14.5" x14ac:dyDescent="0.35"/>
    <row r="1243" customFormat="1" ht="14.5" x14ac:dyDescent="0.35"/>
    <row r="1244" customFormat="1" ht="14.5" x14ac:dyDescent="0.35"/>
    <row r="1245" customFormat="1" ht="14.5" x14ac:dyDescent="0.35"/>
    <row r="1246" customFormat="1" ht="14.5" x14ac:dyDescent="0.35"/>
    <row r="1247" customFormat="1" ht="14.5" x14ac:dyDescent="0.35"/>
    <row r="1248" customFormat="1" ht="14.5" x14ac:dyDescent="0.35"/>
    <row r="1249" customFormat="1" ht="14.5" x14ac:dyDescent="0.35"/>
    <row r="1250" customFormat="1" ht="14.5" x14ac:dyDescent="0.35"/>
    <row r="1251" customFormat="1" ht="14.5" x14ac:dyDescent="0.35"/>
    <row r="1252" customFormat="1" ht="14.5" x14ac:dyDescent="0.35"/>
    <row r="1253" customFormat="1" ht="14.5" x14ac:dyDescent="0.35"/>
    <row r="1254" customFormat="1" ht="14.5" x14ac:dyDescent="0.35"/>
    <row r="1255" customFormat="1" ht="14.5" x14ac:dyDescent="0.35"/>
    <row r="1256" customFormat="1" ht="14.5" x14ac:dyDescent="0.35"/>
    <row r="1257" customFormat="1" ht="14.5" x14ac:dyDescent="0.35"/>
    <row r="1258" customFormat="1" ht="14.5" x14ac:dyDescent="0.35"/>
    <row r="1259" customFormat="1" ht="14.5" x14ac:dyDescent="0.35"/>
    <row r="1260" customFormat="1" ht="14.5" x14ac:dyDescent="0.35"/>
    <row r="1261" customFormat="1" ht="14.5" x14ac:dyDescent="0.35"/>
    <row r="1262" customFormat="1" ht="14.5" x14ac:dyDescent="0.35"/>
    <row r="1263" customFormat="1" ht="14.5" x14ac:dyDescent="0.35"/>
    <row r="1264" customFormat="1" ht="14.5" x14ac:dyDescent="0.35"/>
    <row r="1265" customFormat="1" ht="14.5" x14ac:dyDescent="0.35"/>
    <row r="1266" customFormat="1" ht="14.5" x14ac:dyDescent="0.35"/>
    <row r="1267" customFormat="1" ht="14.5" x14ac:dyDescent="0.35"/>
    <row r="1268" customFormat="1" ht="14.5" x14ac:dyDescent="0.35"/>
    <row r="1269" customFormat="1" ht="14.5" x14ac:dyDescent="0.35"/>
    <row r="1270" customFormat="1" ht="14.5" x14ac:dyDescent="0.35"/>
    <row r="1271" customFormat="1" ht="14.5" x14ac:dyDescent="0.35"/>
    <row r="1272" customFormat="1" ht="14.5" x14ac:dyDescent="0.35"/>
    <row r="1273" customFormat="1" ht="14.5" x14ac:dyDescent="0.35"/>
    <row r="1274" customFormat="1" ht="14.5" x14ac:dyDescent="0.35"/>
    <row r="1275" customFormat="1" ht="14.5" x14ac:dyDescent="0.35"/>
    <row r="1276" customFormat="1" ht="14.5" x14ac:dyDescent="0.35"/>
    <row r="1277" customFormat="1" ht="14.5" x14ac:dyDescent="0.35"/>
    <row r="1278" customFormat="1" ht="14.5" x14ac:dyDescent="0.35"/>
    <row r="1279" customFormat="1" ht="14.5" x14ac:dyDescent="0.35"/>
    <row r="1280" customFormat="1" ht="14.5" x14ac:dyDescent="0.35"/>
    <row r="1281" customFormat="1" ht="14.5" x14ac:dyDescent="0.35"/>
    <row r="1282" customFormat="1" ht="14.5" x14ac:dyDescent="0.35"/>
    <row r="1283" customFormat="1" ht="14.5" x14ac:dyDescent="0.35"/>
    <row r="1284" customFormat="1" ht="14.5" x14ac:dyDescent="0.35"/>
    <row r="1285" customFormat="1" ht="14.5" x14ac:dyDescent="0.35"/>
    <row r="1286" customFormat="1" ht="14.5" x14ac:dyDescent="0.35"/>
    <row r="1287" customFormat="1" ht="14.5" x14ac:dyDescent="0.35"/>
    <row r="1288" customFormat="1" ht="14.5" x14ac:dyDescent="0.35"/>
    <row r="1289" customFormat="1" ht="14.5" x14ac:dyDescent="0.35"/>
    <row r="1290" customFormat="1" ht="14.5" x14ac:dyDescent="0.35"/>
    <row r="1291" customFormat="1" ht="14.5" x14ac:dyDescent="0.35"/>
    <row r="1292" customFormat="1" ht="14.5" x14ac:dyDescent="0.35"/>
    <row r="1293" customFormat="1" ht="14.5" x14ac:dyDescent="0.35"/>
    <row r="1294" customFormat="1" ht="14.5" x14ac:dyDescent="0.35"/>
    <row r="1295" customFormat="1" ht="14.5" x14ac:dyDescent="0.35"/>
    <row r="1296" customFormat="1" ht="14.5" x14ac:dyDescent="0.35"/>
    <row r="1297" customFormat="1" ht="14.5" x14ac:dyDescent="0.35"/>
    <row r="1298" customFormat="1" ht="14.5" x14ac:dyDescent="0.35"/>
    <row r="1299" customFormat="1" ht="14.5" x14ac:dyDescent="0.35"/>
    <row r="1300" customFormat="1" ht="14.5" x14ac:dyDescent="0.35"/>
    <row r="1301" customFormat="1" ht="14.5" x14ac:dyDescent="0.35"/>
    <row r="1302" customFormat="1" ht="14.5" x14ac:dyDescent="0.35"/>
    <row r="1303" customFormat="1" ht="14.5" x14ac:dyDescent="0.35"/>
    <row r="1304" customFormat="1" ht="14.5" x14ac:dyDescent="0.35"/>
    <row r="1305" customFormat="1" ht="14.5" x14ac:dyDescent="0.35"/>
    <row r="1306" customFormat="1" ht="14.5" x14ac:dyDescent="0.35"/>
    <row r="1307" customFormat="1" ht="14.5" x14ac:dyDescent="0.35"/>
    <row r="1308" customFormat="1" ht="14.5" x14ac:dyDescent="0.35"/>
    <row r="1309" customFormat="1" ht="14.5" x14ac:dyDescent="0.35"/>
    <row r="1310" customFormat="1" ht="14.5" x14ac:dyDescent="0.35"/>
    <row r="1311" customFormat="1" ht="14.5" x14ac:dyDescent="0.35"/>
    <row r="1312" customFormat="1" ht="14.5" x14ac:dyDescent="0.35"/>
    <row r="1313" customFormat="1" ht="14.5" x14ac:dyDescent="0.35"/>
    <row r="1314" customFormat="1" ht="14.5" x14ac:dyDescent="0.35"/>
    <row r="1315" customFormat="1" ht="14.5" x14ac:dyDescent="0.35"/>
    <row r="1316" customFormat="1" ht="14.5" x14ac:dyDescent="0.35"/>
    <row r="1317" customFormat="1" ht="14.5" x14ac:dyDescent="0.35"/>
    <row r="1318" customFormat="1" ht="14.5" x14ac:dyDescent="0.35"/>
    <row r="1319" customFormat="1" ht="14.5" x14ac:dyDescent="0.35"/>
    <row r="1320" customFormat="1" ht="14.5" x14ac:dyDescent="0.35"/>
    <row r="1321" customFormat="1" ht="14.5" x14ac:dyDescent="0.35"/>
    <row r="1322" customFormat="1" ht="14.5" x14ac:dyDescent="0.35"/>
    <row r="1323" customFormat="1" ht="14.5" x14ac:dyDescent="0.35"/>
    <row r="1324" customFormat="1" ht="14.5" x14ac:dyDescent="0.35"/>
    <row r="1325" customFormat="1" ht="14.5" x14ac:dyDescent="0.35"/>
    <row r="1326" customFormat="1" ht="14.5" x14ac:dyDescent="0.35"/>
    <row r="1327" customFormat="1" ht="14.5" x14ac:dyDescent="0.35"/>
    <row r="1328" customFormat="1" ht="14.5" x14ac:dyDescent="0.35"/>
    <row r="1329" customFormat="1" ht="14.5" x14ac:dyDescent="0.35"/>
    <row r="1330" customFormat="1" ht="14.5" x14ac:dyDescent="0.35"/>
    <row r="1331" customFormat="1" ht="14.5" x14ac:dyDescent="0.35"/>
    <row r="1332" customFormat="1" ht="14.5" x14ac:dyDescent="0.35"/>
    <row r="1333" customFormat="1" ht="14.5" x14ac:dyDescent="0.35"/>
    <row r="1334" customFormat="1" ht="14.5" x14ac:dyDescent="0.35"/>
    <row r="1335" customFormat="1" ht="14.5" x14ac:dyDescent="0.35"/>
    <row r="1336" customFormat="1" ht="14.5" x14ac:dyDescent="0.35"/>
    <row r="1337" customFormat="1" ht="14.5" x14ac:dyDescent="0.35"/>
    <row r="1338" customFormat="1" ht="14.5" x14ac:dyDescent="0.35"/>
    <row r="1339" customFormat="1" ht="14.5" x14ac:dyDescent="0.35"/>
    <row r="1340" customFormat="1" ht="14.5" x14ac:dyDescent="0.35"/>
    <row r="1341" customFormat="1" ht="14.5" x14ac:dyDescent="0.35"/>
    <row r="1342" customFormat="1" ht="14.5" x14ac:dyDescent="0.35"/>
    <row r="1343" customFormat="1" ht="14.5" x14ac:dyDescent="0.35"/>
    <row r="1344" customFormat="1" ht="14.5" x14ac:dyDescent="0.35"/>
    <row r="1345" customFormat="1" ht="14.5" x14ac:dyDescent="0.35"/>
    <row r="1346" customFormat="1" ht="14.5" x14ac:dyDescent="0.35"/>
    <row r="1347" customFormat="1" ht="14.5" x14ac:dyDescent="0.35"/>
    <row r="1348" customFormat="1" ht="14.5" x14ac:dyDescent="0.35"/>
    <row r="1349" customFormat="1" ht="14.5" x14ac:dyDescent="0.35"/>
    <row r="1350" customFormat="1" ht="14.5" x14ac:dyDescent="0.35"/>
    <row r="1351" customFormat="1" ht="14.5" x14ac:dyDescent="0.35"/>
    <row r="1352" customFormat="1" ht="14.5" x14ac:dyDescent="0.35"/>
    <row r="1353" customFormat="1" ht="14.5" x14ac:dyDescent="0.35"/>
    <row r="1354" customFormat="1" ht="14.5" x14ac:dyDescent="0.35"/>
    <row r="1355" customFormat="1" ht="14.5" x14ac:dyDescent="0.35"/>
    <row r="1356" customFormat="1" ht="14.5" x14ac:dyDescent="0.35"/>
    <row r="1357" customFormat="1" ht="14.5" x14ac:dyDescent="0.35"/>
    <row r="1358" customFormat="1" ht="14.5" x14ac:dyDescent="0.35"/>
    <row r="1359" customFormat="1" ht="14.5" x14ac:dyDescent="0.35"/>
    <row r="1360" customFormat="1" ht="14.5" x14ac:dyDescent="0.35"/>
    <row r="1361" customFormat="1" ht="14.5" x14ac:dyDescent="0.35"/>
    <row r="1362" customFormat="1" ht="14.5" x14ac:dyDescent="0.35"/>
    <row r="1363" customFormat="1" ht="14.5" x14ac:dyDescent="0.35"/>
    <row r="1364" customFormat="1" ht="14.5" x14ac:dyDescent="0.35"/>
    <row r="1365" customFormat="1" ht="14.5" x14ac:dyDescent="0.35"/>
    <row r="1366" customFormat="1" ht="14.5" x14ac:dyDescent="0.35"/>
    <row r="1367" customFormat="1" ht="14.5" x14ac:dyDescent="0.35"/>
    <row r="1368" customFormat="1" ht="14.5" x14ac:dyDescent="0.35"/>
    <row r="1369" customFormat="1" ht="14.5" x14ac:dyDescent="0.35"/>
    <row r="1370" customFormat="1" ht="14.5" x14ac:dyDescent="0.35"/>
    <row r="1371" customFormat="1" ht="14.5" x14ac:dyDescent="0.35"/>
    <row r="1372" customFormat="1" ht="14.5" x14ac:dyDescent="0.35"/>
    <row r="1373" customFormat="1" ht="14.5" x14ac:dyDescent="0.35"/>
    <row r="1374" customFormat="1" ht="14.5" x14ac:dyDescent="0.35"/>
    <row r="1375" customFormat="1" ht="14.5" x14ac:dyDescent="0.35"/>
    <row r="1376" customFormat="1" ht="14.5" x14ac:dyDescent="0.35"/>
    <row r="1377" customFormat="1" ht="14.5" x14ac:dyDescent="0.35"/>
    <row r="1378" customFormat="1" ht="14.5" x14ac:dyDescent="0.35"/>
    <row r="1379" customFormat="1" ht="14.5" x14ac:dyDescent="0.35"/>
    <row r="1380" customFormat="1" ht="14.5" x14ac:dyDescent="0.35"/>
    <row r="1381" customFormat="1" ht="14.5" x14ac:dyDescent="0.35"/>
    <row r="1382" customFormat="1" ht="14.5" x14ac:dyDescent="0.35"/>
    <row r="1383" customFormat="1" ht="14.5" x14ac:dyDescent="0.35"/>
    <row r="1384" customFormat="1" ht="14.5" x14ac:dyDescent="0.35"/>
    <row r="1385" customFormat="1" ht="14.5" x14ac:dyDescent="0.35"/>
    <row r="1386" customFormat="1" ht="14.5" x14ac:dyDescent="0.35"/>
    <row r="1387" customFormat="1" ht="14.5" x14ac:dyDescent="0.35"/>
    <row r="1388" customFormat="1" ht="14.5" x14ac:dyDescent="0.35"/>
    <row r="1389" customFormat="1" ht="14.5" x14ac:dyDescent="0.35"/>
    <row r="1390" customFormat="1" ht="14.5" x14ac:dyDescent="0.35"/>
    <row r="1391" customFormat="1" ht="14.5" x14ac:dyDescent="0.35"/>
    <row r="1392" customFormat="1" ht="14.5" x14ac:dyDescent="0.35"/>
    <row r="1393" customFormat="1" ht="14.5" x14ac:dyDescent="0.35"/>
    <row r="1394" customFormat="1" ht="14.5" x14ac:dyDescent="0.35"/>
    <row r="1395" customFormat="1" ht="14.5" x14ac:dyDescent="0.35"/>
    <row r="1396" customFormat="1" ht="14.5" x14ac:dyDescent="0.35"/>
    <row r="1397" customFormat="1" ht="14.5" x14ac:dyDescent="0.35"/>
    <row r="1398" customFormat="1" ht="14.5" x14ac:dyDescent="0.35"/>
    <row r="1399" customFormat="1" ht="14.5" x14ac:dyDescent="0.35"/>
    <row r="1400" customFormat="1" ht="14.5" x14ac:dyDescent="0.35"/>
    <row r="1401" customFormat="1" ht="14.5" x14ac:dyDescent="0.35"/>
    <row r="1402" customFormat="1" ht="14.5" x14ac:dyDescent="0.35"/>
    <row r="1403" customFormat="1" ht="14.5" x14ac:dyDescent="0.35"/>
    <row r="1404" customFormat="1" ht="14.5" x14ac:dyDescent="0.35"/>
    <row r="1405" customFormat="1" ht="14.5" x14ac:dyDescent="0.35"/>
    <row r="1406" customFormat="1" ht="14.5" x14ac:dyDescent="0.35"/>
    <row r="1407" customFormat="1" ht="14.5" x14ac:dyDescent="0.35"/>
    <row r="1408" customFormat="1" ht="14.5" x14ac:dyDescent="0.35"/>
    <row r="1409" customFormat="1" ht="14.5" x14ac:dyDescent="0.35"/>
    <row r="1410" customFormat="1" ht="14.5" x14ac:dyDescent="0.35"/>
    <row r="1411" customFormat="1" ht="14.5" x14ac:dyDescent="0.35"/>
    <row r="1412" customFormat="1" ht="14.5" x14ac:dyDescent="0.35"/>
    <row r="1413" customFormat="1" ht="14.5" x14ac:dyDescent="0.35"/>
    <row r="1414" customFormat="1" ht="14.5" x14ac:dyDescent="0.35"/>
    <row r="1415" customFormat="1" ht="14.5" x14ac:dyDescent="0.35"/>
    <row r="1416" customFormat="1" ht="14.5" x14ac:dyDescent="0.35"/>
    <row r="1417" customFormat="1" ht="14.5" x14ac:dyDescent="0.35"/>
    <row r="1418" customFormat="1" ht="14.5" x14ac:dyDescent="0.35"/>
    <row r="1419" customFormat="1" ht="14.5" x14ac:dyDescent="0.35"/>
    <row r="1420" customFormat="1" ht="14.5" x14ac:dyDescent="0.35"/>
    <row r="1421" customFormat="1" ht="14.5" x14ac:dyDescent="0.35"/>
    <row r="1422" customFormat="1" ht="14.5" x14ac:dyDescent="0.35"/>
    <row r="1423" customFormat="1" ht="14.5" x14ac:dyDescent="0.35"/>
    <row r="1424" customFormat="1" ht="14.5" x14ac:dyDescent="0.35"/>
    <row r="1425" customFormat="1" ht="14.5" x14ac:dyDescent="0.35"/>
    <row r="1426" customFormat="1" ht="14.5" x14ac:dyDescent="0.35"/>
    <row r="1427" customFormat="1" ht="14.5" x14ac:dyDescent="0.35"/>
    <row r="1428" customFormat="1" ht="14.5" x14ac:dyDescent="0.35"/>
    <row r="1429" customFormat="1" ht="14.5" x14ac:dyDescent="0.35"/>
    <row r="1430" customFormat="1" ht="14.5" x14ac:dyDescent="0.35"/>
    <row r="1431" customFormat="1" ht="14.5" x14ac:dyDescent="0.35"/>
    <row r="1432" customFormat="1" ht="14.5" x14ac:dyDescent="0.35"/>
    <row r="1433" customFormat="1" ht="14.5" x14ac:dyDescent="0.35"/>
    <row r="1434" customFormat="1" ht="14.5" x14ac:dyDescent="0.35"/>
    <row r="1435" customFormat="1" ht="14.5" x14ac:dyDescent="0.35"/>
    <row r="1436" customFormat="1" ht="14.5" x14ac:dyDescent="0.35"/>
    <row r="1437" customFormat="1" ht="14.5" x14ac:dyDescent="0.35"/>
    <row r="1438" customFormat="1" ht="14.5" x14ac:dyDescent="0.35"/>
    <row r="1439" customFormat="1" ht="14.5" x14ac:dyDescent="0.35"/>
    <row r="1440" customFormat="1" ht="14.5" x14ac:dyDescent="0.35"/>
    <row r="1441" customFormat="1" ht="14.5" x14ac:dyDescent="0.35"/>
    <row r="1442" customFormat="1" ht="14.5" x14ac:dyDescent="0.35"/>
    <row r="1443" customFormat="1" ht="14.5" x14ac:dyDescent="0.35"/>
    <row r="1444" customFormat="1" ht="14.5" x14ac:dyDescent="0.35"/>
    <row r="1445" customFormat="1" ht="14.5" x14ac:dyDescent="0.35"/>
    <row r="1446" customFormat="1" ht="14.5" x14ac:dyDescent="0.35"/>
    <row r="1447" customFormat="1" ht="14.5" x14ac:dyDescent="0.35"/>
    <row r="1448" customFormat="1" ht="14.5" x14ac:dyDescent="0.35"/>
    <row r="1449" customFormat="1" ht="14.5" x14ac:dyDescent="0.35"/>
    <row r="1450" customFormat="1" ht="14.5" x14ac:dyDescent="0.35"/>
    <row r="1451" customFormat="1" ht="14.5" x14ac:dyDescent="0.35"/>
    <row r="1452" customFormat="1" ht="14.5" x14ac:dyDescent="0.35"/>
    <row r="1453" customFormat="1" ht="14.5" x14ac:dyDescent="0.35"/>
    <row r="1454" customFormat="1" ht="14.5" x14ac:dyDescent="0.35"/>
    <row r="1455" customFormat="1" ht="14.5" x14ac:dyDescent="0.35"/>
    <row r="1456" customFormat="1" ht="14.5" x14ac:dyDescent="0.35"/>
    <row r="1457" customFormat="1" ht="14.5" x14ac:dyDescent="0.35"/>
    <row r="1458" customFormat="1" ht="14.5" x14ac:dyDescent="0.35"/>
    <row r="1459" customFormat="1" ht="14.5" x14ac:dyDescent="0.35"/>
    <row r="1460" customFormat="1" ht="14.5" x14ac:dyDescent="0.35"/>
    <row r="1461" customFormat="1" ht="14.5" x14ac:dyDescent="0.35"/>
    <row r="1462" customFormat="1" ht="14.5" x14ac:dyDescent="0.35"/>
    <row r="1463" customFormat="1" ht="14.5" x14ac:dyDescent="0.35"/>
    <row r="1464" customFormat="1" ht="14.5" x14ac:dyDescent="0.35"/>
    <row r="1465" customFormat="1" ht="14.5" x14ac:dyDescent="0.35"/>
    <row r="1466" customFormat="1" ht="14.5" x14ac:dyDescent="0.35"/>
    <row r="1467" customFormat="1" ht="14.5" x14ac:dyDescent="0.35"/>
    <row r="1468" customFormat="1" ht="14.5" x14ac:dyDescent="0.35"/>
    <row r="1469" customFormat="1" ht="14.5" x14ac:dyDescent="0.35"/>
    <row r="1470" customFormat="1" ht="14.5" x14ac:dyDescent="0.35"/>
    <row r="1471" customFormat="1" ht="14.5" x14ac:dyDescent="0.35"/>
    <row r="1472" customFormat="1" ht="14.5" x14ac:dyDescent="0.35"/>
    <row r="1473" customFormat="1" ht="14.5" x14ac:dyDescent="0.35"/>
    <row r="1474" customFormat="1" ht="14.5" x14ac:dyDescent="0.35"/>
    <row r="1475" customFormat="1" ht="14.5" x14ac:dyDescent="0.35"/>
    <row r="1476" customFormat="1" ht="14.5" x14ac:dyDescent="0.35"/>
    <row r="1477" customFormat="1" ht="14.5" x14ac:dyDescent="0.35"/>
    <row r="1478" customFormat="1" ht="14.5" x14ac:dyDescent="0.35"/>
    <row r="1479" customFormat="1" ht="14.5" x14ac:dyDescent="0.35"/>
    <row r="1480" customFormat="1" ht="14.5" x14ac:dyDescent="0.35"/>
    <row r="1481" customFormat="1" ht="14.5" x14ac:dyDescent="0.35"/>
    <row r="1482" customFormat="1" ht="14.5" x14ac:dyDescent="0.35"/>
    <row r="1483" customFormat="1" ht="14.5" x14ac:dyDescent="0.35"/>
    <row r="1484" customFormat="1" ht="14.5" x14ac:dyDescent="0.35"/>
    <row r="1485" customFormat="1" ht="14.5" x14ac:dyDescent="0.35"/>
    <row r="1486" customFormat="1" ht="14.5" x14ac:dyDescent="0.35"/>
    <row r="1487" customFormat="1" ht="14.5" x14ac:dyDescent="0.35"/>
    <row r="1488" customFormat="1" ht="14.5" x14ac:dyDescent="0.35"/>
    <row r="1489" customFormat="1" ht="14.5" x14ac:dyDescent="0.35"/>
    <row r="1490" customFormat="1" ht="14.5" x14ac:dyDescent="0.35"/>
    <row r="1491" customFormat="1" ht="14.5" x14ac:dyDescent="0.35"/>
    <row r="1492" customFormat="1" ht="14.5" x14ac:dyDescent="0.35"/>
    <row r="1493" customFormat="1" ht="14.5" x14ac:dyDescent="0.35"/>
    <row r="1494" customFormat="1" ht="14.5" x14ac:dyDescent="0.35"/>
    <row r="1495" customFormat="1" ht="14.5" x14ac:dyDescent="0.35"/>
    <row r="1496" customFormat="1" ht="14.5" x14ac:dyDescent="0.35"/>
    <row r="1497" customFormat="1" ht="14.5" x14ac:dyDescent="0.35"/>
    <row r="1498" customFormat="1" ht="14.5" x14ac:dyDescent="0.35"/>
    <row r="1499" customFormat="1" ht="14.5" x14ac:dyDescent="0.35"/>
    <row r="1500" customFormat="1" ht="14.5" x14ac:dyDescent="0.35"/>
    <row r="1501" customFormat="1" ht="14.5" x14ac:dyDescent="0.35"/>
    <row r="1502" customFormat="1" ht="14.5" x14ac:dyDescent="0.35"/>
    <row r="1503" customFormat="1" ht="14.5" x14ac:dyDescent="0.35"/>
    <row r="1504" customFormat="1" ht="14.5" x14ac:dyDescent="0.35"/>
    <row r="1505" customFormat="1" ht="14.5" x14ac:dyDescent="0.35"/>
    <row r="1506" customFormat="1" ht="14.5" x14ac:dyDescent="0.35"/>
    <row r="1507" customFormat="1" ht="14.5" x14ac:dyDescent="0.35"/>
    <row r="1508" customFormat="1" ht="14.5" x14ac:dyDescent="0.35"/>
    <row r="1509" customFormat="1" ht="14.5" x14ac:dyDescent="0.35"/>
    <row r="1510" customFormat="1" ht="14.5" x14ac:dyDescent="0.35"/>
    <row r="1511" customFormat="1" ht="14.5" x14ac:dyDescent="0.35"/>
    <row r="1512" customFormat="1" ht="14.5" x14ac:dyDescent="0.35"/>
    <row r="1513" customFormat="1" ht="14.5" x14ac:dyDescent="0.35"/>
    <row r="1514" customFormat="1" ht="14.5" x14ac:dyDescent="0.35"/>
    <row r="1515" customFormat="1" ht="14.5" x14ac:dyDescent="0.35"/>
    <row r="1516" customFormat="1" ht="14.5" x14ac:dyDescent="0.35"/>
    <row r="1517" customFormat="1" ht="14.5" x14ac:dyDescent="0.35"/>
    <row r="1518" customFormat="1" ht="14.5" x14ac:dyDescent="0.35"/>
    <row r="1519" customFormat="1" ht="14.5" x14ac:dyDescent="0.35"/>
    <row r="1520" customFormat="1" ht="14.5" x14ac:dyDescent="0.35"/>
    <row r="1521" customFormat="1" ht="14.5" x14ac:dyDescent="0.35"/>
    <row r="1522" customFormat="1" ht="14.5" x14ac:dyDescent="0.35"/>
    <row r="1523" customFormat="1" ht="14.5" x14ac:dyDescent="0.35"/>
    <row r="1524" customFormat="1" ht="14.5" x14ac:dyDescent="0.35"/>
    <row r="1525" customFormat="1" ht="14.5" x14ac:dyDescent="0.35"/>
    <row r="1526" customFormat="1" ht="14.5" x14ac:dyDescent="0.35"/>
    <row r="1527" customFormat="1" ht="14.5" x14ac:dyDescent="0.35"/>
    <row r="1528" customFormat="1" ht="14.5" x14ac:dyDescent="0.35"/>
    <row r="1529" customFormat="1" ht="14.5" x14ac:dyDescent="0.35"/>
    <row r="1530" customFormat="1" ht="14.5" x14ac:dyDescent="0.35"/>
    <row r="1531" customFormat="1" ht="14.5" x14ac:dyDescent="0.35"/>
    <row r="1532" customFormat="1" ht="14.5" x14ac:dyDescent="0.35"/>
    <row r="1533" customFormat="1" ht="14.5" x14ac:dyDescent="0.35"/>
    <row r="1534" customFormat="1" ht="14.5" x14ac:dyDescent="0.35"/>
    <row r="1535" customFormat="1" ht="14.5" x14ac:dyDescent="0.35"/>
    <row r="1536" customFormat="1" ht="14.5" x14ac:dyDescent="0.35"/>
    <row r="1537" customFormat="1" ht="14.5" x14ac:dyDescent="0.35"/>
    <row r="1538" customFormat="1" ht="14.5" x14ac:dyDescent="0.35"/>
    <row r="1539" customFormat="1" ht="14.5" x14ac:dyDescent="0.35"/>
    <row r="1540" customFormat="1" ht="14.5" x14ac:dyDescent="0.35"/>
    <row r="1541" customFormat="1" ht="14.5" x14ac:dyDescent="0.35"/>
    <row r="1542" customFormat="1" ht="14.5" x14ac:dyDescent="0.35"/>
    <row r="1543" customFormat="1" ht="14.5" x14ac:dyDescent="0.35"/>
    <row r="1544" customFormat="1" ht="14.5" x14ac:dyDescent="0.35"/>
    <row r="1545" customFormat="1" ht="14.5" x14ac:dyDescent="0.35"/>
    <row r="1546" customFormat="1" ht="14.5" x14ac:dyDescent="0.35"/>
    <row r="1547" customFormat="1" ht="14.5" x14ac:dyDescent="0.35"/>
    <row r="1548" customFormat="1" ht="14.5" x14ac:dyDescent="0.35"/>
    <row r="1549" customFormat="1" ht="14.5" x14ac:dyDescent="0.35"/>
    <row r="1550" customFormat="1" ht="14.5" x14ac:dyDescent="0.35"/>
    <row r="1551" customFormat="1" ht="14.5" x14ac:dyDescent="0.35"/>
    <row r="1552" customFormat="1" ht="14.5" x14ac:dyDescent="0.35"/>
    <row r="1553" customFormat="1" ht="14.5" x14ac:dyDescent="0.35"/>
    <row r="1554" customFormat="1" ht="14.5" x14ac:dyDescent="0.35"/>
    <row r="1555" customFormat="1" ht="14.5" x14ac:dyDescent="0.35"/>
    <row r="1556" customFormat="1" ht="14.5" x14ac:dyDescent="0.35"/>
    <row r="1557" customFormat="1" ht="14.5" x14ac:dyDescent="0.35"/>
    <row r="1558" customFormat="1" ht="14.5" x14ac:dyDescent="0.35"/>
    <row r="1559" customFormat="1" ht="14.5" x14ac:dyDescent="0.35"/>
    <row r="1560" customFormat="1" ht="14.5" x14ac:dyDescent="0.35"/>
    <row r="1561" customFormat="1" ht="14.5" x14ac:dyDescent="0.35"/>
    <row r="1562" customFormat="1" ht="14.5" x14ac:dyDescent="0.35"/>
    <row r="1563" customFormat="1" ht="14.5" x14ac:dyDescent="0.35"/>
    <row r="1564" customFormat="1" ht="14.5" x14ac:dyDescent="0.35"/>
    <row r="1565" customFormat="1" ht="14.5" x14ac:dyDescent="0.35"/>
    <row r="1566" customFormat="1" ht="14.5" x14ac:dyDescent="0.35"/>
    <row r="1567" customFormat="1" ht="14.5" x14ac:dyDescent="0.35"/>
    <row r="1568" customFormat="1" ht="14.5" x14ac:dyDescent="0.35"/>
    <row r="1569" customFormat="1" ht="14.5" x14ac:dyDescent="0.35"/>
    <row r="1570" customFormat="1" ht="14.5" x14ac:dyDescent="0.35"/>
    <row r="1571" customFormat="1" ht="14.5" x14ac:dyDescent="0.35"/>
    <row r="1572" customFormat="1" ht="14.5" x14ac:dyDescent="0.35"/>
    <row r="1573" customFormat="1" ht="14.5" x14ac:dyDescent="0.35"/>
    <row r="1574" customFormat="1" ht="14.5" x14ac:dyDescent="0.35"/>
    <row r="1575" customFormat="1" ht="14.5" x14ac:dyDescent="0.35"/>
    <row r="1576" customFormat="1" ht="14.5" x14ac:dyDescent="0.35"/>
    <row r="1577" customFormat="1" ht="14.5" x14ac:dyDescent="0.35"/>
    <row r="1578" customFormat="1" ht="14.5" x14ac:dyDescent="0.35"/>
    <row r="1579" customFormat="1" ht="14.5" x14ac:dyDescent="0.35"/>
    <row r="1580" customFormat="1" ht="14.5" x14ac:dyDescent="0.35"/>
    <row r="1581" customFormat="1" ht="14.5" x14ac:dyDescent="0.35"/>
    <row r="1582" customFormat="1" ht="14.5" x14ac:dyDescent="0.35"/>
    <row r="1583" customFormat="1" ht="14.5" x14ac:dyDescent="0.35"/>
    <row r="1584" customFormat="1" ht="14.5" x14ac:dyDescent="0.35"/>
    <row r="1585" customFormat="1" ht="14.5" x14ac:dyDescent="0.35"/>
    <row r="1586" customFormat="1" ht="14.5" x14ac:dyDescent="0.35"/>
    <row r="1587" customFormat="1" ht="14.5" x14ac:dyDescent="0.35"/>
    <row r="1588" customFormat="1" ht="14.5" x14ac:dyDescent="0.35"/>
    <row r="1589" customFormat="1" ht="14.5" x14ac:dyDescent="0.35"/>
    <row r="1590" customFormat="1" ht="14.5" x14ac:dyDescent="0.35"/>
    <row r="1591" customFormat="1" ht="14.5" x14ac:dyDescent="0.35"/>
    <row r="1592" customFormat="1" ht="14.5" x14ac:dyDescent="0.35"/>
    <row r="1593" customFormat="1" ht="14.5" x14ac:dyDescent="0.35"/>
    <row r="1594" customFormat="1" ht="14.5" x14ac:dyDescent="0.35"/>
    <row r="1595" customFormat="1" ht="14.5" x14ac:dyDescent="0.35"/>
    <row r="1596" customFormat="1" ht="14.5" x14ac:dyDescent="0.35"/>
    <row r="1597" customFormat="1" ht="14.5" x14ac:dyDescent="0.35"/>
    <row r="1598" customFormat="1" ht="14.5" x14ac:dyDescent="0.35"/>
    <row r="1599" customFormat="1" ht="14.5" x14ac:dyDescent="0.35"/>
    <row r="1600" customFormat="1" ht="14.5" x14ac:dyDescent="0.35"/>
    <row r="1601" customFormat="1" ht="14.5" x14ac:dyDescent="0.35"/>
    <row r="1602" customFormat="1" ht="14.5" x14ac:dyDescent="0.35"/>
    <row r="1603" customFormat="1" ht="14.5" x14ac:dyDescent="0.35"/>
    <row r="1604" customFormat="1" ht="14.5" x14ac:dyDescent="0.35"/>
    <row r="1605" customFormat="1" ht="14.5" x14ac:dyDescent="0.35"/>
    <row r="1606" customFormat="1" ht="14.5" x14ac:dyDescent="0.35"/>
    <row r="1607" customFormat="1" ht="14.5" x14ac:dyDescent="0.35"/>
    <row r="1608" customFormat="1" ht="14.5" x14ac:dyDescent="0.35"/>
    <row r="1609" customFormat="1" ht="14.5" x14ac:dyDescent="0.35"/>
    <row r="1610" customFormat="1" ht="14.5" x14ac:dyDescent="0.35"/>
    <row r="1611" customFormat="1" ht="14.5" x14ac:dyDescent="0.35"/>
    <row r="1612" customFormat="1" ht="14.5" x14ac:dyDescent="0.35"/>
    <row r="1613" customFormat="1" ht="14.5" x14ac:dyDescent="0.35"/>
    <row r="1614" customFormat="1" ht="14.5" x14ac:dyDescent="0.35"/>
    <row r="1615" customFormat="1" ht="14.5" x14ac:dyDescent="0.35"/>
    <row r="1616" customFormat="1" ht="14.5" x14ac:dyDescent="0.35"/>
    <row r="1617" customFormat="1" ht="14.5" x14ac:dyDescent="0.35"/>
    <row r="1618" customFormat="1" ht="14.5" x14ac:dyDescent="0.35"/>
    <row r="1619" customFormat="1" ht="14.5" x14ac:dyDescent="0.35"/>
    <row r="1620" customFormat="1" ht="14.5" x14ac:dyDescent="0.35"/>
    <row r="1621" customFormat="1" ht="14.5" x14ac:dyDescent="0.35"/>
    <row r="1622" customFormat="1" ht="14.5" x14ac:dyDescent="0.35"/>
    <row r="1623" customFormat="1" ht="14.5" x14ac:dyDescent="0.35"/>
    <row r="1624" customFormat="1" ht="14.5" x14ac:dyDescent="0.35"/>
    <row r="1625" customFormat="1" ht="14.5" x14ac:dyDescent="0.35"/>
    <row r="1626" customFormat="1" ht="14.5" x14ac:dyDescent="0.35"/>
    <row r="1627" customFormat="1" ht="14.5" x14ac:dyDescent="0.35"/>
    <row r="1628" customFormat="1" ht="14.5" x14ac:dyDescent="0.35"/>
    <row r="1629" customFormat="1" ht="14.5" x14ac:dyDescent="0.35"/>
    <row r="1630" customFormat="1" ht="14.5" x14ac:dyDescent="0.35"/>
    <row r="1631" customFormat="1" ht="14.5" x14ac:dyDescent="0.35"/>
    <row r="1632" customFormat="1" ht="14.5" x14ac:dyDescent="0.35"/>
    <row r="1633" customFormat="1" ht="14.5" x14ac:dyDescent="0.35"/>
    <row r="1634" customFormat="1" ht="14.5" x14ac:dyDescent="0.35"/>
    <row r="1635" customFormat="1" ht="14.5" x14ac:dyDescent="0.35"/>
    <row r="1636" customFormat="1" ht="14.5" x14ac:dyDescent="0.35"/>
    <row r="1637" customFormat="1" ht="14.5" x14ac:dyDescent="0.35"/>
    <row r="1638" customFormat="1" ht="14.5" x14ac:dyDescent="0.35"/>
    <row r="1639" customFormat="1" ht="14.5" x14ac:dyDescent="0.35"/>
    <row r="1640" customFormat="1" ht="14.5" x14ac:dyDescent="0.35"/>
    <row r="1641" customFormat="1" ht="14.5" x14ac:dyDescent="0.35"/>
    <row r="1642" customFormat="1" ht="14.5" x14ac:dyDescent="0.35"/>
    <row r="1643" customFormat="1" ht="14.5" x14ac:dyDescent="0.35"/>
    <row r="1644" customFormat="1" ht="14.5" x14ac:dyDescent="0.35"/>
    <row r="1645" customFormat="1" ht="14.5" x14ac:dyDescent="0.35"/>
    <row r="1646" customFormat="1" ht="14.5" x14ac:dyDescent="0.35"/>
    <row r="1647" customFormat="1" ht="14.5" x14ac:dyDescent="0.35"/>
    <row r="1648" customFormat="1" ht="14.5" x14ac:dyDescent="0.35"/>
    <row r="1649" customFormat="1" ht="14.5" x14ac:dyDescent="0.35"/>
    <row r="1650" customFormat="1" ht="14.5" x14ac:dyDescent="0.35"/>
    <row r="1651" customFormat="1" ht="14.5" x14ac:dyDescent="0.35"/>
    <row r="1652" customFormat="1" ht="14.5" x14ac:dyDescent="0.35"/>
    <row r="1653" customFormat="1" ht="14.5" x14ac:dyDescent="0.35"/>
    <row r="1654" customFormat="1" ht="14.5" x14ac:dyDescent="0.35"/>
    <row r="1655" customFormat="1" ht="14.5" x14ac:dyDescent="0.35"/>
    <row r="1656" customFormat="1" ht="14.5" x14ac:dyDescent="0.35"/>
    <row r="1657" customFormat="1" ht="14.5" x14ac:dyDescent="0.35"/>
    <row r="1658" customFormat="1" ht="14.5" x14ac:dyDescent="0.35"/>
    <row r="1659" customFormat="1" ht="14.5" x14ac:dyDescent="0.35"/>
    <row r="1660" customFormat="1" ht="14.5" x14ac:dyDescent="0.35"/>
    <row r="1661" customFormat="1" ht="14.5" x14ac:dyDescent="0.35"/>
    <row r="1662" customFormat="1" ht="14.5" x14ac:dyDescent="0.35"/>
    <row r="1663" customFormat="1" ht="14.5" x14ac:dyDescent="0.35"/>
    <row r="1664" customFormat="1" ht="14.5" x14ac:dyDescent="0.35"/>
    <row r="1665" customFormat="1" ht="14.5" x14ac:dyDescent="0.35"/>
    <row r="1666" customFormat="1" ht="14.5" x14ac:dyDescent="0.35"/>
    <row r="1667" customFormat="1" ht="14.5" x14ac:dyDescent="0.35"/>
    <row r="1668" customFormat="1" ht="14.5" x14ac:dyDescent="0.35"/>
    <row r="1669" customFormat="1" ht="14.5" x14ac:dyDescent="0.35"/>
    <row r="1670" customFormat="1" ht="14.5" x14ac:dyDescent="0.35"/>
    <row r="1671" customFormat="1" ht="14.5" x14ac:dyDescent="0.35"/>
    <row r="1672" customFormat="1" ht="14.5" x14ac:dyDescent="0.35"/>
    <row r="1673" customFormat="1" ht="14.5" x14ac:dyDescent="0.35"/>
    <row r="1674" customFormat="1" ht="14.5" x14ac:dyDescent="0.35"/>
    <row r="1675" customFormat="1" ht="14.5" x14ac:dyDescent="0.35"/>
    <row r="1676" customFormat="1" ht="14.5" x14ac:dyDescent="0.35"/>
    <row r="1677" customFormat="1" ht="14.5" x14ac:dyDescent="0.35"/>
    <row r="1678" customFormat="1" ht="14.5" x14ac:dyDescent="0.35"/>
    <row r="1679" customFormat="1" ht="14.5" x14ac:dyDescent="0.35"/>
    <row r="1680" customFormat="1" ht="14.5" x14ac:dyDescent="0.35"/>
    <row r="1681" customFormat="1" ht="14.5" x14ac:dyDescent="0.35"/>
    <row r="1682" customFormat="1" ht="14.5" x14ac:dyDescent="0.35"/>
    <row r="1683" customFormat="1" ht="14.5" x14ac:dyDescent="0.35"/>
    <row r="1684" customFormat="1" ht="14.5" x14ac:dyDescent="0.35"/>
    <row r="1685" customFormat="1" ht="14.5" x14ac:dyDescent="0.35"/>
    <row r="1686" customFormat="1" ht="14.5" x14ac:dyDescent="0.35"/>
    <row r="1687" customFormat="1" ht="14.5" x14ac:dyDescent="0.35"/>
    <row r="1688" customFormat="1" ht="14.5" x14ac:dyDescent="0.35"/>
    <row r="1689" customFormat="1" ht="14.5" x14ac:dyDescent="0.35"/>
    <row r="1690" customFormat="1" ht="14.5" x14ac:dyDescent="0.35"/>
    <row r="1691" customFormat="1" ht="14.5" x14ac:dyDescent="0.35"/>
    <row r="1692" customFormat="1" ht="14.5" x14ac:dyDescent="0.35"/>
    <row r="1693" customFormat="1" ht="14.5" x14ac:dyDescent="0.35"/>
    <row r="1694" customFormat="1" ht="14.5" x14ac:dyDescent="0.35"/>
    <row r="1695" customFormat="1" ht="14.5" x14ac:dyDescent="0.35"/>
    <row r="1696" customFormat="1" ht="14.5" x14ac:dyDescent="0.35"/>
    <row r="1697" customFormat="1" ht="14.5" x14ac:dyDescent="0.35"/>
    <row r="1698" customFormat="1" ht="14.5" x14ac:dyDescent="0.35"/>
    <row r="1699" customFormat="1" ht="14.5" x14ac:dyDescent="0.35"/>
    <row r="1700" customFormat="1" ht="14.5" x14ac:dyDescent="0.35"/>
    <row r="1701" customFormat="1" ht="14.5" x14ac:dyDescent="0.35"/>
    <row r="1702" customFormat="1" ht="14.5" x14ac:dyDescent="0.35"/>
    <row r="1703" customFormat="1" ht="14.5" x14ac:dyDescent="0.35"/>
    <row r="1704" customFormat="1" ht="14.5" x14ac:dyDescent="0.35"/>
    <row r="1705" customFormat="1" ht="14.5" x14ac:dyDescent="0.35"/>
    <row r="1706" customFormat="1" ht="14.5" x14ac:dyDescent="0.35"/>
    <row r="1707" customFormat="1" ht="14.5" x14ac:dyDescent="0.35"/>
    <row r="1708" customFormat="1" ht="14.5" x14ac:dyDescent="0.35"/>
    <row r="1709" customFormat="1" ht="14.5" x14ac:dyDescent="0.35"/>
    <row r="1710" customFormat="1" ht="14.5" x14ac:dyDescent="0.35"/>
    <row r="1711" customFormat="1" ht="14.5" x14ac:dyDescent="0.35"/>
    <row r="1712" customFormat="1" ht="14.5" x14ac:dyDescent="0.35"/>
    <row r="1713" spans="4:12" ht="14.5" x14ac:dyDescent="0.35">
      <c r="D1713"/>
      <c r="E1713"/>
      <c r="F1713"/>
      <c r="J1713"/>
      <c r="K1713"/>
      <c r="L1713"/>
    </row>
    <row r="1714" spans="4:12" ht="14.5" x14ac:dyDescent="0.35">
      <c r="D1714"/>
      <c r="E1714"/>
      <c r="F1714"/>
      <c r="J1714"/>
      <c r="K1714"/>
      <c r="L1714"/>
    </row>
    <row r="1715" spans="4:12" ht="14.5" x14ac:dyDescent="0.35">
      <c r="D1715"/>
      <c r="E1715"/>
      <c r="F1715"/>
      <c r="J1715"/>
      <c r="K1715"/>
      <c r="L1715"/>
    </row>
    <row r="1716" spans="4:12" ht="14.5" x14ac:dyDescent="0.35">
      <c r="D1716"/>
      <c r="E1716"/>
      <c r="F1716"/>
      <c r="J1716"/>
      <c r="K1716"/>
      <c r="L1716"/>
    </row>
    <row r="1717" spans="4:12" x14ac:dyDescent="0.5">
      <c r="J1717"/>
      <c r="K1717"/>
      <c r="L1717"/>
    </row>
  </sheetData>
  <sheetProtection algorithmName="SHA-512" hashValue="2Nqw/5W+EFmBr3VG8XGgmmjSnPGGqfp+5pfVZHY/32nf+NnY5MM+hqcPwqclJO8AoBdaOkBnmi1YZ7GSqc0D2g==" saltValue="ePTR7Jh5C6ciD0U+Xg9gbQ==" spinCount="100000" sheet="1" objects="1" scenarios="1"/>
  <mergeCells count="28">
    <mergeCell ref="A83:C83"/>
    <mergeCell ref="G83:I83"/>
    <mergeCell ref="K1:L1"/>
    <mergeCell ref="K2:L2"/>
    <mergeCell ref="K83:L83"/>
    <mergeCell ref="L4:L74"/>
    <mergeCell ref="K4:K74"/>
    <mergeCell ref="G43:I43"/>
    <mergeCell ref="G45:I47"/>
    <mergeCell ref="G49:I69"/>
    <mergeCell ref="G71:I74"/>
    <mergeCell ref="A77:C77"/>
    <mergeCell ref="A79:C82"/>
    <mergeCell ref="G17:I17"/>
    <mergeCell ref="G19:I21"/>
    <mergeCell ref="G23:I23"/>
    <mergeCell ref="G26:I26"/>
    <mergeCell ref="G30:I30"/>
    <mergeCell ref="G32:I41"/>
    <mergeCell ref="A1:C1"/>
    <mergeCell ref="G1:I1"/>
    <mergeCell ref="A2:C2"/>
    <mergeCell ref="G2:I2"/>
    <mergeCell ref="A3:C74"/>
    <mergeCell ref="G5:I5"/>
    <mergeCell ref="G10:I10"/>
    <mergeCell ref="G12:I12"/>
    <mergeCell ref="G15:I15"/>
  </mergeCells>
  <pageMargins left="0.7" right="0.7" top="0.75" bottom="0.75" header="0.3" footer="0.3"/>
  <pageSetup paperSize="8" scale="44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I1649"/>
  <sheetViews>
    <sheetView zoomScale="50" zoomScaleNormal="50" workbookViewId="0">
      <selection activeCell="E4" sqref="E4"/>
    </sheetView>
  </sheetViews>
  <sheetFormatPr defaultRowHeight="21" x14ac:dyDescent="0.5"/>
  <cols>
    <col min="3" max="3" width="20" customWidth="1"/>
    <col min="4" max="4" width="5.81640625" style="2" customWidth="1"/>
    <col min="5" max="5" width="22.453125" style="4" customWidth="1"/>
    <col min="6" max="6" width="5.81640625" style="2" customWidth="1"/>
    <col min="7" max="7" width="32.26953125" customWidth="1"/>
  </cols>
  <sheetData>
    <row r="1" spans="1:9" ht="58.5" customHeight="1" thickBot="1" x14ac:dyDescent="0.4">
      <c r="A1" s="658"/>
      <c r="B1" s="659"/>
      <c r="C1" s="660"/>
      <c r="D1" s="9"/>
      <c r="E1" s="144" t="s">
        <v>373</v>
      </c>
      <c r="F1" s="9"/>
      <c r="G1" s="10" t="s">
        <v>376</v>
      </c>
    </row>
    <row r="2" spans="1:9" ht="45.25" customHeight="1" thickBot="1" x14ac:dyDescent="0.4">
      <c r="A2" s="886" t="s">
        <v>204</v>
      </c>
      <c r="B2" s="887"/>
      <c r="C2" s="888"/>
      <c r="D2" s="13" t="s">
        <v>3</v>
      </c>
      <c r="E2" s="201" t="s">
        <v>11</v>
      </c>
      <c r="F2" s="13"/>
      <c r="G2" s="201" t="s">
        <v>11</v>
      </c>
    </row>
    <row r="3" spans="1:9" s="6" customFormat="1" ht="65.25" customHeight="1" x14ac:dyDescent="0.35">
      <c r="A3" s="889"/>
      <c r="B3" s="890"/>
      <c r="C3" s="891"/>
      <c r="D3" s="9"/>
      <c r="E3" s="145" t="s">
        <v>6</v>
      </c>
      <c r="F3" s="9"/>
      <c r="G3" s="202" t="s">
        <v>361</v>
      </c>
    </row>
    <row r="4" spans="1:9" s="7" customFormat="1" ht="28.5" customHeight="1" x14ac:dyDescent="0.3">
      <c r="A4" s="686"/>
      <c r="B4" s="687"/>
      <c r="C4" s="688"/>
      <c r="D4" s="9"/>
      <c r="E4" s="20" t="s">
        <v>15</v>
      </c>
      <c r="F4" s="9"/>
      <c r="G4" s="195">
        <v>249</v>
      </c>
    </row>
    <row r="5" spans="1:9" s="7" customFormat="1" ht="28.5" customHeight="1" x14ac:dyDescent="0.3">
      <c r="A5" s="686"/>
      <c r="B5" s="687"/>
      <c r="C5" s="688"/>
      <c r="D5" s="9"/>
      <c r="E5" s="20" t="s">
        <v>391</v>
      </c>
      <c r="F5" s="9"/>
      <c r="G5" s="195">
        <v>272</v>
      </c>
    </row>
    <row r="6" spans="1:9" s="6" customFormat="1" ht="28.5" customHeight="1" x14ac:dyDescent="0.35">
      <c r="A6" s="686"/>
      <c r="B6" s="687"/>
      <c r="C6" s="688"/>
      <c r="D6" s="9"/>
      <c r="E6" s="18" t="s">
        <v>32</v>
      </c>
      <c r="F6" s="9"/>
      <c r="G6" s="196">
        <v>294.58</v>
      </c>
    </row>
    <row r="7" spans="1:9" s="6" customFormat="1" ht="28.5" customHeight="1" x14ac:dyDescent="0.35">
      <c r="A7" s="686"/>
      <c r="B7" s="687"/>
      <c r="C7" s="688"/>
      <c r="D7" s="9"/>
      <c r="E7" s="20" t="s">
        <v>39</v>
      </c>
      <c r="F7" s="9"/>
      <c r="G7" s="195">
        <v>317.24</v>
      </c>
    </row>
    <row r="8" spans="1:9" s="6" customFormat="1" ht="28.5" customHeight="1" thickBot="1" x14ac:dyDescent="0.4">
      <c r="A8" s="689"/>
      <c r="B8" s="690"/>
      <c r="C8" s="691"/>
      <c r="D8" s="9"/>
      <c r="E8" s="113" t="s">
        <v>50</v>
      </c>
      <c r="F8" s="9"/>
      <c r="G8" s="225">
        <v>356.38</v>
      </c>
    </row>
    <row r="9" spans="1:9" ht="24.75" customHeight="1" x14ac:dyDescent="0.35">
      <c r="A9" s="51"/>
      <c r="B9" s="14"/>
      <c r="C9" s="14"/>
      <c r="D9" s="14"/>
      <c r="E9" s="14"/>
      <c r="F9" s="14"/>
      <c r="G9" s="14"/>
      <c r="H9" s="11"/>
      <c r="I9" s="11"/>
    </row>
    <row r="10" spans="1:9" ht="12" customHeight="1" thickBot="1" x14ac:dyDescent="0.4">
      <c r="A10" s="52"/>
      <c r="B10" s="14"/>
      <c r="C10" s="14"/>
      <c r="D10" s="14"/>
      <c r="E10" s="14"/>
      <c r="F10" s="14"/>
      <c r="G10" s="14"/>
    </row>
    <row r="11" spans="1:9" ht="45.25" customHeight="1" thickBot="1" x14ac:dyDescent="0.4">
      <c r="A11" s="892" t="s">
        <v>372</v>
      </c>
      <c r="B11" s="893"/>
      <c r="C11" s="894"/>
      <c r="D11" s="13" t="s">
        <v>205</v>
      </c>
      <c r="E11" s="203" t="s">
        <v>201</v>
      </c>
      <c r="F11" s="13" t="s">
        <v>205</v>
      </c>
      <c r="G11" s="203" t="s">
        <v>372</v>
      </c>
    </row>
    <row r="12" spans="1:9" ht="24.25" customHeight="1" thickBot="1" x14ac:dyDescent="0.4">
      <c r="A12" s="6"/>
      <c r="B12" s="6"/>
      <c r="C12" s="6"/>
      <c r="D12" s="6"/>
      <c r="E12" s="6"/>
      <c r="F12" s="6"/>
      <c r="G12" s="6"/>
    </row>
    <row r="13" spans="1:9" ht="39" customHeight="1" x14ac:dyDescent="0.35">
      <c r="A13" s="725" t="s">
        <v>235</v>
      </c>
      <c r="B13" s="726"/>
      <c r="C13" s="727"/>
      <c r="D13" s="6"/>
      <c r="E13" s="6"/>
      <c r="F13" s="6"/>
      <c r="G13" s="6"/>
    </row>
    <row r="14" spans="1:9" ht="24.75" customHeight="1" x14ac:dyDescent="0.35">
      <c r="A14" s="728"/>
      <c r="B14" s="729"/>
      <c r="C14" s="730"/>
      <c r="D14" s="14"/>
      <c r="E14" s="14"/>
      <c r="F14" s="14"/>
      <c r="G14" s="14"/>
      <c r="H14" s="11"/>
      <c r="I14" s="11"/>
    </row>
    <row r="15" spans="1:9" ht="63.75" customHeight="1" x14ac:dyDescent="0.35">
      <c r="A15" s="728"/>
      <c r="B15" s="729"/>
      <c r="C15" s="730"/>
      <c r="D15" s="14"/>
      <c r="E15" s="14"/>
      <c r="F15" s="14"/>
      <c r="G15" s="14"/>
    </row>
    <row r="16" spans="1:9" ht="12" customHeight="1" thickBot="1" x14ac:dyDescent="0.4">
      <c r="A16" s="731"/>
      <c r="B16" s="732"/>
      <c r="C16" s="733"/>
      <c r="D16" s="6"/>
      <c r="E16" s="6"/>
      <c r="F16" s="6"/>
      <c r="G16" s="6"/>
    </row>
    <row r="17" spans="1:7" ht="44.25" customHeight="1" thickBot="1" x14ac:dyDescent="0.4">
      <c r="A17" s="734" t="s">
        <v>372</v>
      </c>
      <c r="B17" s="735"/>
      <c r="C17" s="736"/>
      <c r="D17" s="13" t="s">
        <v>205</v>
      </c>
      <c r="E17" s="68">
        <v>12001200</v>
      </c>
      <c r="F17" s="13" t="s">
        <v>205</v>
      </c>
      <c r="G17" s="68" t="s">
        <v>372</v>
      </c>
    </row>
    <row r="18" spans="1:7" ht="14.5" x14ac:dyDescent="0.35">
      <c r="A18" s="6"/>
      <c r="B18" s="6"/>
      <c r="D18"/>
      <c r="E18"/>
      <c r="F18"/>
    </row>
    <row r="19" spans="1:7" ht="14.5" x14ac:dyDescent="0.35">
      <c r="A19" s="6"/>
      <c r="B19" s="6"/>
      <c r="D19"/>
      <c r="E19"/>
      <c r="F19"/>
    </row>
    <row r="20" spans="1:7" ht="14.5" x14ac:dyDescent="0.35">
      <c r="A20" s="6"/>
      <c r="D20"/>
      <c r="E20"/>
      <c r="F20"/>
    </row>
    <row r="21" spans="1:7" ht="14.5" x14ac:dyDescent="0.35">
      <c r="A21" s="6"/>
      <c r="D21"/>
      <c r="E21"/>
      <c r="F21"/>
    </row>
    <row r="22" spans="1:7" ht="14.5" x14ac:dyDescent="0.35">
      <c r="A22" s="6"/>
      <c r="D22"/>
      <c r="E22"/>
      <c r="F22"/>
    </row>
    <row r="23" spans="1:7" ht="14.5" x14ac:dyDescent="0.35">
      <c r="A23" s="6"/>
      <c r="D23"/>
      <c r="E23"/>
      <c r="F23"/>
    </row>
    <row r="24" spans="1:7" ht="14.5" x14ac:dyDescent="0.35">
      <c r="A24" s="6"/>
      <c r="D24"/>
      <c r="E24"/>
      <c r="F24"/>
    </row>
    <row r="25" spans="1:7" ht="14.5" x14ac:dyDescent="0.35">
      <c r="A25" s="6"/>
      <c r="D25"/>
      <c r="E25"/>
      <c r="F25"/>
    </row>
    <row r="26" spans="1:7" x14ac:dyDescent="0.5">
      <c r="A26" s="6"/>
      <c r="B26" s="6"/>
      <c r="D26" s="4"/>
      <c r="E26"/>
      <c r="F26" s="4"/>
    </row>
    <row r="27" spans="1:7" x14ac:dyDescent="0.5">
      <c r="A27" s="6"/>
      <c r="B27" s="6"/>
      <c r="D27" s="4"/>
      <c r="E27"/>
      <c r="F27" s="4"/>
    </row>
    <row r="28" spans="1:7" x14ac:dyDescent="0.5">
      <c r="A28" s="6"/>
      <c r="B28" s="6"/>
      <c r="D28" s="4"/>
      <c r="E28"/>
      <c r="F28" s="4"/>
    </row>
    <row r="29" spans="1:7" x14ac:dyDescent="0.5">
      <c r="A29" s="6"/>
      <c r="B29" s="6"/>
      <c r="D29" s="4"/>
      <c r="E29"/>
      <c r="F29" s="4"/>
    </row>
    <row r="30" spans="1:7" x14ac:dyDescent="0.5">
      <c r="A30" s="6"/>
      <c r="B30" s="6"/>
      <c r="D30" s="4"/>
      <c r="E30"/>
      <c r="F30" s="4"/>
    </row>
    <row r="31" spans="1:7" x14ac:dyDescent="0.5">
      <c r="A31" s="6"/>
      <c r="B31" s="6"/>
      <c r="D31" s="4"/>
      <c r="E31"/>
      <c r="F31" s="4"/>
    </row>
    <row r="32" spans="1:7" x14ac:dyDescent="0.5">
      <c r="A32" s="6"/>
      <c r="B32" s="6"/>
      <c r="D32" s="4"/>
      <c r="E32"/>
      <c r="F32" s="4"/>
    </row>
    <row r="33" spans="1:7" x14ac:dyDescent="0.5">
      <c r="A33" s="6"/>
      <c r="B33" s="6"/>
      <c r="D33" s="4"/>
      <c r="E33"/>
      <c r="F33" s="4"/>
    </row>
    <row r="34" spans="1:7" x14ac:dyDescent="0.5">
      <c r="A34" s="6"/>
      <c r="B34" s="6"/>
      <c r="D34" s="4"/>
      <c r="E34"/>
      <c r="F34" s="4"/>
    </row>
    <row r="35" spans="1:7" x14ac:dyDescent="0.5">
      <c r="A35" s="6"/>
      <c r="B35" s="6"/>
      <c r="D35" s="4"/>
      <c r="F35" s="4"/>
      <c r="G35" s="4"/>
    </row>
    <row r="36" spans="1:7" x14ac:dyDescent="0.5">
      <c r="A36" s="6"/>
      <c r="B36" s="6"/>
      <c r="D36" s="4"/>
      <c r="F36" s="4"/>
      <c r="G36" s="4"/>
    </row>
    <row r="37" spans="1:7" x14ac:dyDescent="0.5">
      <c r="A37" s="6"/>
      <c r="B37" s="6"/>
      <c r="D37" s="4"/>
      <c r="F37" s="4"/>
      <c r="G37" s="4"/>
    </row>
    <row r="38" spans="1:7" x14ac:dyDescent="0.5">
      <c r="A38" s="6"/>
      <c r="B38" s="6"/>
      <c r="D38" s="4"/>
      <c r="F38" s="4"/>
      <c r="G38" s="4"/>
    </row>
    <row r="39" spans="1:7" x14ac:dyDescent="0.5">
      <c r="A39" s="6"/>
      <c r="B39" s="6"/>
      <c r="D39" s="4"/>
      <c r="F39" s="4"/>
      <c r="G39" s="4"/>
    </row>
    <row r="40" spans="1:7" x14ac:dyDescent="0.5">
      <c r="A40" s="6"/>
      <c r="B40" s="6"/>
      <c r="D40" s="4"/>
      <c r="F40" s="4"/>
      <c r="G40" s="4"/>
    </row>
    <row r="41" spans="1:7" x14ac:dyDescent="0.5">
      <c r="A41" s="6"/>
      <c r="B41" s="6"/>
      <c r="D41" s="4"/>
      <c r="F41" s="4"/>
      <c r="G41" s="4"/>
    </row>
    <row r="42" spans="1:7" x14ac:dyDescent="0.5">
      <c r="A42" s="6"/>
      <c r="B42" s="6"/>
      <c r="D42" s="4"/>
      <c r="F42" s="4"/>
      <c r="G42" s="4"/>
    </row>
    <row r="43" spans="1:7" x14ac:dyDescent="0.5">
      <c r="A43" s="6"/>
      <c r="B43" s="6"/>
      <c r="D43" s="4"/>
      <c r="E43"/>
      <c r="F43" s="4"/>
      <c r="G43" s="4"/>
    </row>
    <row r="44" spans="1:7" x14ac:dyDescent="0.5">
      <c r="A44" s="6"/>
      <c r="B44" s="6"/>
      <c r="D44" s="4"/>
      <c r="E44"/>
      <c r="F44" s="4"/>
      <c r="G44" s="4"/>
    </row>
    <row r="45" spans="1:7" x14ac:dyDescent="0.5">
      <c r="A45" s="6"/>
      <c r="B45" s="6"/>
      <c r="D45" s="4"/>
      <c r="E45"/>
      <c r="F45" s="4"/>
      <c r="G45" s="4"/>
    </row>
    <row r="46" spans="1:7" x14ac:dyDescent="0.5">
      <c r="A46" s="6"/>
      <c r="B46" s="6"/>
      <c r="D46" s="4"/>
      <c r="E46"/>
      <c r="F46" s="4"/>
      <c r="G46" s="4"/>
    </row>
    <row r="47" spans="1:7" x14ac:dyDescent="0.5">
      <c r="A47" s="6"/>
      <c r="B47" s="6"/>
      <c r="D47" s="4"/>
      <c r="E47"/>
      <c r="F47" s="4"/>
      <c r="G47" s="4"/>
    </row>
    <row r="48" spans="1:7" x14ac:dyDescent="0.5">
      <c r="A48" s="6"/>
      <c r="B48" s="6"/>
      <c r="D48" s="4"/>
      <c r="E48"/>
      <c r="F48" s="4"/>
      <c r="G48" s="4"/>
    </row>
    <row r="49" spans="1:7" x14ac:dyDescent="0.5">
      <c r="A49" s="6"/>
      <c r="B49" s="6"/>
      <c r="D49" s="4"/>
      <c r="E49"/>
      <c r="F49" s="4"/>
      <c r="G49" s="4"/>
    </row>
    <row r="50" spans="1:7" x14ac:dyDescent="0.5">
      <c r="A50" s="6"/>
      <c r="B50" s="6"/>
      <c r="D50" s="4"/>
      <c r="E50"/>
      <c r="F50" s="4"/>
      <c r="G50" s="4"/>
    </row>
    <row r="51" spans="1:7" x14ac:dyDescent="0.5">
      <c r="A51" s="6"/>
      <c r="B51" s="6"/>
      <c r="D51" s="4"/>
      <c r="E51"/>
      <c r="F51" s="4"/>
      <c r="G51" s="4"/>
    </row>
    <row r="52" spans="1:7" x14ac:dyDescent="0.5">
      <c r="A52" s="6"/>
      <c r="B52" s="6"/>
      <c r="D52" s="4"/>
      <c r="E52"/>
      <c r="F52" s="4"/>
      <c r="G52" s="4"/>
    </row>
    <row r="53" spans="1:7" x14ac:dyDescent="0.5">
      <c r="A53" s="6"/>
      <c r="B53" s="6"/>
      <c r="D53" s="4"/>
      <c r="E53"/>
      <c r="F53" s="4"/>
      <c r="G53" s="4"/>
    </row>
    <row r="54" spans="1:7" x14ac:dyDescent="0.5">
      <c r="A54" s="6"/>
      <c r="B54" s="6"/>
      <c r="D54" s="4"/>
      <c r="E54"/>
      <c r="F54" s="4"/>
      <c r="G54" s="4"/>
    </row>
    <row r="55" spans="1:7" x14ac:dyDescent="0.5">
      <c r="A55" s="6"/>
      <c r="B55" s="6"/>
      <c r="D55" s="4"/>
      <c r="E55"/>
      <c r="F55" s="4"/>
      <c r="G55" s="4"/>
    </row>
    <row r="56" spans="1:7" x14ac:dyDescent="0.5">
      <c r="A56" s="6"/>
      <c r="B56" s="6"/>
      <c r="D56" s="4"/>
      <c r="E56"/>
      <c r="F56" s="4"/>
      <c r="G56" s="4"/>
    </row>
    <row r="57" spans="1:7" x14ac:dyDescent="0.5">
      <c r="A57" s="6"/>
      <c r="B57" s="6"/>
      <c r="D57" s="4"/>
      <c r="E57"/>
      <c r="F57" s="4"/>
      <c r="G57" s="4"/>
    </row>
    <row r="58" spans="1:7" x14ac:dyDescent="0.5">
      <c r="A58" s="6"/>
      <c r="B58" s="6"/>
      <c r="D58" s="4"/>
      <c r="E58"/>
      <c r="F58" s="4"/>
      <c r="G58" s="4"/>
    </row>
    <row r="59" spans="1:7" x14ac:dyDescent="0.5">
      <c r="A59" s="6"/>
      <c r="B59" s="6"/>
      <c r="D59" s="4"/>
      <c r="E59"/>
      <c r="F59" s="4"/>
      <c r="G59" s="4"/>
    </row>
    <row r="60" spans="1:7" x14ac:dyDescent="0.5">
      <c r="A60" s="6"/>
      <c r="B60" s="6"/>
      <c r="D60" s="4"/>
      <c r="E60"/>
      <c r="F60" s="4"/>
      <c r="G60" s="4"/>
    </row>
    <row r="61" spans="1:7" x14ac:dyDescent="0.5">
      <c r="A61" s="6"/>
      <c r="B61" s="6"/>
      <c r="D61" s="4"/>
      <c r="E61"/>
      <c r="F61" s="4"/>
      <c r="G61" s="4"/>
    </row>
    <row r="62" spans="1:7" x14ac:dyDescent="0.5">
      <c r="A62" s="6"/>
      <c r="B62" s="6"/>
      <c r="D62" s="4"/>
      <c r="E62"/>
      <c r="F62" s="4"/>
      <c r="G62" s="4"/>
    </row>
    <row r="63" spans="1:7" x14ac:dyDescent="0.5">
      <c r="A63" s="6"/>
      <c r="B63" s="6"/>
      <c r="D63" s="4"/>
      <c r="E63"/>
      <c r="F63" s="4"/>
      <c r="G63" s="4"/>
    </row>
    <row r="64" spans="1:7" x14ac:dyDescent="0.5">
      <c r="A64" s="6"/>
      <c r="B64" s="6"/>
      <c r="D64" s="4"/>
      <c r="E64"/>
      <c r="F64" s="4"/>
      <c r="G64" s="4"/>
    </row>
    <row r="65" spans="1:7" x14ac:dyDescent="0.5">
      <c r="A65" s="6"/>
      <c r="B65" s="6"/>
      <c r="D65" s="4"/>
      <c r="E65"/>
      <c r="F65" s="4"/>
      <c r="G65" s="4"/>
    </row>
    <row r="66" spans="1:7" x14ac:dyDescent="0.5">
      <c r="A66" s="6"/>
      <c r="B66" s="6"/>
      <c r="D66" s="4"/>
      <c r="E66"/>
      <c r="F66" s="4"/>
      <c r="G66" s="4"/>
    </row>
    <row r="67" spans="1:7" x14ac:dyDescent="0.5">
      <c r="A67" s="6"/>
      <c r="B67" s="6"/>
      <c r="D67" s="4"/>
      <c r="E67"/>
      <c r="F67" s="4"/>
      <c r="G67" s="4"/>
    </row>
    <row r="68" spans="1:7" x14ac:dyDescent="0.5">
      <c r="A68" s="6"/>
      <c r="B68" s="6"/>
      <c r="D68" s="4"/>
      <c r="E68"/>
      <c r="F68" s="4"/>
      <c r="G68" s="4"/>
    </row>
    <row r="69" spans="1:7" x14ac:dyDescent="0.5">
      <c r="A69" s="6"/>
      <c r="B69" s="6"/>
      <c r="D69" s="4"/>
      <c r="E69"/>
      <c r="F69" s="4"/>
      <c r="G69" s="4"/>
    </row>
    <row r="70" spans="1:7" x14ac:dyDescent="0.5">
      <c r="A70" s="6"/>
      <c r="B70" s="6"/>
      <c r="D70" s="4"/>
      <c r="E70"/>
      <c r="F70" s="4"/>
      <c r="G70" s="4"/>
    </row>
    <row r="71" spans="1:7" x14ac:dyDescent="0.5">
      <c r="A71" s="6"/>
      <c r="B71" s="6"/>
      <c r="D71" s="4"/>
      <c r="E71"/>
      <c r="F71" s="4"/>
      <c r="G71" s="4"/>
    </row>
    <row r="72" spans="1:7" x14ac:dyDescent="0.5">
      <c r="A72" s="6"/>
      <c r="B72" s="6"/>
      <c r="D72" s="4"/>
      <c r="E72"/>
      <c r="F72" s="4"/>
      <c r="G72" s="4"/>
    </row>
    <row r="73" spans="1:7" x14ac:dyDescent="0.5">
      <c r="A73" s="6"/>
      <c r="B73" s="6"/>
      <c r="D73" s="4"/>
      <c r="E73"/>
      <c r="F73" s="4"/>
      <c r="G73" s="4"/>
    </row>
    <row r="74" spans="1:7" x14ac:dyDescent="0.5">
      <c r="A74" s="6"/>
      <c r="B74" s="6"/>
      <c r="D74" s="4"/>
      <c r="E74"/>
      <c r="F74" s="4"/>
      <c r="G74" s="4"/>
    </row>
    <row r="75" spans="1:7" x14ac:dyDescent="0.5">
      <c r="A75" s="6"/>
      <c r="B75" s="6"/>
      <c r="D75" s="4"/>
      <c r="E75"/>
      <c r="F75" s="4"/>
      <c r="G75" s="4"/>
    </row>
    <row r="76" spans="1:7" x14ac:dyDescent="0.5">
      <c r="A76" s="6"/>
      <c r="B76" s="6"/>
      <c r="D76" s="4"/>
      <c r="E76"/>
      <c r="F76" s="4"/>
      <c r="G76" s="4"/>
    </row>
    <row r="77" spans="1:7" x14ac:dyDescent="0.5">
      <c r="A77" s="6"/>
      <c r="B77" s="6"/>
      <c r="D77" s="4"/>
      <c r="E77"/>
      <c r="F77" s="4"/>
      <c r="G77" s="4"/>
    </row>
    <row r="78" spans="1:7" x14ac:dyDescent="0.5">
      <c r="A78" s="6"/>
      <c r="B78" s="6"/>
      <c r="D78" s="4"/>
      <c r="E78"/>
      <c r="F78" s="4"/>
      <c r="G78" s="4"/>
    </row>
    <row r="79" spans="1:7" x14ac:dyDescent="0.5">
      <c r="A79" s="6"/>
      <c r="B79" s="6"/>
      <c r="D79" s="4"/>
      <c r="E79"/>
      <c r="F79" s="4"/>
      <c r="G79" s="4"/>
    </row>
    <row r="80" spans="1:7" x14ac:dyDescent="0.5">
      <c r="A80" s="6"/>
      <c r="B80" s="6"/>
      <c r="D80" s="4"/>
      <c r="E80"/>
      <c r="F80" s="4"/>
      <c r="G80" s="4"/>
    </row>
    <row r="81" spans="1:7" x14ac:dyDescent="0.5">
      <c r="A81" s="6"/>
      <c r="B81" s="6"/>
      <c r="D81" s="4"/>
      <c r="E81"/>
      <c r="F81" s="4"/>
      <c r="G81" s="4"/>
    </row>
    <row r="82" spans="1:7" x14ac:dyDescent="0.5">
      <c r="A82" s="6"/>
      <c r="B82" s="6"/>
      <c r="D82" s="4"/>
      <c r="E82"/>
      <c r="F82" s="4"/>
      <c r="G82" s="4"/>
    </row>
    <row r="83" spans="1:7" x14ac:dyDescent="0.5">
      <c r="A83" s="6"/>
      <c r="B83" s="6"/>
      <c r="D83" s="4"/>
      <c r="E83"/>
      <c r="F83" s="4"/>
      <c r="G83" s="4"/>
    </row>
    <row r="84" spans="1:7" x14ac:dyDescent="0.5">
      <c r="A84" s="6"/>
      <c r="B84" s="6"/>
      <c r="D84" s="4"/>
      <c r="E84"/>
      <c r="F84" s="4"/>
      <c r="G84" s="4"/>
    </row>
    <row r="85" spans="1:7" x14ac:dyDescent="0.5">
      <c r="A85" s="6"/>
      <c r="B85" s="6"/>
      <c r="D85" s="4"/>
      <c r="E85"/>
      <c r="F85" s="4"/>
      <c r="G85" s="4"/>
    </row>
    <row r="86" spans="1:7" x14ac:dyDescent="0.5">
      <c r="A86" s="6"/>
      <c r="B86" s="6"/>
      <c r="D86" s="4"/>
      <c r="E86"/>
      <c r="F86" s="4"/>
      <c r="G86" s="4"/>
    </row>
    <row r="87" spans="1:7" x14ac:dyDescent="0.5">
      <c r="A87" s="6"/>
      <c r="B87" s="6"/>
      <c r="D87" s="4"/>
      <c r="E87"/>
      <c r="F87" s="4"/>
      <c r="G87" s="4"/>
    </row>
    <row r="88" spans="1:7" x14ac:dyDescent="0.5">
      <c r="A88" s="6"/>
      <c r="B88" s="6"/>
      <c r="D88" s="4"/>
      <c r="E88"/>
      <c r="F88" s="4"/>
      <c r="G88" s="4"/>
    </row>
    <row r="89" spans="1:7" x14ac:dyDescent="0.5">
      <c r="A89" s="6"/>
      <c r="B89" s="6"/>
      <c r="D89" s="4"/>
      <c r="E89"/>
      <c r="F89" s="4"/>
      <c r="G89" s="4"/>
    </row>
    <row r="90" spans="1:7" x14ac:dyDescent="0.5">
      <c r="A90" s="6"/>
      <c r="B90" s="6"/>
      <c r="D90" s="4"/>
      <c r="E90"/>
      <c r="F90" s="4"/>
      <c r="G90" s="4"/>
    </row>
    <row r="91" spans="1:7" x14ac:dyDescent="0.5">
      <c r="A91" s="6"/>
      <c r="B91" s="6"/>
      <c r="D91" s="4"/>
      <c r="E91"/>
      <c r="F91" s="4"/>
      <c r="G91" s="4"/>
    </row>
    <row r="92" spans="1:7" x14ac:dyDescent="0.5">
      <c r="A92" s="6"/>
      <c r="B92" s="6"/>
      <c r="D92" s="4"/>
      <c r="E92"/>
      <c r="F92" s="4"/>
      <c r="G92" s="4"/>
    </row>
    <row r="93" spans="1:7" x14ac:dyDescent="0.5">
      <c r="A93" s="6"/>
      <c r="B93" s="6"/>
      <c r="D93" s="4"/>
      <c r="E93"/>
      <c r="F93" s="4"/>
      <c r="G93" s="4"/>
    </row>
    <row r="94" spans="1:7" x14ac:dyDescent="0.5">
      <c r="A94" s="6"/>
      <c r="B94" s="6"/>
      <c r="D94" s="4"/>
      <c r="E94"/>
      <c r="F94" s="4"/>
      <c r="G94" s="4"/>
    </row>
    <row r="95" spans="1:7" x14ac:dyDescent="0.5">
      <c r="A95" s="6"/>
      <c r="B95" s="6"/>
      <c r="D95" s="4"/>
      <c r="E95"/>
      <c r="F95" s="4"/>
      <c r="G95" s="4"/>
    </row>
    <row r="96" spans="1:7" x14ac:dyDescent="0.5">
      <c r="A96" s="6"/>
      <c r="B96" s="6"/>
      <c r="D96" s="4"/>
      <c r="E96"/>
      <c r="F96" s="4"/>
      <c r="G96" s="4"/>
    </row>
    <row r="97" spans="1:7" x14ac:dyDescent="0.5">
      <c r="A97" s="6"/>
      <c r="B97" s="6"/>
      <c r="D97" s="4"/>
      <c r="E97"/>
      <c r="F97" s="4"/>
      <c r="G97" s="4"/>
    </row>
    <row r="98" spans="1:7" x14ac:dyDescent="0.5">
      <c r="A98" s="6"/>
      <c r="B98" s="6"/>
      <c r="D98" s="4"/>
      <c r="E98"/>
      <c r="F98" s="4"/>
      <c r="G98" s="4"/>
    </row>
    <row r="99" spans="1:7" x14ac:dyDescent="0.5">
      <c r="A99" s="6"/>
      <c r="B99" s="6"/>
      <c r="D99" s="4"/>
      <c r="E99"/>
      <c r="F99" s="4"/>
      <c r="G99" s="4"/>
    </row>
    <row r="100" spans="1:7" x14ac:dyDescent="0.5">
      <c r="A100" s="6"/>
      <c r="B100" s="6"/>
      <c r="D100" s="4"/>
      <c r="E100"/>
      <c r="F100" s="4"/>
      <c r="G100" s="4"/>
    </row>
    <row r="101" spans="1:7" x14ac:dyDescent="0.5">
      <c r="A101" s="6"/>
      <c r="B101" s="6"/>
      <c r="D101" s="4"/>
      <c r="E101"/>
      <c r="F101" s="4"/>
      <c r="G101" s="4"/>
    </row>
    <row r="102" spans="1:7" x14ac:dyDescent="0.5">
      <c r="A102" s="6"/>
      <c r="B102" s="6"/>
      <c r="D102" s="4"/>
      <c r="E102"/>
      <c r="F102" s="4"/>
      <c r="G102" s="4"/>
    </row>
    <row r="103" spans="1:7" x14ac:dyDescent="0.5">
      <c r="A103" s="6"/>
      <c r="B103" s="6"/>
      <c r="D103" s="4"/>
      <c r="E103"/>
      <c r="F103" s="4"/>
      <c r="G103" s="4"/>
    </row>
    <row r="104" spans="1:7" x14ac:dyDescent="0.5">
      <c r="A104" s="6"/>
      <c r="B104" s="6"/>
      <c r="D104" s="4"/>
      <c r="E104"/>
      <c r="F104" s="4"/>
      <c r="G104" s="4"/>
    </row>
    <row r="105" spans="1:7" x14ac:dyDescent="0.5">
      <c r="A105" s="6"/>
      <c r="B105" s="6"/>
      <c r="D105" s="4"/>
      <c r="E105"/>
      <c r="F105" s="4"/>
      <c r="G105" s="4"/>
    </row>
    <row r="106" spans="1:7" x14ac:dyDescent="0.5">
      <c r="A106" s="6"/>
      <c r="B106" s="6"/>
      <c r="D106" s="4"/>
      <c r="E106"/>
      <c r="F106" s="4"/>
      <c r="G106" s="4"/>
    </row>
    <row r="107" spans="1:7" x14ac:dyDescent="0.5">
      <c r="A107" s="6"/>
      <c r="B107" s="6"/>
      <c r="D107" s="4"/>
      <c r="E107"/>
      <c r="F107" s="4"/>
      <c r="G107" s="4"/>
    </row>
    <row r="108" spans="1:7" x14ac:dyDescent="0.5">
      <c r="A108" s="6"/>
      <c r="B108" s="6"/>
      <c r="D108" s="4"/>
      <c r="E108"/>
      <c r="F108" s="4"/>
      <c r="G108" s="4"/>
    </row>
    <row r="109" spans="1:7" x14ac:dyDescent="0.5">
      <c r="A109" s="6"/>
      <c r="B109" s="6"/>
      <c r="D109" s="4"/>
      <c r="E109"/>
      <c r="F109" s="4"/>
      <c r="G109" s="4"/>
    </row>
    <row r="110" spans="1:7" x14ac:dyDescent="0.5">
      <c r="A110" s="6"/>
      <c r="B110" s="6"/>
      <c r="D110" s="4"/>
      <c r="E110"/>
      <c r="F110" s="4"/>
      <c r="G110" s="4"/>
    </row>
    <row r="111" spans="1:7" x14ac:dyDescent="0.5">
      <c r="A111" s="6"/>
      <c r="B111" s="6"/>
      <c r="D111" s="4"/>
      <c r="E111"/>
      <c r="F111" s="4"/>
      <c r="G111" s="4"/>
    </row>
    <row r="112" spans="1:7" x14ac:dyDescent="0.5">
      <c r="A112" s="6"/>
      <c r="B112" s="6"/>
      <c r="D112" s="4"/>
      <c r="E112"/>
      <c r="F112" s="4"/>
      <c r="G112" s="4"/>
    </row>
    <row r="113" spans="1:7" x14ac:dyDescent="0.5">
      <c r="A113" s="6"/>
      <c r="B113" s="6"/>
      <c r="D113" s="4"/>
      <c r="E113"/>
      <c r="F113" s="4"/>
      <c r="G113" s="4"/>
    </row>
    <row r="114" spans="1:7" x14ac:dyDescent="0.5">
      <c r="A114" s="6"/>
      <c r="B114" s="6"/>
      <c r="D114" s="4"/>
      <c r="E114"/>
      <c r="F114" s="4"/>
      <c r="G114" s="4"/>
    </row>
    <row r="115" spans="1:7" x14ac:dyDescent="0.5">
      <c r="A115" s="6"/>
      <c r="B115" s="6"/>
      <c r="D115" s="4"/>
      <c r="E115"/>
      <c r="F115" s="4"/>
      <c r="G115" s="4"/>
    </row>
    <row r="116" spans="1:7" x14ac:dyDescent="0.5">
      <c r="A116" s="6"/>
      <c r="B116" s="6"/>
      <c r="D116" s="4"/>
      <c r="E116"/>
      <c r="F116" s="4"/>
      <c r="G116" s="4"/>
    </row>
    <row r="117" spans="1:7" x14ac:dyDescent="0.5">
      <c r="A117" s="6"/>
      <c r="B117" s="6"/>
      <c r="D117" s="4"/>
      <c r="E117"/>
      <c r="F117" s="4"/>
      <c r="G117" s="4"/>
    </row>
    <row r="118" spans="1:7" x14ac:dyDescent="0.5">
      <c r="A118" s="6"/>
      <c r="B118" s="6"/>
      <c r="D118" s="4"/>
      <c r="E118"/>
      <c r="F118" s="4"/>
      <c r="G118" s="4"/>
    </row>
    <row r="119" spans="1:7" x14ac:dyDescent="0.5">
      <c r="A119" s="6"/>
      <c r="B119" s="6"/>
      <c r="D119" s="4"/>
      <c r="E119"/>
      <c r="F119" s="4"/>
      <c r="G119" s="4"/>
    </row>
    <row r="120" spans="1:7" x14ac:dyDescent="0.5">
      <c r="A120" s="6"/>
      <c r="B120" s="6"/>
      <c r="D120" s="4"/>
      <c r="E120"/>
      <c r="F120" s="4"/>
      <c r="G120" s="4"/>
    </row>
    <row r="121" spans="1:7" x14ac:dyDescent="0.5">
      <c r="A121" s="6"/>
      <c r="B121" s="6"/>
      <c r="D121" s="4"/>
      <c r="E121"/>
      <c r="F121" s="4"/>
      <c r="G121" s="4"/>
    </row>
    <row r="122" spans="1:7" x14ac:dyDescent="0.5">
      <c r="A122" s="6"/>
      <c r="B122" s="6"/>
      <c r="D122" s="4"/>
      <c r="E122"/>
      <c r="F122" s="4"/>
      <c r="G122" s="4"/>
    </row>
    <row r="123" spans="1:7" x14ac:dyDescent="0.5">
      <c r="A123" s="6"/>
      <c r="B123" s="6"/>
      <c r="D123" s="4"/>
      <c r="E123"/>
      <c r="F123" s="4"/>
      <c r="G123" s="4"/>
    </row>
    <row r="124" spans="1:7" x14ac:dyDescent="0.5">
      <c r="A124" s="6"/>
      <c r="B124" s="6"/>
      <c r="D124" s="4"/>
      <c r="E124"/>
      <c r="F124" s="4"/>
      <c r="G124" s="4"/>
    </row>
    <row r="125" spans="1:7" x14ac:dyDescent="0.5">
      <c r="A125" s="6"/>
      <c r="B125" s="6"/>
      <c r="D125" s="4"/>
      <c r="E125"/>
      <c r="F125" s="4"/>
      <c r="G125" s="4"/>
    </row>
    <row r="126" spans="1:7" x14ac:dyDescent="0.5">
      <c r="A126" s="6"/>
      <c r="B126" s="6"/>
      <c r="D126" s="4"/>
      <c r="E126"/>
      <c r="F126" s="4"/>
      <c r="G126" s="4"/>
    </row>
    <row r="127" spans="1:7" x14ac:dyDescent="0.5">
      <c r="A127" s="6"/>
      <c r="B127" s="6"/>
      <c r="D127" s="4"/>
      <c r="E127"/>
      <c r="F127" s="4"/>
      <c r="G127" s="4"/>
    </row>
    <row r="128" spans="1:7" x14ac:dyDescent="0.5">
      <c r="A128" s="6"/>
      <c r="B128" s="6"/>
      <c r="D128" s="4"/>
      <c r="E128"/>
      <c r="F128" s="4"/>
      <c r="G128" s="4"/>
    </row>
    <row r="129" spans="1:7" x14ac:dyDescent="0.5">
      <c r="A129" s="6"/>
      <c r="B129" s="6"/>
      <c r="D129" s="4"/>
      <c r="E129"/>
      <c r="F129" s="4"/>
      <c r="G129" s="4"/>
    </row>
    <row r="130" spans="1:7" x14ac:dyDescent="0.5">
      <c r="A130" s="6"/>
      <c r="B130" s="6"/>
      <c r="D130" s="4"/>
      <c r="E130"/>
      <c r="F130" s="4"/>
      <c r="G130" s="4"/>
    </row>
    <row r="131" spans="1:7" x14ac:dyDescent="0.5">
      <c r="D131" s="4"/>
      <c r="E131"/>
      <c r="F131" s="4"/>
      <c r="G131" s="4"/>
    </row>
    <row r="132" spans="1:7" x14ac:dyDescent="0.5">
      <c r="D132" s="4"/>
      <c r="E132"/>
      <c r="F132" s="4"/>
      <c r="G132" s="4"/>
    </row>
    <row r="133" spans="1:7" x14ac:dyDescent="0.5">
      <c r="D133" s="4"/>
      <c r="E133"/>
      <c r="F133" s="4"/>
      <c r="G133" s="4"/>
    </row>
    <row r="134" spans="1:7" x14ac:dyDescent="0.5">
      <c r="D134" s="4"/>
      <c r="E134"/>
      <c r="F134" s="4"/>
      <c r="G134" s="4"/>
    </row>
    <row r="135" spans="1:7" x14ac:dyDescent="0.5">
      <c r="D135" s="4"/>
      <c r="E135"/>
      <c r="F135" s="4"/>
      <c r="G135" s="4"/>
    </row>
    <row r="136" spans="1:7" x14ac:dyDescent="0.5">
      <c r="D136" s="4"/>
      <c r="E136"/>
      <c r="F136" s="4"/>
      <c r="G136" s="4"/>
    </row>
    <row r="137" spans="1:7" x14ac:dyDescent="0.5">
      <c r="D137" s="4"/>
      <c r="E137"/>
      <c r="F137" s="4"/>
      <c r="G137" s="4"/>
    </row>
    <row r="138" spans="1:7" x14ac:dyDescent="0.5">
      <c r="D138" s="4"/>
      <c r="E138"/>
      <c r="F138" s="4"/>
      <c r="G138" s="4"/>
    </row>
    <row r="139" spans="1:7" x14ac:dyDescent="0.5">
      <c r="D139" s="4"/>
      <c r="E139"/>
      <c r="F139" s="4"/>
      <c r="G139" s="4"/>
    </row>
    <row r="140" spans="1:7" x14ac:dyDescent="0.5">
      <c r="D140" s="4"/>
      <c r="E140"/>
      <c r="F140" s="4"/>
      <c r="G140" s="4"/>
    </row>
    <row r="141" spans="1:7" x14ac:dyDescent="0.5">
      <c r="D141" s="4"/>
      <c r="E141"/>
      <c r="F141" s="4"/>
      <c r="G141" s="4"/>
    </row>
    <row r="142" spans="1:7" x14ac:dyDescent="0.5">
      <c r="D142" s="4"/>
      <c r="E142"/>
      <c r="F142" s="4"/>
      <c r="G142" s="4"/>
    </row>
    <row r="143" spans="1:7" x14ac:dyDescent="0.5">
      <c r="D143" s="4"/>
      <c r="E143"/>
      <c r="F143" s="4"/>
      <c r="G143" s="4"/>
    </row>
    <row r="144" spans="1:7" x14ac:dyDescent="0.5">
      <c r="D144" s="4"/>
      <c r="E144"/>
      <c r="F144" s="4"/>
      <c r="G144" s="4"/>
    </row>
    <row r="145" spans="4:7" x14ac:dyDescent="0.5">
      <c r="D145" s="4"/>
      <c r="E145"/>
      <c r="F145" s="4"/>
      <c r="G145" s="4"/>
    </row>
    <row r="146" spans="4:7" x14ac:dyDescent="0.5">
      <c r="D146" s="4"/>
      <c r="E146"/>
      <c r="F146" s="4"/>
      <c r="G146" s="4"/>
    </row>
    <row r="147" spans="4:7" x14ac:dyDescent="0.5">
      <c r="D147" s="4"/>
      <c r="E147"/>
      <c r="F147" s="4"/>
      <c r="G147" s="4"/>
    </row>
    <row r="148" spans="4:7" x14ac:dyDescent="0.5">
      <c r="D148" s="4"/>
      <c r="E148"/>
      <c r="F148" s="4"/>
      <c r="G148" s="4"/>
    </row>
    <row r="149" spans="4:7" x14ac:dyDescent="0.5">
      <c r="D149" s="4"/>
      <c r="E149"/>
      <c r="F149" s="4"/>
      <c r="G149" s="4"/>
    </row>
    <row r="150" spans="4:7" x14ac:dyDescent="0.5">
      <c r="D150" s="4"/>
      <c r="E150"/>
      <c r="F150" s="4"/>
      <c r="G150" s="4"/>
    </row>
    <row r="151" spans="4:7" x14ac:dyDescent="0.5">
      <c r="D151" s="4"/>
      <c r="E151"/>
      <c r="F151" s="4"/>
      <c r="G151" s="4"/>
    </row>
    <row r="152" spans="4:7" x14ac:dyDescent="0.5">
      <c r="D152" s="4"/>
      <c r="E152"/>
      <c r="F152" s="4"/>
      <c r="G152" s="4"/>
    </row>
    <row r="153" spans="4:7" x14ac:dyDescent="0.5">
      <c r="D153" s="4"/>
      <c r="E153"/>
      <c r="F153" s="4"/>
      <c r="G153" s="4"/>
    </row>
    <row r="154" spans="4:7" x14ac:dyDescent="0.5">
      <c r="D154" s="4"/>
      <c r="E154"/>
      <c r="F154" s="4"/>
      <c r="G154" s="4"/>
    </row>
    <row r="155" spans="4:7" x14ac:dyDescent="0.5">
      <c r="D155" s="4"/>
      <c r="E155"/>
      <c r="F155" s="4"/>
      <c r="G155" s="4"/>
    </row>
    <row r="156" spans="4:7" x14ac:dyDescent="0.5">
      <c r="D156" s="4"/>
      <c r="E156"/>
      <c r="F156" s="4"/>
      <c r="G156" s="4"/>
    </row>
    <row r="157" spans="4:7" x14ac:dyDescent="0.5">
      <c r="D157" s="4"/>
      <c r="E157"/>
      <c r="F157" s="4"/>
      <c r="G157" s="4"/>
    </row>
    <row r="158" spans="4:7" x14ac:dyDescent="0.5">
      <c r="D158" s="4"/>
      <c r="E158"/>
      <c r="F158" s="4"/>
      <c r="G158" s="4"/>
    </row>
    <row r="159" spans="4:7" x14ac:dyDescent="0.5">
      <c r="D159" s="4"/>
      <c r="E159"/>
      <c r="F159" s="4"/>
      <c r="G159" s="4"/>
    </row>
    <row r="160" spans="4:7" x14ac:dyDescent="0.5">
      <c r="D160" s="4"/>
      <c r="E160"/>
      <c r="F160" s="4"/>
      <c r="G160" s="4"/>
    </row>
    <row r="161" spans="4:7" x14ac:dyDescent="0.5">
      <c r="D161" s="4"/>
      <c r="E161"/>
      <c r="F161" s="4"/>
      <c r="G161" s="4"/>
    </row>
    <row r="162" spans="4:7" x14ac:dyDescent="0.5">
      <c r="D162" s="4"/>
      <c r="E162"/>
      <c r="F162" s="4"/>
      <c r="G162" s="4"/>
    </row>
    <row r="163" spans="4:7" x14ac:dyDescent="0.5">
      <c r="D163" s="4"/>
      <c r="E163"/>
      <c r="F163" s="4"/>
      <c r="G163" s="4"/>
    </row>
    <row r="164" spans="4:7" x14ac:dyDescent="0.5">
      <c r="D164" s="4"/>
      <c r="E164"/>
      <c r="F164" s="4"/>
      <c r="G164" s="4"/>
    </row>
    <row r="165" spans="4:7" x14ac:dyDescent="0.5">
      <c r="D165" s="4"/>
      <c r="E165"/>
      <c r="F165" s="4"/>
      <c r="G165" s="4"/>
    </row>
    <row r="166" spans="4:7" x14ac:dyDescent="0.5">
      <c r="D166" s="4"/>
      <c r="E166"/>
      <c r="F166" s="4"/>
      <c r="G166" s="4"/>
    </row>
    <row r="167" spans="4:7" x14ac:dyDescent="0.5">
      <c r="D167" s="4"/>
      <c r="E167"/>
      <c r="F167" s="4"/>
      <c r="G167" s="4"/>
    </row>
    <row r="168" spans="4:7" x14ac:dyDescent="0.5">
      <c r="D168" s="4"/>
      <c r="E168"/>
      <c r="F168" s="4"/>
      <c r="G168" s="4"/>
    </row>
    <row r="169" spans="4:7" x14ac:dyDescent="0.5">
      <c r="D169" s="4"/>
      <c r="E169"/>
      <c r="F169" s="4"/>
      <c r="G169" s="4"/>
    </row>
    <row r="170" spans="4:7" x14ac:dyDescent="0.5">
      <c r="D170" s="4"/>
      <c r="E170"/>
      <c r="F170" s="4"/>
      <c r="G170" s="4"/>
    </row>
    <row r="171" spans="4:7" x14ac:dyDescent="0.5">
      <c r="D171" s="4"/>
      <c r="E171"/>
      <c r="F171" s="4"/>
      <c r="G171" s="4"/>
    </row>
    <row r="172" spans="4:7" x14ac:dyDescent="0.5">
      <c r="D172" s="4"/>
      <c r="E172"/>
      <c r="F172" s="4"/>
      <c r="G172" s="4"/>
    </row>
    <row r="173" spans="4:7" x14ac:dyDescent="0.5">
      <c r="D173" s="4"/>
      <c r="E173"/>
      <c r="F173" s="4"/>
      <c r="G173" s="4"/>
    </row>
    <row r="174" spans="4:7" x14ac:dyDescent="0.5">
      <c r="D174" s="4"/>
      <c r="E174"/>
      <c r="F174" s="4"/>
      <c r="G174" s="4"/>
    </row>
    <row r="175" spans="4:7" x14ac:dyDescent="0.5">
      <c r="D175" s="4"/>
      <c r="E175"/>
      <c r="F175" s="4"/>
      <c r="G175" s="4"/>
    </row>
    <row r="176" spans="4:7" x14ac:dyDescent="0.5">
      <c r="D176" s="4"/>
      <c r="E176"/>
      <c r="F176" s="4"/>
      <c r="G176" s="4"/>
    </row>
    <row r="177" spans="4:7" x14ac:dyDescent="0.5">
      <c r="D177" s="4"/>
      <c r="E177"/>
      <c r="F177" s="4"/>
      <c r="G177" s="4"/>
    </row>
    <row r="178" spans="4:7" x14ac:dyDescent="0.5">
      <c r="D178" s="4"/>
      <c r="E178"/>
      <c r="F178" s="4"/>
      <c r="G178" s="4"/>
    </row>
    <row r="179" spans="4:7" x14ac:dyDescent="0.5">
      <c r="D179" s="4"/>
      <c r="E179"/>
      <c r="F179" s="4"/>
      <c r="G179" s="4"/>
    </row>
    <row r="180" spans="4:7" x14ac:dyDescent="0.5">
      <c r="D180" s="4"/>
      <c r="E180"/>
      <c r="F180" s="4"/>
      <c r="G180" s="4"/>
    </row>
    <row r="181" spans="4:7" x14ac:dyDescent="0.5">
      <c r="D181" s="4"/>
      <c r="E181"/>
      <c r="F181" s="4"/>
      <c r="G181" s="4"/>
    </row>
    <row r="182" spans="4:7" x14ac:dyDescent="0.5">
      <c r="D182" s="4"/>
      <c r="E182"/>
      <c r="F182" s="4"/>
      <c r="G182" s="4"/>
    </row>
    <row r="183" spans="4:7" x14ac:dyDescent="0.5">
      <c r="D183" s="4"/>
      <c r="E183"/>
      <c r="F183" s="4"/>
      <c r="G183" s="4"/>
    </row>
    <row r="184" spans="4:7" x14ac:dyDescent="0.5">
      <c r="D184" s="4"/>
      <c r="E184"/>
      <c r="F184" s="4"/>
      <c r="G184" s="4"/>
    </row>
    <row r="185" spans="4:7" x14ac:dyDescent="0.5">
      <c r="D185" s="4"/>
      <c r="E185"/>
      <c r="F185" s="4"/>
      <c r="G185" s="4"/>
    </row>
    <row r="186" spans="4:7" x14ac:dyDescent="0.5">
      <c r="D186" s="4"/>
      <c r="E186"/>
      <c r="F186" s="4"/>
      <c r="G186" s="4"/>
    </row>
    <row r="187" spans="4:7" x14ac:dyDescent="0.5">
      <c r="D187" s="4"/>
      <c r="E187"/>
      <c r="F187" s="4"/>
      <c r="G187" s="4"/>
    </row>
    <row r="188" spans="4:7" x14ac:dyDescent="0.5">
      <c r="D188" s="4"/>
      <c r="E188"/>
      <c r="F188" s="4"/>
      <c r="G188" s="4"/>
    </row>
    <row r="189" spans="4:7" x14ac:dyDescent="0.5">
      <c r="D189" s="4"/>
      <c r="E189"/>
      <c r="F189" s="4"/>
      <c r="G189" s="4"/>
    </row>
    <row r="190" spans="4:7" x14ac:dyDescent="0.5">
      <c r="D190" s="4"/>
      <c r="E190"/>
      <c r="F190" s="4"/>
      <c r="G190" s="4"/>
    </row>
    <row r="191" spans="4:7" x14ac:dyDescent="0.5">
      <c r="D191" s="4"/>
      <c r="E191"/>
      <c r="F191" s="4"/>
      <c r="G191" s="4"/>
    </row>
    <row r="192" spans="4:7" x14ac:dyDescent="0.5">
      <c r="D192" s="4"/>
      <c r="E192"/>
      <c r="F192" s="4"/>
      <c r="G192" s="4"/>
    </row>
    <row r="193" spans="4:7" x14ac:dyDescent="0.5">
      <c r="D193" s="4"/>
      <c r="E193"/>
      <c r="F193" s="4"/>
      <c r="G193" s="4"/>
    </row>
    <row r="194" spans="4:7" x14ac:dyDescent="0.5">
      <c r="D194" s="4"/>
      <c r="E194"/>
      <c r="F194" s="4"/>
      <c r="G194" s="4"/>
    </row>
    <row r="195" spans="4:7" x14ac:dyDescent="0.5">
      <c r="D195" s="4"/>
      <c r="E195"/>
      <c r="F195" s="4"/>
      <c r="G195" s="4"/>
    </row>
    <row r="196" spans="4:7" x14ac:dyDescent="0.5">
      <c r="D196" s="4"/>
      <c r="E196"/>
      <c r="F196" s="4"/>
      <c r="G196" s="4"/>
    </row>
    <row r="197" spans="4:7" x14ac:dyDescent="0.5">
      <c r="D197" s="4"/>
      <c r="E197"/>
      <c r="F197" s="4"/>
      <c r="G197" s="4"/>
    </row>
    <row r="198" spans="4:7" x14ac:dyDescent="0.5">
      <c r="D198" s="4"/>
      <c r="E198"/>
      <c r="F198" s="4"/>
      <c r="G198" s="4"/>
    </row>
    <row r="199" spans="4:7" x14ac:dyDescent="0.5">
      <c r="D199" s="4"/>
      <c r="E199"/>
      <c r="F199" s="4"/>
      <c r="G199" s="4"/>
    </row>
    <row r="200" spans="4:7" x14ac:dyDescent="0.5">
      <c r="D200" s="4"/>
      <c r="E200"/>
      <c r="F200" s="4"/>
      <c r="G200" s="4"/>
    </row>
    <row r="201" spans="4:7" x14ac:dyDescent="0.5">
      <c r="D201" s="4"/>
      <c r="E201"/>
      <c r="F201" s="4"/>
      <c r="G201" s="4"/>
    </row>
    <row r="202" spans="4:7" x14ac:dyDescent="0.5">
      <c r="D202" s="4"/>
      <c r="E202"/>
      <c r="F202" s="4"/>
      <c r="G202" s="4"/>
    </row>
    <row r="203" spans="4:7" x14ac:dyDescent="0.5">
      <c r="D203" s="4"/>
      <c r="E203"/>
      <c r="F203" s="4"/>
      <c r="G203" s="4"/>
    </row>
    <row r="204" spans="4:7" x14ac:dyDescent="0.5">
      <c r="D204" s="4"/>
      <c r="E204"/>
      <c r="F204" s="4"/>
      <c r="G204" s="4"/>
    </row>
    <row r="205" spans="4:7" x14ac:dyDescent="0.5">
      <c r="D205" s="4"/>
      <c r="E205"/>
      <c r="F205" s="4"/>
      <c r="G205" s="4"/>
    </row>
    <row r="206" spans="4:7" x14ac:dyDescent="0.5">
      <c r="D206" s="4"/>
      <c r="E206"/>
      <c r="F206" s="4"/>
      <c r="G206" s="4"/>
    </row>
    <row r="207" spans="4:7" x14ac:dyDescent="0.5">
      <c r="D207" s="4"/>
      <c r="E207"/>
      <c r="F207" s="4"/>
      <c r="G207" s="4"/>
    </row>
    <row r="208" spans="4:7" x14ac:dyDescent="0.5">
      <c r="D208" s="4"/>
      <c r="E208"/>
      <c r="F208" s="4"/>
      <c r="G208" s="4"/>
    </row>
    <row r="209" spans="4:7" x14ac:dyDescent="0.5">
      <c r="D209" s="4"/>
      <c r="E209"/>
      <c r="F209" s="4"/>
      <c r="G209" s="4"/>
    </row>
    <row r="210" spans="4:7" x14ac:dyDescent="0.5">
      <c r="D210" s="4"/>
      <c r="E210"/>
      <c r="F210" s="4"/>
      <c r="G210" s="4"/>
    </row>
    <row r="211" spans="4:7" x14ac:dyDescent="0.5">
      <c r="D211" s="4"/>
      <c r="E211"/>
      <c r="F211" s="4"/>
      <c r="G211" s="4"/>
    </row>
    <row r="212" spans="4:7" x14ac:dyDescent="0.5">
      <c r="D212" s="4"/>
      <c r="E212"/>
      <c r="F212" s="4"/>
      <c r="G212" s="4"/>
    </row>
    <row r="213" spans="4:7" x14ac:dyDescent="0.5">
      <c r="D213" s="4"/>
      <c r="E213"/>
      <c r="F213" s="4"/>
      <c r="G213" s="4"/>
    </row>
    <row r="214" spans="4:7" x14ac:dyDescent="0.5">
      <c r="D214" s="4"/>
      <c r="E214"/>
      <c r="F214" s="4"/>
      <c r="G214" s="4"/>
    </row>
    <row r="215" spans="4:7" x14ac:dyDescent="0.5">
      <c r="D215" s="4"/>
      <c r="E215"/>
      <c r="F215" s="4"/>
      <c r="G215" s="4"/>
    </row>
    <row r="216" spans="4:7" x14ac:dyDescent="0.5">
      <c r="D216" s="4"/>
      <c r="E216"/>
      <c r="F216" s="4"/>
      <c r="G216" s="4"/>
    </row>
    <row r="217" spans="4:7" x14ac:dyDescent="0.5">
      <c r="D217" s="4"/>
      <c r="E217"/>
      <c r="F217" s="4"/>
      <c r="G217" s="4"/>
    </row>
    <row r="218" spans="4:7" x14ac:dyDescent="0.5">
      <c r="D218" s="4"/>
      <c r="E218"/>
      <c r="F218" s="4"/>
      <c r="G218" s="4"/>
    </row>
    <row r="219" spans="4:7" x14ac:dyDescent="0.5">
      <c r="D219" s="4"/>
      <c r="E219"/>
      <c r="F219" s="4"/>
      <c r="G219" s="4"/>
    </row>
    <row r="220" spans="4:7" x14ac:dyDescent="0.5">
      <c r="D220" s="4"/>
      <c r="E220"/>
      <c r="F220" s="4"/>
      <c r="G220" s="4"/>
    </row>
    <row r="221" spans="4:7" x14ac:dyDescent="0.5">
      <c r="D221" s="4"/>
      <c r="E221"/>
      <c r="F221" s="4"/>
      <c r="G221" s="4"/>
    </row>
    <row r="222" spans="4:7" x14ac:dyDescent="0.5">
      <c r="D222" s="4"/>
      <c r="E222"/>
      <c r="F222" s="4"/>
      <c r="G222" s="4"/>
    </row>
    <row r="223" spans="4:7" x14ac:dyDescent="0.5">
      <c r="D223" s="4"/>
      <c r="E223"/>
      <c r="F223" s="4"/>
      <c r="G223" s="4"/>
    </row>
    <row r="224" spans="4:7" x14ac:dyDescent="0.5">
      <c r="D224" s="4"/>
      <c r="E224"/>
      <c r="F224" s="4"/>
      <c r="G224" s="4"/>
    </row>
    <row r="225" spans="4:7" x14ac:dyDescent="0.5">
      <c r="D225" s="4"/>
      <c r="E225"/>
      <c r="F225" s="4"/>
      <c r="G225" s="4"/>
    </row>
    <row r="226" spans="4:7" x14ac:dyDescent="0.5">
      <c r="D226" s="4"/>
      <c r="E226"/>
      <c r="F226" s="4"/>
      <c r="G226" s="4"/>
    </row>
    <row r="227" spans="4:7" x14ac:dyDescent="0.5">
      <c r="D227" s="4"/>
      <c r="E227"/>
      <c r="F227" s="4"/>
      <c r="G227" s="4"/>
    </row>
    <row r="228" spans="4:7" x14ac:dyDescent="0.5">
      <c r="D228" s="4"/>
      <c r="E228"/>
      <c r="F228" s="4"/>
      <c r="G228" s="4"/>
    </row>
    <row r="229" spans="4:7" x14ac:dyDescent="0.5">
      <c r="D229" s="4"/>
      <c r="E229"/>
      <c r="F229" s="4"/>
      <c r="G229" s="4"/>
    </row>
    <row r="230" spans="4:7" x14ac:dyDescent="0.5">
      <c r="D230" s="4"/>
      <c r="E230"/>
      <c r="F230" s="4"/>
      <c r="G230" s="4"/>
    </row>
    <row r="231" spans="4:7" x14ac:dyDescent="0.5">
      <c r="D231" s="4"/>
      <c r="E231"/>
      <c r="F231" s="4"/>
      <c r="G231" s="4"/>
    </row>
    <row r="232" spans="4:7" x14ac:dyDescent="0.5">
      <c r="D232" s="4"/>
      <c r="E232"/>
      <c r="F232" s="4"/>
      <c r="G232" s="4"/>
    </row>
    <row r="233" spans="4:7" x14ac:dyDescent="0.5">
      <c r="D233" s="4"/>
      <c r="E233"/>
      <c r="F233" s="4"/>
      <c r="G233" s="4"/>
    </row>
    <row r="234" spans="4:7" x14ac:dyDescent="0.5">
      <c r="D234" s="4"/>
      <c r="E234"/>
      <c r="F234" s="4"/>
      <c r="G234" s="4"/>
    </row>
    <row r="235" spans="4:7" x14ac:dyDescent="0.5">
      <c r="D235" s="4"/>
      <c r="E235"/>
      <c r="F235" s="4"/>
      <c r="G235" s="4"/>
    </row>
    <row r="236" spans="4:7" x14ac:dyDescent="0.5">
      <c r="D236" s="4"/>
      <c r="E236"/>
      <c r="F236" s="4"/>
      <c r="G236" s="4"/>
    </row>
    <row r="237" spans="4:7" x14ac:dyDescent="0.5">
      <c r="D237" s="4"/>
      <c r="E237"/>
      <c r="F237" s="4"/>
      <c r="G237" s="4"/>
    </row>
    <row r="238" spans="4:7" x14ac:dyDescent="0.5">
      <c r="D238" s="4"/>
      <c r="E238"/>
      <c r="F238" s="4"/>
      <c r="G238" s="4"/>
    </row>
    <row r="239" spans="4:7" x14ac:dyDescent="0.5">
      <c r="D239" s="4"/>
      <c r="E239"/>
      <c r="F239" s="4"/>
      <c r="G239" s="4"/>
    </row>
    <row r="240" spans="4:7" x14ac:dyDescent="0.5">
      <c r="D240" s="4"/>
      <c r="E240"/>
      <c r="F240" s="4"/>
      <c r="G240" s="4"/>
    </row>
    <row r="241" spans="4:7" x14ac:dyDescent="0.5">
      <c r="D241" s="4"/>
      <c r="E241"/>
      <c r="F241" s="4"/>
      <c r="G241" s="4"/>
    </row>
    <row r="242" spans="4:7" x14ac:dyDescent="0.5">
      <c r="D242" s="4"/>
      <c r="E242"/>
      <c r="F242" s="4"/>
      <c r="G242" s="4"/>
    </row>
    <row r="243" spans="4:7" x14ac:dyDescent="0.5">
      <c r="D243" s="4"/>
      <c r="E243"/>
      <c r="F243" s="4"/>
      <c r="G243" s="4"/>
    </row>
    <row r="244" spans="4:7" x14ac:dyDescent="0.5">
      <c r="D244" s="4"/>
      <c r="E244"/>
      <c r="F244" s="4"/>
      <c r="G244" s="4"/>
    </row>
    <row r="245" spans="4:7" x14ac:dyDescent="0.5">
      <c r="D245" s="4"/>
      <c r="E245"/>
      <c r="F245" s="4"/>
      <c r="G245" s="4"/>
    </row>
    <row r="246" spans="4:7" x14ac:dyDescent="0.5">
      <c r="D246" s="4"/>
      <c r="E246"/>
      <c r="F246" s="4"/>
      <c r="G246" s="4"/>
    </row>
    <row r="247" spans="4:7" x14ac:dyDescent="0.5">
      <c r="D247" s="4"/>
      <c r="E247"/>
      <c r="F247" s="4"/>
      <c r="G247" s="4"/>
    </row>
    <row r="248" spans="4:7" x14ac:dyDescent="0.5">
      <c r="D248" s="4"/>
      <c r="E248"/>
      <c r="F248" s="4"/>
      <c r="G248" s="4"/>
    </row>
    <row r="249" spans="4:7" x14ac:dyDescent="0.5">
      <c r="D249" s="4"/>
      <c r="E249"/>
      <c r="F249" s="4"/>
      <c r="G249" s="4"/>
    </row>
    <row r="250" spans="4:7" x14ac:dyDescent="0.5">
      <c r="D250" s="4"/>
      <c r="E250"/>
      <c r="F250" s="4"/>
      <c r="G250" s="4"/>
    </row>
    <row r="251" spans="4:7" x14ac:dyDescent="0.5">
      <c r="D251" s="4"/>
      <c r="E251"/>
      <c r="F251" s="4"/>
      <c r="G251" s="4"/>
    </row>
    <row r="252" spans="4:7" x14ac:dyDescent="0.5">
      <c r="D252" s="4"/>
      <c r="E252"/>
      <c r="F252" s="4"/>
      <c r="G252" s="4"/>
    </row>
    <row r="253" spans="4:7" x14ac:dyDescent="0.5">
      <c r="D253" s="4"/>
      <c r="E253"/>
      <c r="F253" s="4"/>
      <c r="G253" s="4"/>
    </row>
    <row r="254" spans="4:7" x14ac:dyDescent="0.5">
      <c r="D254" s="4"/>
      <c r="E254"/>
      <c r="F254" s="4"/>
      <c r="G254" s="4"/>
    </row>
    <row r="255" spans="4:7" x14ac:dyDescent="0.5">
      <c r="D255" s="4"/>
      <c r="E255"/>
      <c r="F255" s="4"/>
      <c r="G255" s="4"/>
    </row>
    <row r="256" spans="4:7" x14ac:dyDescent="0.5">
      <c r="D256" s="4"/>
      <c r="E256"/>
      <c r="F256" s="4"/>
      <c r="G256" s="4"/>
    </row>
    <row r="257" spans="4:7" x14ac:dyDescent="0.5">
      <c r="D257" s="4"/>
      <c r="E257"/>
      <c r="F257" s="4"/>
      <c r="G257" s="4"/>
    </row>
    <row r="258" spans="4:7" x14ac:dyDescent="0.5">
      <c r="D258" s="4"/>
      <c r="E258"/>
      <c r="F258" s="4"/>
      <c r="G258" s="4"/>
    </row>
    <row r="259" spans="4:7" x14ac:dyDescent="0.5">
      <c r="D259" s="4"/>
      <c r="E259"/>
      <c r="F259" s="4"/>
      <c r="G259" s="4"/>
    </row>
    <row r="260" spans="4:7" x14ac:dyDescent="0.5">
      <c r="D260" s="4"/>
      <c r="E260"/>
      <c r="F260" s="4"/>
      <c r="G260" s="4"/>
    </row>
    <row r="261" spans="4:7" x14ac:dyDescent="0.5">
      <c r="D261" s="4"/>
      <c r="E261"/>
      <c r="F261" s="4"/>
      <c r="G261" s="4"/>
    </row>
    <row r="262" spans="4:7" x14ac:dyDescent="0.5">
      <c r="D262" s="4"/>
      <c r="E262"/>
      <c r="F262" s="4"/>
      <c r="G262" s="4"/>
    </row>
    <row r="263" spans="4:7" x14ac:dyDescent="0.5">
      <c r="D263" s="4"/>
      <c r="E263"/>
      <c r="F263" s="4"/>
      <c r="G263" s="4"/>
    </row>
    <row r="264" spans="4:7" x14ac:dyDescent="0.5">
      <c r="D264" s="4"/>
      <c r="E264"/>
      <c r="F264" s="4"/>
      <c r="G264" s="4"/>
    </row>
    <row r="265" spans="4:7" x14ac:dyDescent="0.5">
      <c r="D265" s="4"/>
      <c r="E265"/>
      <c r="F265" s="4"/>
      <c r="G265" s="4"/>
    </row>
    <row r="266" spans="4:7" x14ac:dyDescent="0.5">
      <c r="D266" s="4"/>
      <c r="E266"/>
      <c r="F266" s="4"/>
      <c r="G266" s="4"/>
    </row>
    <row r="267" spans="4:7" x14ac:dyDescent="0.5">
      <c r="D267" s="4"/>
      <c r="E267"/>
      <c r="F267" s="4"/>
      <c r="G267" s="4"/>
    </row>
    <row r="268" spans="4:7" x14ac:dyDescent="0.5">
      <c r="D268" s="4"/>
      <c r="E268"/>
      <c r="F268" s="4"/>
      <c r="G268" s="4"/>
    </row>
    <row r="269" spans="4:7" x14ac:dyDescent="0.5">
      <c r="D269" s="4"/>
      <c r="E269"/>
      <c r="F269" s="4"/>
      <c r="G269" s="4"/>
    </row>
    <row r="270" spans="4:7" x14ac:dyDescent="0.5">
      <c r="D270" s="4"/>
      <c r="E270"/>
      <c r="F270" s="4"/>
      <c r="G270" s="4"/>
    </row>
    <row r="271" spans="4:7" x14ac:dyDescent="0.5">
      <c r="D271" s="4"/>
      <c r="E271"/>
      <c r="F271" s="4"/>
      <c r="G271" s="4"/>
    </row>
    <row r="272" spans="4:7" x14ac:dyDescent="0.5">
      <c r="D272" s="4"/>
      <c r="E272"/>
      <c r="F272" s="4"/>
      <c r="G272" s="4"/>
    </row>
    <row r="273" spans="4:7" x14ac:dyDescent="0.5">
      <c r="D273" s="4"/>
      <c r="E273"/>
      <c r="F273" s="4"/>
      <c r="G273" s="4"/>
    </row>
    <row r="274" spans="4:7" x14ac:dyDescent="0.5">
      <c r="D274" s="4"/>
      <c r="E274"/>
      <c r="F274" s="4"/>
      <c r="G274" s="4"/>
    </row>
    <row r="275" spans="4:7" x14ac:dyDescent="0.5">
      <c r="D275" s="4"/>
      <c r="E275"/>
      <c r="F275" s="4"/>
      <c r="G275" s="4"/>
    </row>
    <row r="276" spans="4:7" x14ac:dyDescent="0.5">
      <c r="D276" s="4"/>
      <c r="E276"/>
      <c r="F276" s="4"/>
      <c r="G276" s="4"/>
    </row>
    <row r="277" spans="4:7" x14ac:dyDescent="0.5">
      <c r="D277" s="4"/>
      <c r="E277"/>
      <c r="F277" s="4"/>
      <c r="G277" s="4"/>
    </row>
    <row r="278" spans="4:7" x14ac:dyDescent="0.5">
      <c r="D278" s="4"/>
      <c r="E278"/>
      <c r="F278" s="4"/>
      <c r="G278" s="4"/>
    </row>
    <row r="279" spans="4:7" x14ac:dyDescent="0.5">
      <c r="D279" s="4"/>
      <c r="E279"/>
      <c r="F279" s="4"/>
      <c r="G279" s="4"/>
    </row>
    <row r="280" spans="4:7" x14ac:dyDescent="0.5">
      <c r="D280" s="4"/>
      <c r="E280"/>
      <c r="F280" s="4"/>
      <c r="G280" s="4"/>
    </row>
    <row r="281" spans="4:7" x14ac:dyDescent="0.5">
      <c r="D281" s="4"/>
      <c r="E281"/>
      <c r="F281" s="4"/>
      <c r="G281" s="4"/>
    </row>
    <row r="282" spans="4:7" x14ac:dyDescent="0.5">
      <c r="D282" s="4"/>
      <c r="E282"/>
      <c r="F282" s="4"/>
      <c r="G282" s="4"/>
    </row>
    <row r="283" spans="4:7" x14ac:dyDescent="0.5">
      <c r="D283" s="4"/>
      <c r="E283"/>
      <c r="F283" s="4"/>
      <c r="G283" s="4"/>
    </row>
    <row r="284" spans="4:7" x14ac:dyDescent="0.5">
      <c r="D284" s="4"/>
      <c r="E284"/>
      <c r="F284" s="4"/>
      <c r="G284" s="4"/>
    </row>
    <row r="285" spans="4:7" x14ac:dyDescent="0.5">
      <c r="D285" s="4"/>
      <c r="E285"/>
      <c r="F285" s="4"/>
      <c r="G285" s="4"/>
    </row>
    <row r="286" spans="4:7" x14ac:dyDescent="0.5">
      <c r="D286" s="4"/>
      <c r="E286"/>
      <c r="F286" s="4"/>
      <c r="G286" s="4"/>
    </row>
    <row r="287" spans="4:7" x14ac:dyDescent="0.5">
      <c r="D287" s="4"/>
      <c r="E287"/>
      <c r="F287" s="4"/>
      <c r="G287" s="4"/>
    </row>
    <row r="288" spans="4:7" x14ac:dyDescent="0.5">
      <c r="D288" s="4"/>
      <c r="E288"/>
      <c r="F288" s="4"/>
      <c r="G288" s="4"/>
    </row>
    <row r="289" spans="4:7" x14ac:dyDescent="0.5">
      <c r="D289" s="4"/>
      <c r="E289"/>
      <c r="F289" s="4"/>
      <c r="G289" s="4"/>
    </row>
    <row r="290" spans="4:7" x14ac:dyDescent="0.5">
      <c r="D290" s="4"/>
      <c r="E290"/>
      <c r="F290" s="4"/>
      <c r="G290" s="4"/>
    </row>
    <row r="291" spans="4:7" x14ac:dyDescent="0.5">
      <c r="D291" s="4"/>
      <c r="E291"/>
      <c r="F291" s="4"/>
      <c r="G291" s="4"/>
    </row>
    <row r="292" spans="4:7" x14ac:dyDescent="0.5">
      <c r="D292" s="4"/>
      <c r="E292"/>
      <c r="F292" s="4"/>
      <c r="G292" s="4"/>
    </row>
    <row r="293" spans="4:7" x14ac:dyDescent="0.5">
      <c r="D293" s="4"/>
      <c r="E293"/>
      <c r="F293" s="4"/>
      <c r="G293" s="4"/>
    </row>
    <row r="294" spans="4:7" x14ac:dyDescent="0.5">
      <c r="D294" s="4"/>
      <c r="E294"/>
      <c r="F294" s="4"/>
      <c r="G294" s="4"/>
    </row>
    <row r="295" spans="4:7" x14ac:dyDescent="0.5">
      <c r="D295" s="4"/>
      <c r="E295"/>
      <c r="F295" s="4"/>
      <c r="G295" s="4"/>
    </row>
    <row r="296" spans="4:7" x14ac:dyDescent="0.5">
      <c r="D296" s="4"/>
      <c r="E296"/>
      <c r="F296" s="4"/>
      <c r="G296" s="4"/>
    </row>
    <row r="297" spans="4:7" x14ac:dyDescent="0.5">
      <c r="D297" s="4"/>
      <c r="E297"/>
      <c r="F297" s="4"/>
      <c r="G297" s="4"/>
    </row>
    <row r="298" spans="4:7" x14ac:dyDescent="0.5">
      <c r="D298" s="4"/>
      <c r="E298"/>
      <c r="F298" s="4"/>
      <c r="G298" s="4"/>
    </row>
    <row r="299" spans="4:7" x14ac:dyDescent="0.5">
      <c r="D299" s="4"/>
      <c r="E299"/>
      <c r="F299" s="4"/>
      <c r="G299" s="4"/>
    </row>
    <row r="300" spans="4:7" x14ac:dyDescent="0.5">
      <c r="D300" s="4"/>
      <c r="E300"/>
      <c r="F300" s="4"/>
      <c r="G300" s="4"/>
    </row>
    <row r="301" spans="4:7" x14ac:dyDescent="0.5">
      <c r="D301" s="4"/>
      <c r="E301"/>
      <c r="F301" s="4"/>
      <c r="G301" s="4"/>
    </row>
    <row r="302" spans="4:7" x14ac:dyDescent="0.5">
      <c r="D302" s="4"/>
      <c r="E302"/>
      <c r="F302" s="4"/>
      <c r="G302" s="4"/>
    </row>
    <row r="303" spans="4:7" x14ac:dyDescent="0.5">
      <c r="D303" s="4"/>
      <c r="E303"/>
      <c r="F303" s="4"/>
      <c r="G303" s="4"/>
    </row>
    <row r="304" spans="4:7" x14ac:dyDescent="0.5">
      <c r="D304" s="4"/>
      <c r="E304"/>
      <c r="F304" s="4"/>
      <c r="G304" s="4"/>
    </row>
    <row r="305" spans="4:7" x14ac:dyDescent="0.5">
      <c r="D305" s="4"/>
      <c r="E305"/>
      <c r="F305" s="4"/>
      <c r="G305" s="4"/>
    </row>
    <row r="306" spans="4:7" x14ac:dyDescent="0.5">
      <c r="D306" s="4"/>
      <c r="E306"/>
      <c r="F306" s="4"/>
      <c r="G306" s="4"/>
    </row>
    <row r="307" spans="4:7" x14ac:dyDescent="0.5">
      <c r="D307" s="4"/>
      <c r="E307"/>
      <c r="F307" s="4"/>
      <c r="G307" s="4"/>
    </row>
    <row r="308" spans="4:7" x14ac:dyDescent="0.5">
      <c r="D308" s="4"/>
      <c r="E308"/>
      <c r="F308" s="4"/>
      <c r="G308" s="4"/>
    </row>
    <row r="309" spans="4:7" x14ac:dyDescent="0.5">
      <c r="D309" s="4"/>
      <c r="E309"/>
      <c r="F309" s="4"/>
      <c r="G309" s="4"/>
    </row>
    <row r="310" spans="4:7" x14ac:dyDescent="0.5">
      <c r="D310" s="4"/>
      <c r="E310"/>
      <c r="F310" s="4"/>
      <c r="G310" s="4"/>
    </row>
    <row r="311" spans="4:7" x14ac:dyDescent="0.5">
      <c r="D311" s="4"/>
      <c r="E311"/>
      <c r="F311" s="4"/>
      <c r="G311" s="4"/>
    </row>
    <row r="312" spans="4:7" x14ac:dyDescent="0.5">
      <c r="D312" s="4"/>
      <c r="E312"/>
      <c r="F312" s="4"/>
      <c r="G312" s="4"/>
    </row>
    <row r="313" spans="4:7" x14ac:dyDescent="0.5">
      <c r="D313" s="4"/>
      <c r="E313"/>
      <c r="F313" s="4"/>
      <c r="G313" s="4"/>
    </row>
    <row r="314" spans="4:7" x14ac:dyDescent="0.5">
      <c r="D314" s="4"/>
      <c r="E314"/>
      <c r="F314" s="4"/>
      <c r="G314" s="4"/>
    </row>
    <row r="315" spans="4:7" x14ac:dyDescent="0.5">
      <c r="D315" s="4"/>
      <c r="E315"/>
      <c r="F315" s="4"/>
      <c r="G315" s="4"/>
    </row>
    <row r="316" spans="4:7" x14ac:dyDescent="0.5">
      <c r="D316" s="4"/>
      <c r="E316"/>
      <c r="F316" s="4"/>
      <c r="G316" s="4"/>
    </row>
    <row r="317" spans="4:7" x14ac:dyDescent="0.5">
      <c r="D317" s="4"/>
      <c r="E317"/>
      <c r="F317" s="4"/>
      <c r="G317" s="4"/>
    </row>
    <row r="318" spans="4:7" x14ac:dyDescent="0.5">
      <c r="D318" s="4"/>
      <c r="E318"/>
      <c r="F318" s="4"/>
      <c r="G318" s="4"/>
    </row>
    <row r="319" spans="4:7" x14ac:dyDescent="0.5">
      <c r="D319" s="4"/>
      <c r="E319"/>
      <c r="F319" s="4"/>
      <c r="G319" s="4"/>
    </row>
    <row r="320" spans="4:7" x14ac:dyDescent="0.5">
      <c r="D320" s="4"/>
      <c r="E320"/>
      <c r="F320" s="4"/>
      <c r="G320" s="4"/>
    </row>
    <row r="321" spans="4:7" x14ac:dyDescent="0.5">
      <c r="D321" s="4"/>
      <c r="E321"/>
      <c r="F321" s="4"/>
      <c r="G321" s="4"/>
    </row>
    <row r="322" spans="4:7" x14ac:dyDescent="0.5">
      <c r="D322" s="4"/>
      <c r="E322"/>
      <c r="F322" s="4"/>
      <c r="G322" s="4"/>
    </row>
    <row r="323" spans="4:7" x14ac:dyDescent="0.5">
      <c r="D323" s="4"/>
      <c r="E323"/>
      <c r="F323" s="4"/>
      <c r="G323" s="4"/>
    </row>
    <row r="324" spans="4:7" x14ac:dyDescent="0.5">
      <c r="D324" s="4"/>
      <c r="E324"/>
      <c r="F324" s="4"/>
      <c r="G324" s="4"/>
    </row>
    <row r="325" spans="4:7" x14ac:dyDescent="0.5">
      <c r="D325" s="4"/>
      <c r="E325"/>
      <c r="F325" s="4"/>
      <c r="G325" s="4"/>
    </row>
    <row r="326" spans="4:7" x14ac:dyDescent="0.5">
      <c r="D326" s="4"/>
      <c r="E326"/>
      <c r="F326" s="4"/>
      <c r="G326" s="4"/>
    </row>
    <row r="327" spans="4:7" x14ac:dyDescent="0.5">
      <c r="D327" s="4"/>
      <c r="E327"/>
      <c r="F327" s="4"/>
      <c r="G327" s="4"/>
    </row>
    <row r="328" spans="4:7" x14ac:dyDescent="0.5">
      <c r="D328" s="4"/>
      <c r="E328"/>
      <c r="F328" s="4"/>
      <c r="G328" s="4"/>
    </row>
    <row r="329" spans="4:7" x14ac:dyDescent="0.5">
      <c r="D329" s="4"/>
      <c r="E329"/>
      <c r="F329" s="4"/>
      <c r="G329" s="4"/>
    </row>
    <row r="330" spans="4:7" x14ac:dyDescent="0.5">
      <c r="D330" s="4"/>
      <c r="E330"/>
      <c r="F330" s="4"/>
      <c r="G330" s="4"/>
    </row>
    <row r="331" spans="4:7" x14ac:dyDescent="0.5">
      <c r="D331" s="4"/>
      <c r="E331"/>
      <c r="F331" s="4"/>
      <c r="G331" s="4"/>
    </row>
    <row r="332" spans="4:7" x14ac:dyDescent="0.5">
      <c r="D332" s="4"/>
      <c r="E332"/>
      <c r="F332" s="4"/>
      <c r="G332" s="4"/>
    </row>
    <row r="333" spans="4:7" x14ac:dyDescent="0.5">
      <c r="D333" s="4"/>
      <c r="E333"/>
      <c r="F333" s="4"/>
      <c r="G333" s="4"/>
    </row>
    <row r="334" spans="4:7" x14ac:dyDescent="0.5">
      <c r="D334" s="4"/>
      <c r="E334"/>
      <c r="F334" s="4"/>
      <c r="G334" s="4"/>
    </row>
    <row r="335" spans="4:7" x14ac:dyDescent="0.5">
      <c r="D335" s="4"/>
      <c r="E335"/>
      <c r="F335" s="4"/>
      <c r="G335" s="4"/>
    </row>
    <row r="336" spans="4:7" x14ac:dyDescent="0.5">
      <c r="D336" s="4"/>
      <c r="E336"/>
      <c r="F336" s="4"/>
      <c r="G336" s="4"/>
    </row>
    <row r="337" spans="4:7" x14ac:dyDescent="0.5">
      <c r="D337" s="4"/>
      <c r="E337"/>
      <c r="F337" s="4"/>
      <c r="G337" s="4"/>
    </row>
    <row r="338" spans="4:7" x14ac:dyDescent="0.5">
      <c r="D338" s="4"/>
      <c r="E338"/>
      <c r="F338" s="4"/>
      <c r="G338" s="4"/>
    </row>
    <row r="339" spans="4:7" x14ac:dyDescent="0.5">
      <c r="D339" s="4"/>
      <c r="E339"/>
      <c r="F339" s="4"/>
      <c r="G339" s="4"/>
    </row>
    <row r="340" spans="4:7" x14ac:dyDescent="0.5">
      <c r="D340" s="4"/>
      <c r="E340"/>
      <c r="F340" s="4"/>
      <c r="G340" s="4"/>
    </row>
    <row r="341" spans="4:7" x14ac:dyDescent="0.5">
      <c r="D341" s="4"/>
      <c r="E341"/>
      <c r="F341" s="4"/>
      <c r="G341" s="4"/>
    </row>
    <row r="342" spans="4:7" x14ac:dyDescent="0.5">
      <c r="D342" s="4"/>
      <c r="E342"/>
      <c r="F342" s="4"/>
      <c r="G342" s="4"/>
    </row>
    <row r="343" spans="4:7" x14ac:dyDescent="0.5">
      <c r="D343" s="4"/>
      <c r="E343"/>
      <c r="F343" s="4"/>
      <c r="G343" s="4"/>
    </row>
    <row r="344" spans="4:7" x14ac:dyDescent="0.5">
      <c r="D344" s="4"/>
      <c r="E344"/>
      <c r="F344" s="4"/>
      <c r="G344" s="4"/>
    </row>
    <row r="345" spans="4:7" x14ac:dyDescent="0.5">
      <c r="D345" s="4"/>
      <c r="E345"/>
      <c r="F345" s="4"/>
      <c r="G345" s="4"/>
    </row>
    <row r="346" spans="4:7" x14ac:dyDescent="0.5">
      <c r="D346" s="4"/>
      <c r="E346"/>
      <c r="F346" s="4"/>
      <c r="G346" s="4"/>
    </row>
    <row r="347" spans="4:7" x14ac:dyDescent="0.5">
      <c r="D347" s="4"/>
      <c r="E347"/>
      <c r="F347" s="4"/>
      <c r="G347" s="4"/>
    </row>
    <row r="348" spans="4:7" x14ac:dyDescent="0.5">
      <c r="D348" s="4"/>
      <c r="E348"/>
      <c r="F348" s="4"/>
      <c r="G348" s="4"/>
    </row>
    <row r="349" spans="4:7" x14ac:dyDescent="0.5">
      <c r="D349" s="4"/>
      <c r="E349"/>
      <c r="F349" s="4"/>
      <c r="G349" s="4"/>
    </row>
    <row r="350" spans="4:7" x14ac:dyDescent="0.5">
      <c r="D350" s="4"/>
      <c r="E350"/>
      <c r="F350" s="4"/>
      <c r="G350" s="4"/>
    </row>
    <row r="351" spans="4:7" x14ac:dyDescent="0.5">
      <c r="D351" s="4"/>
      <c r="E351"/>
      <c r="F351" s="4"/>
      <c r="G351" s="4"/>
    </row>
    <row r="352" spans="4:7" x14ac:dyDescent="0.5">
      <c r="D352" s="4"/>
      <c r="E352"/>
      <c r="F352" s="4"/>
      <c r="G352" s="4"/>
    </row>
    <row r="353" spans="4:7" x14ac:dyDescent="0.5">
      <c r="D353" s="4"/>
      <c r="E353"/>
      <c r="F353" s="4"/>
      <c r="G353" s="4"/>
    </row>
    <row r="354" spans="4:7" x14ac:dyDescent="0.5">
      <c r="D354" s="4"/>
      <c r="E354"/>
      <c r="F354" s="4"/>
      <c r="G354" s="4"/>
    </row>
    <row r="355" spans="4:7" x14ac:dyDescent="0.5">
      <c r="D355" s="4"/>
      <c r="E355"/>
      <c r="F355" s="4"/>
      <c r="G355" s="4"/>
    </row>
    <row r="356" spans="4:7" x14ac:dyDescent="0.5">
      <c r="D356" s="4"/>
      <c r="E356"/>
      <c r="F356" s="4"/>
      <c r="G356" s="4"/>
    </row>
    <row r="357" spans="4:7" x14ac:dyDescent="0.5">
      <c r="D357" s="4"/>
      <c r="E357"/>
      <c r="F357" s="4"/>
      <c r="G357" s="4"/>
    </row>
    <row r="358" spans="4:7" x14ac:dyDescent="0.5">
      <c r="D358" s="4"/>
      <c r="E358"/>
      <c r="F358" s="4"/>
      <c r="G358" s="4"/>
    </row>
    <row r="359" spans="4:7" x14ac:dyDescent="0.5">
      <c r="D359" s="4"/>
      <c r="E359"/>
      <c r="F359" s="4"/>
      <c r="G359" s="4"/>
    </row>
    <row r="360" spans="4:7" x14ac:dyDescent="0.5">
      <c r="D360" s="4"/>
      <c r="E360"/>
      <c r="F360" s="4"/>
      <c r="G360" s="4"/>
    </row>
    <row r="361" spans="4:7" x14ac:dyDescent="0.5">
      <c r="D361" s="4"/>
      <c r="E361"/>
      <c r="F361" s="4"/>
      <c r="G361" s="4"/>
    </row>
    <row r="362" spans="4:7" x14ac:dyDescent="0.5">
      <c r="D362" s="4"/>
      <c r="E362"/>
      <c r="F362" s="4"/>
      <c r="G362" s="4"/>
    </row>
    <row r="363" spans="4:7" x14ac:dyDescent="0.5">
      <c r="D363" s="4"/>
      <c r="E363"/>
      <c r="F363" s="4"/>
      <c r="G363" s="4"/>
    </row>
    <row r="364" spans="4:7" x14ac:dyDescent="0.5">
      <c r="D364" s="4"/>
      <c r="E364"/>
      <c r="F364" s="4"/>
      <c r="G364" s="4"/>
    </row>
    <row r="365" spans="4:7" x14ac:dyDescent="0.5">
      <c r="D365" s="4"/>
      <c r="E365"/>
      <c r="F365" s="4"/>
      <c r="G365" s="4"/>
    </row>
    <row r="366" spans="4:7" x14ac:dyDescent="0.5">
      <c r="D366" s="4"/>
      <c r="E366"/>
      <c r="F366" s="4"/>
      <c r="G366" s="4"/>
    </row>
    <row r="367" spans="4:7" x14ac:dyDescent="0.5">
      <c r="D367" s="4"/>
      <c r="E367"/>
      <c r="F367" s="4"/>
      <c r="G367" s="4"/>
    </row>
    <row r="368" spans="4:7" x14ac:dyDescent="0.5">
      <c r="D368" s="4"/>
      <c r="E368"/>
      <c r="F368" s="4"/>
      <c r="G368" s="4"/>
    </row>
    <row r="369" spans="4:7" x14ac:dyDescent="0.5">
      <c r="D369" s="4"/>
      <c r="E369"/>
      <c r="F369" s="4"/>
      <c r="G369" s="4"/>
    </row>
    <row r="370" spans="4:7" x14ac:dyDescent="0.5">
      <c r="D370" s="4"/>
      <c r="E370"/>
      <c r="F370" s="4"/>
      <c r="G370" s="4"/>
    </row>
    <row r="371" spans="4:7" x14ac:dyDescent="0.5">
      <c r="D371" s="4"/>
      <c r="E371"/>
      <c r="F371" s="4"/>
      <c r="G371" s="4"/>
    </row>
    <row r="372" spans="4:7" x14ac:dyDescent="0.5">
      <c r="D372" s="4"/>
      <c r="E372"/>
      <c r="F372" s="4"/>
      <c r="G372" s="4"/>
    </row>
    <row r="373" spans="4:7" x14ac:dyDescent="0.5">
      <c r="D373" s="4"/>
      <c r="E373"/>
      <c r="F373" s="4"/>
      <c r="G373" s="4"/>
    </row>
    <row r="374" spans="4:7" x14ac:dyDescent="0.5">
      <c r="D374" s="4"/>
      <c r="E374"/>
      <c r="F374" s="4"/>
      <c r="G374" s="4"/>
    </row>
    <row r="375" spans="4:7" x14ac:dyDescent="0.5">
      <c r="D375" s="4"/>
      <c r="E375"/>
      <c r="F375" s="4"/>
      <c r="G375" s="4"/>
    </row>
    <row r="376" spans="4:7" x14ac:dyDescent="0.5">
      <c r="D376" s="4"/>
      <c r="E376"/>
      <c r="F376" s="4"/>
      <c r="G376" s="4"/>
    </row>
    <row r="377" spans="4:7" x14ac:dyDescent="0.5">
      <c r="D377" s="4"/>
      <c r="E377"/>
      <c r="F377" s="4"/>
      <c r="G377" s="4"/>
    </row>
    <row r="378" spans="4:7" x14ac:dyDescent="0.5">
      <c r="D378" s="4"/>
      <c r="E378"/>
      <c r="F378" s="4"/>
      <c r="G378" s="4"/>
    </row>
    <row r="379" spans="4:7" x14ac:dyDescent="0.5">
      <c r="D379" s="4"/>
      <c r="E379"/>
      <c r="F379" s="4"/>
      <c r="G379" s="4"/>
    </row>
    <row r="380" spans="4:7" x14ac:dyDescent="0.5">
      <c r="D380" s="4"/>
      <c r="E380"/>
      <c r="F380" s="4"/>
      <c r="G380" s="4"/>
    </row>
    <row r="381" spans="4:7" x14ac:dyDescent="0.5">
      <c r="D381" s="4"/>
      <c r="E381"/>
      <c r="F381" s="4"/>
      <c r="G381" s="4"/>
    </row>
    <row r="382" spans="4:7" x14ac:dyDescent="0.5">
      <c r="D382" s="4"/>
      <c r="E382"/>
      <c r="F382" s="4"/>
      <c r="G382" s="4"/>
    </row>
    <row r="383" spans="4:7" x14ac:dyDescent="0.5">
      <c r="D383" s="4"/>
      <c r="E383"/>
      <c r="F383" s="4"/>
      <c r="G383" s="4"/>
    </row>
    <row r="384" spans="4:7" x14ac:dyDescent="0.5">
      <c r="D384" s="4"/>
      <c r="E384"/>
      <c r="F384" s="4"/>
      <c r="G384" s="4"/>
    </row>
    <row r="385" spans="4:7" x14ac:dyDescent="0.5">
      <c r="D385" s="4"/>
      <c r="E385"/>
      <c r="F385" s="4"/>
      <c r="G385" s="4"/>
    </row>
    <row r="386" spans="4:7" x14ac:dyDescent="0.5">
      <c r="D386" s="4"/>
      <c r="E386"/>
      <c r="F386" s="4"/>
      <c r="G386" s="4"/>
    </row>
    <row r="387" spans="4:7" x14ac:dyDescent="0.5">
      <c r="D387" s="4"/>
      <c r="E387"/>
      <c r="F387" s="4"/>
      <c r="G387" s="4"/>
    </row>
    <row r="388" spans="4:7" x14ac:dyDescent="0.5">
      <c r="D388" s="4"/>
      <c r="E388"/>
      <c r="F388" s="4"/>
      <c r="G388" s="4"/>
    </row>
    <row r="389" spans="4:7" x14ac:dyDescent="0.5">
      <c r="D389" s="4"/>
      <c r="E389"/>
      <c r="F389" s="4"/>
      <c r="G389" s="4"/>
    </row>
    <row r="390" spans="4:7" x14ac:dyDescent="0.5">
      <c r="D390" s="4"/>
      <c r="E390"/>
      <c r="F390" s="4"/>
      <c r="G390" s="4"/>
    </row>
    <row r="391" spans="4:7" x14ac:dyDescent="0.5">
      <c r="D391" s="4"/>
      <c r="E391"/>
      <c r="F391" s="4"/>
      <c r="G391" s="4"/>
    </row>
    <row r="392" spans="4:7" x14ac:dyDescent="0.5">
      <c r="D392" s="4"/>
      <c r="E392"/>
      <c r="F392" s="4"/>
      <c r="G392" s="4"/>
    </row>
    <row r="393" spans="4:7" x14ac:dyDescent="0.5">
      <c r="D393" s="4"/>
      <c r="E393"/>
      <c r="F393" s="4"/>
      <c r="G393" s="4"/>
    </row>
    <row r="394" spans="4:7" x14ac:dyDescent="0.5">
      <c r="D394" s="4"/>
      <c r="E394"/>
      <c r="F394" s="4"/>
      <c r="G394" s="4"/>
    </row>
    <row r="395" spans="4:7" x14ac:dyDescent="0.5">
      <c r="D395" s="4"/>
      <c r="E395"/>
      <c r="F395" s="4"/>
      <c r="G395" s="4"/>
    </row>
    <row r="396" spans="4:7" x14ac:dyDescent="0.5">
      <c r="D396" s="4"/>
      <c r="E396"/>
      <c r="F396" s="4"/>
      <c r="G396" s="4"/>
    </row>
    <row r="397" spans="4:7" x14ac:dyDescent="0.5">
      <c r="D397" s="4"/>
      <c r="E397"/>
      <c r="F397" s="4"/>
      <c r="G397" s="4"/>
    </row>
    <row r="398" spans="4:7" x14ac:dyDescent="0.5">
      <c r="D398" s="4"/>
      <c r="E398"/>
      <c r="F398" s="4"/>
      <c r="G398" s="4"/>
    </row>
    <row r="399" spans="4:7" x14ac:dyDescent="0.5">
      <c r="D399" s="4"/>
      <c r="E399"/>
      <c r="F399" s="4"/>
      <c r="G399" s="4"/>
    </row>
    <row r="400" spans="4:7" x14ac:dyDescent="0.5">
      <c r="D400" s="4"/>
      <c r="E400"/>
      <c r="F400" s="4"/>
      <c r="G400" s="4"/>
    </row>
    <row r="401" spans="4:7" x14ac:dyDescent="0.5">
      <c r="D401" s="4"/>
      <c r="E401"/>
      <c r="F401" s="4"/>
      <c r="G401" s="4"/>
    </row>
    <row r="402" spans="4:7" x14ac:dyDescent="0.5">
      <c r="D402" s="4"/>
      <c r="E402"/>
      <c r="F402" s="4"/>
      <c r="G402" s="4"/>
    </row>
    <row r="403" spans="4:7" ht="14.5" x14ac:dyDescent="0.35">
      <c r="E403"/>
    </row>
    <row r="404" spans="4:7" ht="14.5" x14ac:dyDescent="0.35">
      <c r="D404"/>
      <c r="E404"/>
    </row>
    <row r="405" spans="4:7" ht="14.5" x14ac:dyDescent="0.35">
      <c r="D405"/>
      <c r="E405"/>
    </row>
    <row r="406" spans="4:7" ht="14.5" x14ac:dyDescent="0.35">
      <c r="D406"/>
      <c r="E406"/>
    </row>
    <row r="407" spans="4:7" ht="14.5" x14ac:dyDescent="0.35">
      <c r="D407"/>
      <c r="E407"/>
    </row>
    <row r="408" spans="4:7" ht="14.5" x14ac:dyDescent="0.35">
      <c r="D408"/>
      <c r="E408"/>
    </row>
    <row r="409" spans="4:7" ht="14.5" x14ac:dyDescent="0.35">
      <c r="D409"/>
      <c r="E409"/>
    </row>
    <row r="410" spans="4:7" ht="14.5" x14ac:dyDescent="0.35">
      <c r="D410"/>
      <c r="E410"/>
    </row>
    <row r="411" spans="4:7" ht="14.5" x14ac:dyDescent="0.35">
      <c r="D411"/>
      <c r="E411"/>
    </row>
    <row r="412" spans="4:7" ht="14.5" x14ac:dyDescent="0.35">
      <c r="D412"/>
      <c r="E412"/>
      <c r="F412"/>
    </row>
    <row r="413" spans="4:7" ht="14.5" x14ac:dyDescent="0.35">
      <c r="D413"/>
      <c r="E413"/>
      <c r="F413"/>
    </row>
    <row r="414" spans="4:7" ht="14.5" x14ac:dyDescent="0.35">
      <c r="D414"/>
      <c r="E414"/>
      <c r="F414"/>
    </row>
    <row r="415" spans="4:7" ht="14.5" x14ac:dyDescent="0.35">
      <c r="D415"/>
      <c r="E415"/>
      <c r="F415"/>
    </row>
    <row r="416" spans="4:7" ht="14.5" x14ac:dyDescent="0.35">
      <c r="D416"/>
      <c r="E416"/>
      <c r="F416"/>
    </row>
    <row r="417" customFormat="1" ht="14.5" x14ac:dyDescent="0.35"/>
    <row r="418" customFormat="1" ht="14.5" x14ac:dyDescent="0.35"/>
    <row r="419" customFormat="1" ht="14.5" x14ac:dyDescent="0.35"/>
    <row r="420" customFormat="1" ht="14.5" x14ac:dyDescent="0.35"/>
    <row r="421" customFormat="1" ht="14.5" x14ac:dyDescent="0.35"/>
    <row r="422" customFormat="1" ht="14.5" x14ac:dyDescent="0.35"/>
    <row r="423" customFormat="1" ht="14.5" x14ac:dyDescent="0.35"/>
    <row r="424" customFormat="1" ht="14.5" x14ac:dyDescent="0.35"/>
    <row r="425" customFormat="1" ht="14.5" x14ac:dyDescent="0.35"/>
    <row r="426" customFormat="1" ht="14.5" x14ac:dyDescent="0.35"/>
    <row r="427" customFormat="1" ht="14.5" x14ac:dyDescent="0.35"/>
    <row r="428" customFormat="1" ht="14.5" x14ac:dyDescent="0.35"/>
    <row r="429" customFormat="1" ht="14.5" x14ac:dyDescent="0.35"/>
    <row r="430" customFormat="1" ht="14.5" x14ac:dyDescent="0.35"/>
    <row r="431" customFormat="1" ht="14.5" x14ac:dyDescent="0.35"/>
    <row r="432" customFormat="1" ht="14.5" x14ac:dyDescent="0.35"/>
    <row r="433" customFormat="1" ht="14.5" x14ac:dyDescent="0.35"/>
    <row r="434" customFormat="1" ht="14.5" x14ac:dyDescent="0.35"/>
    <row r="435" customFormat="1" ht="14.5" x14ac:dyDescent="0.35"/>
    <row r="436" customFormat="1" ht="14.5" x14ac:dyDescent="0.35"/>
    <row r="437" customFormat="1" ht="14.5" x14ac:dyDescent="0.35"/>
    <row r="438" customFormat="1" ht="14.5" x14ac:dyDescent="0.35"/>
    <row r="439" customFormat="1" ht="14.5" x14ac:dyDescent="0.35"/>
    <row r="440" customFormat="1" ht="14.5" x14ac:dyDescent="0.35"/>
    <row r="441" customFormat="1" ht="14.5" x14ac:dyDescent="0.35"/>
    <row r="442" customFormat="1" ht="14.5" x14ac:dyDescent="0.35"/>
    <row r="443" customFormat="1" ht="14.5" x14ac:dyDescent="0.35"/>
    <row r="444" customFormat="1" ht="14.5" x14ac:dyDescent="0.35"/>
    <row r="445" customFormat="1" ht="14.5" x14ac:dyDescent="0.35"/>
    <row r="446" customFormat="1" ht="14.5" x14ac:dyDescent="0.35"/>
    <row r="447" customFormat="1" ht="14.5" x14ac:dyDescent="0.35"/>
    <row r="448" customFormat="1" ht="14.5" x14ac:dyDescent="0.35"/>
    <row r="449" customFormat="1" ht="14.5" x14ac:dyDescent="0.35"/>
    <row r="450" customFormat="1" ht="14.5" x14ac:dyDescent="0.35"/>
    <row r="451" customFormat="1" ht="14.5" x14ac:dyDescent="0.35"/>
    <row r="452" customFormat="1" ht="14.5" x14ac:dyDescent="0.35"/>
    <row r="453" customFormat="1" ht="14.5" x14ac:dyDescent="0.35"/>
    <row r="454" customFormat="1" ht="14.5" x14ac:dyDescent="0.35"/>
    <row r="455" customFormat="1" ht="14.5" x14ac:dyDescent="0.35"/>
    <row r="456" customFormat="1" ht="14.5" x14ac:dyDescent="0.35"/>
    <row r="457" customFormat="1" ht="14.5" x14ac:dyDescent="0.35"/>
    <row r="458" customFormat="1" ht="14.5" x14ac:dyDescent="0.35"/>
    <row r="459" customFormat="1" ht="14.5" x14ac:dyDescent="0.35"/>
    <row r="460" customFormat="1" ht="14.5" x14ac:dyDescent="0.35"/>
    <row r="461" customFormat="1" ht="14.5" x14ac:dyDescent="0.35"/>
    <row r="462" customFormat="1" ht="14.5" x14ac:dyDescent="0.35"/>
    <row r="463" customFormat="1" ht="14.5" x14ac:dyDescent="0.35"/>
    <row r="464" customFormat="1" ht="14.5" x14ac:dyDescent="0.35"/>
    <row r="465" customFormat="1" ht="14.5" x14ac:dyDescent="0.35"/>
    <row r="466" customFormat="1" ht="14.5" x14ac:dyDescent="0.35"/>
    <row r="467" customFormat="1" ht="14.5" x14ac:dyDescent="0.35"/>
    <row r="468" customFormat="1" ht="14.5" x14ac:dyDescent="0.35"/>
    <row r="469" customFormat="1" ht="14.5" x14ac:dyDescent="0.35"/>
    <row r="470" customFormat="1" ht="14.5" x14ac:dyDescent="0.35"/>
    <row r="471" customFormat="1" ht="14.5" x14ac:dyDescent="0.35"/>
    <row r="472" customFormat="1" ht="14.5" x14ac:dyDescent="0.35"/>
    <row r="473" customFormat="1" ht="14.5" x14ac:dyDescent="0.35"/>
    <row r="474" customFormat="1" ht="14.5" x14ac:dyDescent="0.35"/>
    <row r="475" customFormat="1" ht="14.5" x14ac:dyDescent="0.35"/>
    <row r="476" customFormat="1" ht="14.5" x14ac:dyDescent="0.35"/>
    <row r="477" customFormat="1" ht="14.5" x14ac:dyDescent="0.35"/>
    <row r="478" customFormat="1" ht="14.5" x14ac:dyDescent="0.35"/>
    <row r="479" customFormat="1" ht="14.5" x14ac:dyDescent="0.35"/>
    <row r="480" customFormat="1" ht="14.5" x14ac:dyDescent="0.35"/>
    <row r="481" customFormat="1" ht="14.5" x14ac:dyDescent="0.35"/>
    <row r="482" customFormat="1" ht="14.5" x14ac:dyDescent="0.35"/>
    <row r="483" customFormat="1" ht="14.5" x14ac:dyDescent="0.35"/>
    <row r="484" customFormat="1" ht="14.5" x14ac:dyDescent="0.35"/>
    <row r="485" customFormat="1" ht="14.5" x14ac:dyDescent="0.35"/>
    <row r="486" customFormat="1" ht="14.5" x14ac:dyDescent="0.35"/>
    <row r="487" customFormat="1" ht="14.5" x14ac:dyDescent="0.35"/>
    <row r="488" customFormat="1" ht="14.5" x14ac:dyDescent="0.35"/>
    <row r="489" customFormat="1" ht="14.5" x14ac:dyDescent="0.35"/>
    <row r="490" customFormat="1" ht="14.5" x14ac:dyDescent="0.35"/>
    <row r="491" customFormat="1" ht="14.5" x14ac:dyDescent="0.35"/>
    <row r="492" customFormat="1" ht="14.5" x14ac:dyDescent="0.35"/>
    <row r="493" customFormat="1" ht="14.5" x14ac:dyDescent="0.35"/>
    <row r="494" customFormat="1" ht="14.5" x14ac:dyDescent="0.35"/>
    <row r="495" customFormat="1" ht="14.5" x14ac:dyDescent="0.35"/>
    <row r="496" customFormat="1" ht="14.5" x14ac:dyDescent="0.35"/>
    <row r="497" customFormat="1" ht="14.5" x14ac:dyDescent="0.35"/>
    <row r="498" customFormat="1" ht="14.5" x14ac:dyDescent="0.35"/>
    <row r="499" customFormat="1" ht="14.5" x14ac:dyDescent="0.35"/>
    <row r="500" customFormat="1" ht="14.5" x14ac:dyDescent="0.35"/>
    <row r="501" customFormat="1" ht="14.5" x14ac:dyDescent="0.35"/>
    <row r="502" customFormat="1" ht="14.5" x14ac:dyDescent="0.35"/>
    <row r="503" customFormat="1" ht="14.5" x14ac:dyDescent="0.35"/>
    <row r="504" customFormat="1" ht="14.5" x14ac:dyDescent="0.35"/>
    <row r="505" customFormat="1" ht="14.5" x14ac:dyDescent="0.35"/>
    <row r="506" customFormat="1" ht="14.5" x14ac:dyDescent="0.35"/>
    <row r="507" customFormat="1" ht="14.5" x14ac:dyDescent="0.35"/>
    <row r="508" customFormat="1" ht="14.5" x14ac:dyDescent="0.35"/>
    <row r="509" customFormat="1" ht="14.5" x14ac:dyDescent="0.35"/>
    <row r="510" customFormat="1" ht="14.5" x14ac:dyDescent="0.35"/>
    <row r="511" customFormat="1" ht="14.5" x14ac:dyDescent="0.35"/>
    <row r="512" customFormat="1" ht="14.5" x14ac:dyDescent="0.35"/>
    <row r="513" customFormat="1" ht="14.5" x14ac:dyDescent="0.35"/>
    <row r="514" customFormat="1" ht="14.5" x14ac:dyDescent="0.35"/>
    <row r="515" customFormat="1" ht="14.5" x14ac:dyDescent="0.35"/>
    <row r="516" customFormat="1" ht="14.5" x14ac:dyDescent="0.35"/>
    <row r="517" customFormat="1" ht="14.5" x14ac:dyDescent="0.35"/>
    <row r="518" customFormat="1" ht="14.5" x14ac:dyDescent="0.35"/>
    <row r="519" customFormat="1" ht="14.5" x14ac:dyDescent="0.35"/>
    <row r="520" customFormat="1" ht="14.5" x14ac:dyDescent="0.35"/>
    <row r="521" customFormat="1" ht="14.5" x14ac:dyDescent="0.35"/>
    <row r="522" customFormat="1" ht="14.5" x14ac:dyDescent="0.35"/>
    <row r="523" customFormat="1" ht="14.5" x14ac:dyDescent="0.35"/>
    <row r="524" customFormat="1" ht="14.5" x14ac:dyDescent="0.35"/>
    <row r="525" customFormat="1" ht="14.5" x14ac:dyDescent="0.35"/>
    <row r="526" customFormat="1" ht="14.5" x14ac:dyDescent="0.35"/>
    <row r="527" customFormat="1" ht="14.5" x14ac:dyDescent="0.35"/>
    <row r="528" customFormat="1" ht="14.5" x14ac:dyDescent="0.35"/>
    <row r="529" customFormat="1" ht="14.5" x14ac:dyDescent="0.35"/>
    <row r="530" customFormat="1" ht="14.5" x14ac:dyDescent="0.35"/>
    <row r="531" customFormat="1" ht="14.5" x14ac:dyDescent="0.35"/>
    <row r="532" customFormat="1" ht="14.5" x14ac:dyDescent="0.35"/>
    <row r="533" customFormat="1" ht="14.5" x14ac:dyDescent="0.35"/>
    <row r="534" customFormat="1" ht="14.5" x14ac:dyDescent="0.35"/>
    <row r="535" customFormat="1" ht="14.5" x14ac:dyDescent="0.35"/>
    <row r="536" customFormat="1" ht="14.5" x14ac:dyDescent="0.35"/>
    <row r="537" customFormat="1" ht="14.5" x14ac:dyDescent="0.35"/>
    <row r="538" customFormat="1" ht="14.5" x14ac:dyDescent="0.35"/>
    <row r="539" customFormat="1" ht="14.5" x14ac:dyDescent="0.35"/>
    <row r="540" customFormat="1" ht="14.5" x14ac:dyDescent="0.35"/>
    <row r="541" customFormat="1" ht="14.5" x14ac:dyDescent="0.35"/>
    <row r="542" customFormat="1" ht="14.5" x14ac:dyDescent="0.35"/>
    <row r="543" customFormat="1" ht="14.5" x14ac:dyDescent="0.35"/>
    <row r="544" customFormat="1" ht="14.5" x14ac:dyDescent="0.35"/>
    <row r="545" customFormat="1" ht="14.5" x14ac:dyDescent="0.35"/>
    <row r="546" customFormat="1" ht="14.5" x14ac:dyDescent="0.35"/>
    <row r="547" customFormat="1" ht="14.5" x14ac:dyDescent="0.35"/>
    <row r="548" customFormat="1" ht="14.5" x14ac:dyDescent="0.35"/>
    <row r="549" customFormat="1" ht="14.5" x14ac:dyDescent="0.35"/>
    <row r="550" customFormat="1" ht="14.5" x14ac:dyDescent="0.35"/>
    <row r="551" customFormat="1" ht="14.5" x14ac:dyDescent="0.35"/>
    <row r="552" customFormat="1" ht="14.5" x14ac:dyDescent="0.35"/>
    <row r="553" customFormat="1" ht="14.5" x14ac:dyDescent="0.35"/>
    <row r="554" customFormat="1" ht="14.5" x14ac:dyDescent="0.35"/>
    <row r="555" customFormat="1" ht="14.5" x14ac:dyDescent="0.35"/>
    <row r="556" customFormat="1" ht="14.5" x14ac:dyDescent="0.35"/>
    <row r="557" customFormat="1" ht="14.5" x14ac:dyDescent="0.35"/>
    <row r="558" customFormat="1" ht="14.5" x14ac:dyDescent="0.35"/>
    <row r="559" customFormat="1" ht="14.5" x14ac:dyDescent="0.35"/>
    <row r="560" customFormat="1" ht="14.5" x14ac:dyDescent="0.35"/>
    <row r="561" customFormat="1" ht="14.5" x14ac:dyDescent="0.35"/>
    <row r="562" customFormat="1" ht="14.5" x14ac:dyDescent="0.35"/>
    <row r="563" customFormat="1" ht="14.5" x14ac:dyDescent="0.35"/>
    <row r="564" customFormat="1" ht="14.5" x14ac:dyDescent="0.35"/>
    <row r="565" customFormat="1" ht="14.5" x14ac:dyDescent="0.35"/>
    <row r="566" customFormat="1" ht="14.5" x14ac:dyDescent="0.35"/>
    <row r="567" customFormat="1" ht="14.5" x14ac:dyDescent="0.35"/>
    <row r="568" customFormat="1" ht="14.5" x14ac:dyDescent="0.35"/>
    <row r="569" customFormat="1" ht="14.5" x14ac:dyDescent="0.35"/>
    <row r="570" customFormat="1" ht="14.5" x14ac:dyDescent="0.35"/>
    <row r="571" customFormat="1" ht="14.5" x14ac:dyDescent="0.35"/>
    <row r="572" customFormat="1" ht="14.5" x14ac:dyDescent="0.35"/>
    <row r="573" customFormat="1" ht="14.5" x14ac:dyDescent="0.35"/>
    <row r="574" customFormat="1" ht="14.5" x14ac:dyDescent="0.35"/>
    <row r="575" customFormat="1" ht="14.5" x14ac:dyDescent="0.35"/>
    <row r="576" customFormat="1" ht="14.5" x14ac:dyDescent="0.35"/>
    <row r="577" customFormat="1" ht="14.5" x14ac:dyDescent="0.35"/>
    <row r="578" customFormat="1" ht="14.5" x14ac:dyDescent="0.35"/>
    <row r="579" customFormat="1" ht="14.5" x14ac:dyDescent="0.35"/>
    <row r="580" customFormat="1" ht="14.5" x14ac:dyDescent="0.35"/>
    <row r="581" customFormat="1" ht="14.5" x14ac:dyDescent="0.35"/>
    <row r="582" customFormat="1" ht="14.5" x14ac:dyDescent="0.35"/>
    <row r="583" customFormat="1" ht="14.5" x14ac:dyDescent="0.35"/>
    <row r="584" customFormat="1" ht="14.5" x14ac:dyDescent="0.35"/>
    <row r="585" customFormat="1" ht="14.5" x14ac:dyDescent="0.35"/>
    <row r="586" customFormat="1" ht="14.5" x14ac:dyDescent="0.35"/>
    <row r="587" customFormat="1" ht="14.5" x14ac:dyDescent="0.35"/>
    <row r="588" customFormat="1" ht="14.5" x14ac:dyDescent="0.35"/>
    <row r="589" customFormat="1" ht="14.5" x14ac:dyDescent="0.35"/>
    <row r="590" customFormat="1" ht="14.5" x14ac:dyDescent="0.35"/>
    <row r="591" customFormat="1" ht="14.5" x14ac:dyDescent="0.35"/>
    <row r="592" customFormat="1" ht="14.5" x14ac:dyDescent="0.35"/>
    <row r="593" customFormat="1" ht="14.5" x14ac:dyDescent="0.35"/>
    <row r="594" customFormat="1" ht="14.5" x14ac:dyDescent="0.35"/>
    <row r="595" customFormat="1" ht="14.5" x14ac:dyDescent="0.35"/>
    <row r="596" customFormat="1" ht="14.5" x14ac:dyDescent="0.35"/>
    <row r="597" customFormat="1" ht="14.5" x14ac:dyDescent="0.35"/>
    <row r="598" customFormat="1" ht="14.5" x14ac:dyDescent="0.35"/>
    <row r="599" customFormat="1" ht="14.5" x14ac:dyDescent="0.35"/>
    <row r="600" customFormat="1" ht="14.5" x14ac:dyDescent="0.35"/>
    <row r="601" customFormat="1" ht="14.5" x14ac:dyDescent="0.35"/>
    <row r="602" customFormat="1" ht="14.5" x14ac:dyDescent="0.35"/>
    <row r="603" customFormat="1" ht="14.5" x14ac:dyDescent="0.35"/>
    <row r="604" customFormat="1" ht="14.5" x14ac:dyDescent="0.35"/>
    <row r="605" customFormat="1" ht="14.5" x14ac:dyDescent="0.35"/>
    <row r="606" customFormat="1" ht="14.5" x14ac:dyDescent="0.35"/>
    <row r="607" customFormat="1" ht="14.5" x14ac:dyDescent="0.35"/>
    <row r="608" customFormat="1" ht="14.5" x14ac:dyDescent="0.35"/>
    <row r="609" customFormat="1" ht="14.5" x14ac:dyDescent="0.35"/>
    <row r="610" customFormat="1" ht="14.5" x14ac:dyDescent="0.35"/>
    <row r="611" customFormat="1" ht="14.5" x14ac:dyDescent="0.35"/>
    <row r="612" customFormat="1" ht="14.5" x14ac:dyDescent="0.35"/>
    <row r="613" customFormat="1" ht="14.5" x14ac:dyDescent="0.35"/>
    <row r="614" customFormat="1" ht="14.5" x14ac:dyDescent="0.35"/>
    <row r="615" customFormat="1" ht="14.5" x14ac:dyDescent="0.35"/>
    <row r="616" customFormat="1" ht="14.5" x14ac:dyDescent="0.35"/>
    <row r="617" customFormat="1" ht="14.5" x14ac:dyDescent="0.35"/>
    <row r="618" customFormat="1" ht="14.5" x14ac:dyDescent="0.35"/>
    <row r="619" customFormat="1" ht="14.5" x14ac:dyDescent="0.35"/>
    <row r="620" customFormat="1" ht="14.5" x14ac:dyDescent="0.35"/>
    <row r="621" customFormat="1" ht="14.5" x14ac:dyDescent="0.35"/>
    <row r="622" customFormat="1" ht="14.5" x14ac:dyDescent="0.35"/>
    <row r="623" customFormat="1" ht="14.5" x14ac:dyDescent="0.35"/>
    <row r="624" customFormat="1" ht="14.5" x14ac:dyDescent="0.35"/>
    <row r="625" customFormat="1" ht="14.5" x14ac:dyDescent="0.35"/>
    <row r="626" customFormat="1" ht="14.5" x14ac:dyDescent="0.35"/>
    <row r="627" customFormat="1" ht="14.5" x14ac:dyDescent="0.35"/>
    <row r="628" customFormat="1" ht="14.5" x14ac:dyDescent="0.35"/>
    <row r="629" customFormat="1" ht="14.5" x14ac:dyDescent="0.35"/>
    <row r="630" customFormat="1" ht="14.5" x14ac:dyDescent="0.35"/>
    <row r="631" customFormat="1" ht="14.5" x14ac:dyDescent="0.35"/>
    <row r="632" customFormat="1" ht="14.5" x14ac:dyDescent="0.35"/>
    <row r="633" customFormat="1" ht="14.5" x14ac:dyDescent="0.35"/>
    <row r="634" customFormat="1" ht="14.5" x14ac:dyDescent="0.35"/>
    <row r="635" customFormat="1" ht="14.5" x14ac:dyDescent="0.35"/>
    <row r="636" customFormat="1" ht="14.5" x14ac:dyDescent="0.35"/>
    <row r="637" customFormat="1" ht="14.5" x14ac:dyDescent="0.35"/>
    <row r="638" customFormat="1" ht="14.5" x14ac:dyDescent="0.35"/>
    <row r="639" customFormat="1" ht="14.5" x14ac:dyDescent="0.35"/>
    <row r="640" customFormat="1" ht="14.5" x14ac:dyDescent="0.35"/>
    <row r="641" customFormat="1" ht="14.5" x14ac:dyDescent="0.35"/>
    <row r="642" customFormat="1" ht="14.5" x14ac:dyDescent="0.35"/>
    <row r="643" customFormat="1" ht="14.5" x14ac:dyDescent="0.35"/>
    <row r="644" customFormat="1" ht="14.5" x14ac:dyDescent="0.35"/>
    <row r="645" customFormat="1" ht="14.5" x14ac:dyDescent="0.35"/>
    <row r="646" customFormat="1" ht="14.5" x14ac:dyDescent="0.35"/>
    <row r="647" customFormat="1" ht="14.5" x14ac:dyDescent="0.35"/>
    <row r="648" customFormat="1" ht="14.5" x14ac:dyDescent="0.35"/>
    <row r="649" customFormat="1" ht="14.5" x14ac:dyDescent="0.35"/>
    <row r="650" customFormat="1" ht="14.5" x14ac:dyDescent="0.35"/>
    <row r="651" customFormat="1" ht="14.5" x14ac:dyDescent="0.35"/>
    <row r="652" customFormat="1" ht="14.5" x14ac:dyDescent="0.35"/>
    <row r="653" customFormat="1" ht="14.5" x14ac:dyDescent="0.35"/>
    <row r="654" customFormat="1" ht="14.5" x14ac:dyDescent="0.35"/>
    <row r="655" customFormat="1" ht="14.5" x14ac:dyDescent="0.35"/>
    <row r="656" customFormat="1" ht="14.5" x14ac:dyDescent="0.35"/>
    <row r="657" customFormat="1" ht="14.5" x14ac:dyDescent="0.35"/>
    <row r="658" customFormat="1" ht="14.5" x14ac:dyDescent="0.35"/>
    <row r="659" customFormat="1" ht="14.5" x14ac:dyDescent="0.35"/>
    <row r="660" customFormat="1" ht="14.5" x14ac:dyDescent="0.35"/>
    <row r="661" customFormat="1" ht="14.5" x14ac:dyDescent="0.35"/>
    <row r="662" customFormat="1" ht="14.5" x14ac:dyDescent="0.35"/>
    <row r="663" customFormat="1" ht="14.5" x14ac:dyDescent="0.35"/>
    <row r="664" customFormat="1" ht="14.5" x14ac:dyDescent="0.35"/>
    <row r="665" customFormat="1" ht="14.5" x14ac:dyDescent="0.35"/>
    <row r="666" customFormat="1" ht="14.5" x14ac:dyDescent="0.35"/>
    <row r="667" customFormat="1" ht="14.5" x14ac:dyDescent="0.35"/>
    <row r="668" customFormat="1" ht="14.5" x14ac:dyDescent="0.35"/>
    <row r="669" customFormat="1" ht="14.5" x14ac:dyDescent="0.35"/>
    <row r="670" customFormat="1" ht="14.5" x14ac:dyDescent="0.35"/>
    <row r="671" customFormat="1" ht="14.5" x14ac:dyDescent="0.35"/>
    <row r="672" customFormat="1" ht="14.5" x14ac:dyDescent="0.35"/>
    <row r="673" customFormat="1" ht="14.5" x14ac:dyDescent="0.35"/>
    <row r="674" customFormat="1" ht="14.5" x14ac:dyDescent="0.35"/>
    <row r="675" customFormat="1" ht="14.5" x14ac:dyDescent="0.35"/>
    <row r="676" customFormat="1" ht="14.5" x14ac:dyDescent="0.35"/>
    <row r="677" customFormat="1" ht="14.5" x14ac:dyDescent="0.35"/>
    <row r="678" customFormat="1" ht="14.5" x14ac:dyDescent="0.35"/>
    <row r="679" customFormat="1" ht="14.5" x14ac:dyDescent="0.35"/>
    <row r="680" customFormat="1" ht="14.5" x14ac:dyDescent="0.35"/>
    <row r="681" customFormat="1" ht="14.5" x14ac:dyDescent="0.35"/>
    <row r="682" customFormat="1" ht="14.5" x14ac:dyDescent="0.35"/>
    <row r="683" customFormat="1" ht="14.5" x14ac:dyDescent="0.35"/>
    <row r="684" customFormat="1" ht="14.5" x14ac:dyDescent="0.35"/>
    <row r="685" customFormat="1" ht="14.5" x14ac:dyDescent="0.35"/>
    <row r="686" customFormat="1" ht="14.5" x14ac:dyDescent="0.35"/>
    <row r="687" customFormat="1" ht="14.5" x14ac:dyDescent="0.35"/>
    <row r="688" customFormat="1" ht="14.5" x14ac:dyDescent="0.35"/>
    <row r="689" customFormat="1" ht="14.5" x14ac:dyDescent="0.35"/>
    <row r="690" customFormat="1" ht="14.5" x14ac:dyDescent="0.35"/>
    <row r="691" customFormat="1" ht="14.5" x14ac:dyDescent="0.35"/>
    <row r="692" customFormat="1" ht="14.5" x14ac:dyDescent="0.35"/>
    <row r="693" customFormat="1" ht="14.5" x14ac:dyDescent="0.35"/>
    <row r="694" customFormat="1" ht="14.5" x14ac:dyDescent="0.35"/>
    <row r="695" customFormat="1" ht="14.5" x14ac:dyDescent="0.35"/>
    <row r="696" customFormat="1" ht="14.5" x14ac:dyDescent="0.35"/>
    <row r="697" customFormat="1" ht="14.5" x14ac:dyDescent="0.35"/>
    <row r="698" customFormat="1" ht="14.5" x14ac:dyDescent="0.35"/>
    <row r="699" customFormat="1" ht="14.5" x14ac:dyDescent="0.35"/>
    <row r="700" customFormat="1" ht="14.5" x14ac:dyDescent="0.35"/>
    <row r="701" customFormat="1" ht="14.5" x14ac:dyDescent="0.35"/>
    <row r="702" customFormat="1" ht="14.5" x14ac:dyDescent="0.35"/>
    <row r="703" customFormat="1" ht="14.5" x14ac:dyDescent="0.35"/>
    <row r="704" customFormat="1" ht="14.5" x14ac:dyDescent="0.35"/>
    <row r="705" customFormat="1" ht="14.5" x14ac:dyDescent="0.35"/>
    <row r="706" customFormat="1" ht="14.5" x14ac:dyDescent="0.35"/>
    <row r="707" customFormat="1" ht="14.5" x14ac:dyDescent="0.35"/>
    <row r="708" customFormat="1" ht="14.5" x14ac:dyDescent="0.35"/>
    <row r="709" customFormat="1" ht="14.5" x14ac:dyDescent="0.35"/>
    <row r="710" customFormat="1" ht="14.5" x14ac:dyDescent="0.35"/>
    <row r="711" customFormat="1" ht="14.5" x14ac:dyDescent="0.35"/>
    <row r="712" customFormat="1" ht="14.5" x14ac:dyDescent="0.35"/>
    <row r="713" customFormat="1" ht="14.5" x14ac:dyDescent="0.35"/>
    <row r="714" customFormat="1" ht="14.5" x14ac:dyDescent="0.35"/>
    <row r="715" customFormat="1" ht="14.5" x14ac:dyDescent="0.35"/>
    <row r="716" customFormat="1" ht="14.5" x14ac:dyDescent="0.35"/>
    <row r="717" customFormat="1" ht="14.5" x14ac:dyDescent="0.35"/>
    <row r="718" customFormat="1" ht="14.5" x14ac:dyDescent="0.35"/>
    <row r="719" customFormat="1" ht="14.5" x14ac:dyDescent="0.35"/>
    <row r="720" customFormat="1" ht="14.5" x14ac:dyDescent="0.35"/>
    <row r="721" spans="4:6" ht="14.5" x14ac:dyDescent="0.35">
      <c r="D721"/>
      <c r="E721"/>
      <c r="F721"/>
    </row>
    <row r="722" spans="4:6" ht="14.5" x14ac:dyDescent="0.35">
      <c r="D722"/>
      <c r="E722"/>
      <c r="F722"/>
    </row>
    <row r="723" spans="4:6" ht="14.5" x14ac:dyDescent="0.35">
      <c r="D723"/>
      <c r="E723"/>
      <c r="F723"/>
    </row>
    <row r="724" spans="4:6" ht="14.5" x14ac:dyDescent="0.35">
      <c r="D724"/>
      <c r="E724"/>
      <c r="F724"/>
    </row>
    <row r="725" spans="4:6" ht="14.5" x14ac:dyDescent="0.35">
      <c r="D725"/>
      <c r="E725"/>
      <c r="F725"/>
    </row>
    <row r="726" spans="4:6" ht="14.5" x14ac:dyDescent="0.35">
      <c r="D726"/>
      <c r="E726"/>
      <c r="F726"/>
    </row>
    <row r="727" spans="4:6" ht="14.5" x14ac:dyDescent="0.35">
      <c r="D727"/>
      <c r="E727"/>
      <c r="F727"/>
    </row>
    <row r="728" spans="4:6" ht="14.5" x14ac:dyDescent="0.35">
      <c r="D728"/>
      <c r="E728"/>
      <c r="F728"/>
    </row>
    <row r="729" spans="4:6" ht="14.5" x14ac:dyDescent="0.35">
      <c r="D729"/>
      <c r="E729"/>
      <c r="F729"/>
    </row>
    <row r="730" spans="4:6" ht="14.5" x14ac:dyDescent="0.35">
      <c r="D730"/>
      <c r="E730"/>
      <c r="F730"/>
    </row>
    <row r="731" spans="4:6" ht="14.5" x14ac:dyDescent="0.35">
      <c r="D731"/>
      <c r="E731"/>
      <c r="F731"/>
    </row>
    <row r="732" spans="4:6" ht="14.5" x14ac:dyDescent="0.35">
      <c r="D732"/>
      <c r="E732"/>
    </row>
    <row r="733" spans="4:6" ht="14.5" x14ac:dyDescent="0.35">
      <c r="D733"/>
      <c r="E733"/>
    </row>
    <row r="734" spans="4:6" ht="14.5" x14ac:dyDescent="0.35">
      <c r="D734"/>
      <c r="E734"/>
    </row>
    <row r="735" spans="4:6" ht="14.5" x14ac:dyDescent="0.35">
      <c r="D735"/>
      <c r="E735"/>
    </row>
    <row r="736" spans="4:6" ht="14.5" x14ac:dyDescent="0.35">
      <c r="D736"/>
      <c r="E736"/>
    </row>
    <row r="737" spans="4:6" ht="14.5" x14ac:dyDescent="0.35">
      <c r="D737"/>
      <c r="E737"/>
    </row>
    <row r="738" spans="4:6" ht="14.5" x14ac:dyDescent="0.35">
      <c r="D738"/>
      <c r="E738"/>
    </row>
    <row r="739" spans="4:6" ht="14.5" x14ac:dyDescent="0.35">
      <c r="D739"/>
      <c r="E739"/>
    </row>
    <row r="740" spans="4:6" ht="14.5" x14ac:dyDescent="0.35">
      <c r="E740"/>
    </row>
    <row r="741" spans="4:6" ht="14.5" x14ac:dyDescent="0.35">
      <c r="E741"/>
    </row>
    <row r="742" spans="4:6" ht="14.5" x14ac:dyDescent="0.35">
      <c r="E742"/>
    </row>
    <row r="743" spans="4:6" ht="14.5" x14ac:dyDescent="0.35">
      <c r="E743"/>
    </row>
    <row r="744" spans="4:6" ht="14.5" x14ac:dyDescent="0.35">
      <c r="E744"/>
    </row>
    <row r="745" spans="4:6" ht="14.5" x14ac:dyDescent="0.35">
      <c r="E745"/>
    </row>
    <row r="746" spans="4:6" ht="14.5" x14ac:dyDescent="0.35">
      <c r="D746"/>
      <c r="E746"/>
      <c r="F746"/>
    </row>
    <row r="747" spans="4:6" ht="14.5" x14ac:dyDescent="0.35">
      <c r="D747"/>
      <c r="E747"/>
      <c r="F747"/>
    </row>
    <row r="748" spans="4:6" ht="14.5" x14ac:dyDescent="0.35">
      <c r="D748"/>
      <c r="E748"/>
      <c r="F748"/>
    </row>
    <row r="749" spans="4:6" ht="14.5" x14ac:dyDescent="0.35">
      <c r="D749"/>
      <c r="E749"/>
      <c r="F749"/>
    </row>
    <row r="750" spans="4:6" ht="14.5" x14ac:dyDescent="0.35">
      <c r="D750"/>
      <c r="E750"/>
      <c r="F750"/>
    </row>
    <row r="751" spans="4:6" ht="14.5" x14ac:dyDescent="0.35">
      <c r="D751"/>
      <c r="E751"/>
      <c r="F751"/>
    </row>
    <row r="752" spans="4:6" ht="14.5" x14ac:dyDescent="0.35">
      <c r="D752"/>
      <c r="E752"/>
      <c r="F752"/>
    </row>
    <row r="753" customFormat="1" ht="14.5" x14ac:dyDescent="0.35"/>
    <row r="754" customFormat="1" ht="14.5" x14ac:dyDescent="0.35"/>
    <row r="755" customFormat="1" ht="14.5" x14ac:dyDescent="0.35"/>
    <row r="756" customFormat="1" ht="14.5" x14ac:dyDescent="0.35"/>
    <row r="757" customFormat="1" ht="14.5" x14ac:dyDescent="0.35"/>
    <row r="758" customFormat="1" ht="14.5" x14ac:dyDescent="0.35"/>
    <row r="759" customFormat="1" ht="14.5" x14ac:dyDescent="0.35"/>
    <row r="760" customFormat="1" ht="14.5" x14ac:dyDescent="0.35"/>
    <row r="761" customFormat="1" ht="14.5" x14ac:dyDescent="0.35"/>
    <row r="762" customFormat="1" ht="14.5" x14ac:dyDescent="0.35"/>
    <row r="763" customFormat="1" ht="14.5" x14ac:dyDescent="0.35"/>
    <row r="764" customFormat="1" ht="14.5" x14ac:dyDescent="0.35"/>
    <row r="765" customFormat="1" ht="14.5" x14ac:dyDescent="0.35"/>
    <row r="766" customFormat="1" ht="14.5" x14ac:dyDescent="0.35"/>
    <row r="767" customFormat="1" ht="14.5" x14ac:dyDescent="0.35"/>
    <row r="768" customFormat="1" ht="14.5" x14ac:dyDescent="0.35"/>
    <row r="769" customFormat="1" ht="14.5" x14ac:dyDescent="0.35"/>
    <row r="770" customFormat="1" ht="14.5" x14ac:dyDescent="0.35"/>
    <row r="771" customFormat="1" ht="14.5" x14ac:dyDescent="0.35"/>
    <row r="772" customFormat="1" ht="14.5" x14ac:dyDescent="0.35"/>
    <row r="773" customFormat="1" ht="14.5" x14ac:dyDescent="0.35"/>
    <row r="774" customFormat="1" ht="14.5" x14ac:dyDescent="0.35"/>
    <row r="775" customFormat="1" ht="14.5" x14ac:dyDescent="0.35"/>
    <row r="776" customFormat="1" ht="14.5" x14ac:dyDescent="0.35"/>
    <row r="777" customFormat="1" ht="14.5" x14ac:dyDescent="0.35"/>
    <row r="778" customFormat="1" ht="14.5" x14ac:dyDescent="0.35"/>
    <row r="779" customFormat="1" ht="14.5" x14ac:dyDescent="0.35"/>
    <row r="780" customFormat="1" ht="14.5" x14ac:dyDescent="0.35"/>
    <row r="781" customFormat="1" ht="14.5" x14ac:dyDescent="0.35"/>
    <row r="782" customFormat="1" ht="14.5" x14ac:dyDescent="0.35"/>
    <row r="783" customFormat="1" ht="14.5" x14ac:dyDescent="0.35"/>
    <row r="784" customFormat="1" ht="14.5" x14ac:dyDescent="0.35"/>
    <row r="785" customFormat="1" ht="14.5" x14ac:dyDescent="0.35"/>
    <row r="786" customFormat="1" ht="14.5" x14ac:dyDescent="0.35"/>
    <row r="787" customFormat="1" ht="14.5" x14ac:dyDescent="0.35"/>
    <row r="788" customFormat="1" ht="14.5" x14ac:dyDescent="0.35"/>
    <row r="789" customFormat="1" ht="14.5" x14ac:dyDescent="0.35"/>
    <row r="790" customFormat="1" ht="14.5" x14ac:dyDescent="0.35"/>
    <row r="791" customFormat="1" ht="14.5" x14ac:dyDescent="0.35"/>
    <row r="792" customFormat="1" ht="14.5" x14ac:dyDescent="0.35"/>
    <row r="793" customFormat="1" ht="14.5" x14ac:dyDescent="0.35"/>
    <row r="794" customFormat="1" ht="14.5" x14ac:dyDescent="0.35"/>
    <row r="795" customFormat="1" ht="14.5" x14ac:dyDescent="0.35"/>
    <row r="796" customFormat="1" ht="14.5" x14ac:dyDescent="0.35"/>
    <row r="797" customFormat="1" ht="14.5" x14ac:dyDescent="0.35"/>
    <row r="798" customFormat="1" ht="14.5" x14ac:dyDescent="0.35"/>
    <row r="799" customFormat="1" ht="14.5" x14ac:dyDescent="0.35"/>
    <row r="800" customFormat="1" ht="14.5" x14ac:dyDescent="0.35"/>
    <row r="801" customFormat="1" ht="14.5" x14ac:dyDescent="0.35"/>
    <row r="802" customFormat="1" ht="14.5" x14ac:dyDescent="0.35"/>
    <row r="803" customFormat="1" ht="14.5" x14ac:dyDescent="0.35"/>
    <row r="804" customFormat="1" ht="14.5" x14ac:dyDescent="0.35"/>
    <row r="805" customFormat="1" ht="14.5" x14ac:dyDescent="0.35"/>
    <row r="806" customFormat="1" ht="14.5" x14ac:dyDescent="0.35"/>
    <row r="807" customFormat="1" ht="14.5" x14ac:dyDescent="0.35"/>
    <row r="808" customFormat="1" ht="14.5" x14ac:dyDescent="0.35"/>
    <row r="809" customFormat="1" ht="14.5" x14ac:dyDescent="0.35"/>
    <row r="810" customFormat="1" ht="14.5" x14ac:dyDescent="0.35"/>
    <row r="811" customFormat="1" ht="14.5" x14ac:dyDescent="0.35"/>
    <row r="812" customFormat="1" ht="14.5" x14ac:dyDescent="0.35"/>
    <row r="813" customFormat="1" ht="14.5" x14ac:dyDescent="0.35"/>
    <row r="814" customFormat="1" ht="14.5" x14ac:dyDescent="0.35"/>
    <row r="815" customFormat="1" ht="14.5" x14ac:dyDescent="0.35"/>
    <row r="816" customFormat="1" ht="14.5" x14ac:dyDescent="0.35"/>
    <row r="817" customFormat="1" ht="14.5" x14ac:dyDescent="0.35"/>
    <row r="818" customFormat="1" ht="14.5" x14ac:dyDescent="0.35"/>
    <row r="819" customFormat="1" ht="14.5" x14ac:dyDescent="0.35"/>
    <row r="820" customFormat="1" ht="14.5" x14ac:dyDescent="0.35"/>
    <row r="821" customFormat="1" ht="14.5" x14ac:dyDescent="0.35"/>
    <row r="822" customFormat="1" ht="14.5" x14ac:dyDescent="0.35"/>
    <row r="823" customFormat="1" ht="14.5" x14ac:dyDescent="0.35"/>
    <row r="824" customFormat="1" ht="14.5" x14ac:dyDescent="0.35"/>
    <row r="825" customFormat="1" ht="14.5" x14ac:dyDescent="0.35"/>
    <row r="826" customFormat="1" ht="14.5" x14ac:dyDescent="0.35"/>
    <row r="827" customFormat="1" ht="14.5" x14ac:dyDescent="0.35"/>
    <row r="828" customFormat="1" ht="14.5" x14ac:dyDescent="0.35"/>
    <row r="829" customFormat="1" ht="14.5" x14ac:dyDescent="0.35"/>
    <row r="830" customFormat="1" ht="14.5" x14ac:dyDescent="0.35"/>
    <row r="831" customFormat="1" ht="14.5" x14ac:dyDescent="0.35"/>
    <row r="832" customFormat="1" ht="14.5" x14ac:dyDescent="0.35"/>
    <row r="833" customFormat="1" ht="14.5" x14ac:dyDescent="0.35"/>
    <row r="834" customFormat="1" ht="14.5" x14ac:dyDescent="0.35"/>
    <row r="835" customFormat="1" ht="14.5" x14ac:dyDescent="0.35"/>
    <row r="836" customFormat="1" ht="14.5" x14ac:dyDescent="0.35"/>
    <row r="837" customFormat="1" ht="14.5" x14ac:dyDescent="0.35"/>
    <row r="838" customFormat="1" ht="14.5" x14ac:dyDescent="0.35"/>
    <row r="839" customFormat="1" ht="14.5" x14ac:dyDescent="0.35"/>
    <row r="840" customFormat="1" ht="14.5" x14ac:dyDescent="0.35"/>
    <row r="841" customFormat="1" ht="14.5" x14ac:dyDescent="0.35"/>
    <row r="842" customFormat="1" ht="14.5" x14ac:dyDescent="0.35"/>
    <row r="843" customFormat="1" ht="14.5" x14ac:dyDescent="0.35"/>
    <row r="844" customFormat="1" ht="14.5" x14ac:dyDescent="0.35"/>
    <row r="845" customFormat="1" ht="14.5" x14ac:dyDescent="0.35"/>
    <row r="846" customFormat="1" ht="14.5" x14ac:dyDescent="0.35"/>
    <row r="847" customFormat="1" ht="14.5" x14ac:dyDescent="0.35"/>
    <row r="848" customFormat="1" ht="14.5" x14ac:dyDescent="0.35"/>
    <row r="849" customFormat="1" ht="14.5" x14ac:dyDescent="0.35"/>
    <row r="850" customFormat="1" ht="14.5" x14ac:dyDescent="0.35"/>
    <row r="851" customFormat="1" ht="14.5" x14ac:dyDescent="0.35"/>
    <row r="852" customFormat="1" ht="14.5" x14ac:dyDescent="0.35"/>
    <row r="853" customFormat="1" ht="14.5" x14ac:dyDescent="0.35"/>
    <row r="854" customFormat="1" ht="14.5" x14ac:dyDescent="0.35"/>
    <row r="855" customFormat="1" ht="14.5" x14ac:dyDescent="0.35"/>
    <row r="856" customFormat="1" ht="14.5" x14ac:dyDescent="0.35"/>
    <row r="857" customFormat="1" ht="14.5" x14ac:dyDescent="0.35"/>
    <row r="858" customFormat="1" ht="14.5" x14ac:dyDescent="0.35"/>
    <row r="859" customFormat="1" ht="14.5" x14ac:dyDescent="0.35"/>
    <row r="860" customFormat="1" ht="14.5" x14ac:dyDescent="0.35"/>
    <row r="861" customFormat="1" ht="14.5" x14ac:dyDescent="0.35"/>
    <row r="862" customFormat="1" ht="14.5" x14ac:dyDescent="0.35"/>
    <row r="863" customFormat="1" ht="14.5" x14ac:dyDescent="0.35"/>
    <row r="864" customFormat="1" ht="14.5" x14ac:dyDescent="0.35"/>
    <row r="865" customFormat="1" ht="14.5" x14ac:dyDescent="0.35"/>
    <row r="866" customFormat="1" ht="14.5" x14ac:dyDescent="0.35"/>
    <row r="867" customFormat="1" ht="14.5" x14ac:dyDescent="0.35"/>
    <row r="868" customFormat="1" ht="14.5" x14ac:dyDescent="0.35"/>
    <row r="869" customFormat="1" ht="14.5" x14ac:dyDescent="0.35"/>
    <row r="870" customFormat="1" ht="14.5" x14ac:dyDescent="0.35"/>
    <row r="871" customFormat="1" ht="14.5" x14ac:dyDescent="0.35"/>
    <row r="872" customFormat="1" ht="14.5" x14ac:dyDescent="0.35"/>
    <row r="873" customFormat="1" ht="14.5" x14ac:dyDescent="0.35"/>
    <row r="874" customFormat="1" ht="14.5" x14ac:dyDescent="0.35"/>
    <row r="875" customFormat="1" ht="14.5" x14ac:dyDescent="0.35"/>
    <row r="876" customFormat="1" ht="14.5" x14ac:dyDescent="0.35"/>
    <row r="877" customFormat="1" ht="14.5" x14ac:dyDescent="0.35"/>
    <row r="878" customFormat="1" ht="14.5" x14ac:dyDescent="0.35"/>
    <row r="879" customFormat="1" ht="14.5" x14ac:dyDescent="0.35"/>
    <row r="880" customFormat="1" ht="14.5" x14ac:dyDescent="0.35"/>
    <row r="881" customFormat="1" ht="14.5" x14ac:dyDescent="0.35"/>
    <row r="882" customFormat="1" ht="14.5" x14ac:dyDescent="0.35"/>
    <row r="883" customFormat="1" ht="14.5" x14ac:dyDescent="0.35"/>
    <row r="884" customFormat="1" ht="14.5" x14ac:dyDescent="0.35"/>
    <row r="885" customFormat="1" ht="14.5" x14ac:dyDescent="0.35"/>
    <row r="886" customFormat="1" ht="14.5" x14ac:dyDescent="0.35"/>
    <row r="887" customFormat="1" ht="14.5" x14ac:dyDescent="0.35"/>
    <row r="888" customFormat="1" ht="14.5" x14ac:dyDescent="0.35"/>
    <row r="889" customFormat="1" ht="14.5" x14ac:dyDescent="0.35"/>
    <row r="890" customFormat="1" ht="14.5" x14ac:dyDescent="0.35"/>
    <row r="891" customFormat="1" ht="14.5" x14ac:dyDescent="0.35"/>
    <row r="892" customFormat="1" ht="14.5" x14ac:dyDescent="0.35"/>
    <row r="893" customFormat="1" ht="14.5" x14ac:dyDescent="0.35"/>
    <row r="894" customFormat="1" ht="14.5" x14ac:dyDescent="0.35"/>
    <row r="895" customFormat="1" ht="14.5" x14ac:dyDescent="0.35"/>
    <row r="896" customFormat="1" ht="14.5" x14ac:dyDescent="0.35"/>
    <row r="897" customFormat="1" ht="14.5" x14ac:dyDescent="0.35"/>
    <row r="898" customFormat="1" ht="14.5" x14ac:dyDescent="0.35"/>
    <row r="899" customFormat="1" ht="14.5" x14ac:dyDescent="0.35"/>
    <row r="900" customFormat="1" ht="14.5" x14ac:dyDescent="0.35"/>
    <row r="901" customFormat="1" ht="14.5" x14ac:dyDescent="0.35"/>
    <row r="902" customFormat="1" ht="14.5" x14ac:dyDescent="0.35"/>
    <row r="903" customFormat="1" ht="14.5" x14ac:dyDescent="0.35"/>
    <row r="904" customFormat="1" ht="14.5" x14ac:dyDescent="0.35"/>
    <row r="905" customFormat="1" ht="14.5" x14ac:dyDescent="0.35"/>
    <row r="906" customFormat="1" ht="14.5" x14ac:dyDescent="0.35"/>
    <row r="907" customFormat="1" ht="14.5" x14ac:dyDescent="0.35"/>
    <row r="908" customFormat="1" ht="14.5" x14ac:dyDescent="0.35"/>
    <row r="909" customFormat="1" ht="14.5" x14ac:dyDescent="0.35"/>
    <row r="910" customFormat="1" ht="14.5" x14ac:dyDescent="0.35"/>
    <row r="911" customFormat="1" ht="14.5" x14ac:dyDescent="0.35"/>
    <row r="912" customFormat="1" ht="14.5" x14ac:dyDescent="0.35"/>
    <row r="913" customFormat="1" ht="14.5" x14ac:dyDescent="0.35"/>
    <row r="914" customFormat="1" ht="14.5" x14ac:dyDescent="0.35"/>
    <row r="915" customFormat="1" ht="14.5" x14ac:dyDescent="0.35"/>
    <row r="916" customFormat="1" ht="14.5" x14ac:dyDescent="0.35"/>
    <row r="917" customFormat="1" ht="14.5" x14ac:dyDescent="0.35"/>
    <row r="918" customFormat="1" ht="14.5" x14ac:dyDescent="0.35"/>
    <row r="919" customFormat="1" ht="14.5" x14ac:dyDescent="0.35"/>
    <row r="920" customFormat="1" ht="14.5" x14ac:dyDescent="0.35"/>
    <row r="921" customFormat="1" ht="14.5" x14ac:dyDescent="0.35"/>
    <row r="922" customFormat="1" ht="14.5" x14ac:dyDescent="0.35"/>
    <row r="923" customFormat="1" ht="14.5" x14ac:dyDescent="0.35"/>
    <row r="924" customFormat="1" ht="14.5" x14ac:dyDescent="0.35"/>
    <row r="925" customFormat="1" ht="14.5" x14ac:dyDescent="0.35"/>
    <row r="926" customFormat="1" ht="14.5" x14ac:dyDescent="0.35"/>
    <row r="927" customFormat="1" ht="14.5" x14ac:dyDescent="0.35"/>
    <row r="928" customFormat="1" ht="14.5" x14ac:dyDescent="0.35"/>
    <row r="929" customFormat="1" ht="14.5" x14ac:dyDescent="0.35"/>
    <row r="930" customFormat="1" ht="14.5" x14ac:dyDescent="0.35"/>
    <row r="931" customFormat="1" ht="14.5" x14ac:dyDescent="0.35"/>
    <row r="932" customFormat="1" ht="14.5" x14ac:dyDescent="0.35"/>
    <row r="933" customFormat="1" ht="14.5" x14ac:dyDescent="0.35"/>
    <row r="934" customFormat="1" ht="14.5" x14ac:dyDescent="0.35"/>
    <row r="935" customFormat="1" ht="14.5" x14ac:dyDescent="0.35"/>
    <row r="936" customFormat="1" ht="14.5" x14ac:dyDescent="0.35"/>
    <row r="937" customFormat="1" ht="14.5" x14ac:dyDescent="0.35"/>
    <row r="938" customFormat="1" ht="14.5" x14ac:dyDescent="0.35"/>
    <row r="939" customFormat="1" ht="14.5" x14ac:dyDescent="0.35"/>
    <row r="940" customFormat="1" ht="14.5" x14ac:dyDescent="0.35"/>
    <row r="941" customFormat="1" ht="14.5" x14ac:dyDescent="0.35"/>
    <row r="942" customFormat="1" ht="14.5" x14ac:dyDescent="0.35"/>
    <row r="943" customFormat="1" ht="14.5" x14ac:dyDescent="0.35"/>
    <row r="944" customFormat="1" ht="14.5" x14ac:dyDescent="0.35"/>
    <row r="945" customFormat="1" ht="14.5" x14ac:dyDescent="0.35"/>
    <row r="946" customFormat="1" ht="14.5" x14ac:dyDescent="0.35"/>
    <row r="947" customFormat="1" ht="14.5" x14ac:dyDescent="0.35"/>
    <row r="948" customFormat="1" ht="14.5" x14ac:dyDescent="0.35"/>
    <row r="949" customFormat="1" ht="14.5" x14ac:dyDescent="0.35"/>
    <row r="950" customFormat="1" ht="14.5" x14ac:dyDescent="0.35"/>
    <row r="951" customFormat="1" ht="14.5" x14ac:dyDescent="0.35"/>
    <row r="952" customFormat="1" ht="14.5" x14ac:dyDescent="0.35"/>
    <row r="953" customFormat="1" ht="14.5" x14ac:dyDescent="0.35"/>
    <row r="954" customFormat="1" ht="14.5" x14ac:dyDescent="0.35"/>
    <row r="955" customFormat="1" ht="14.5" x14ac:dyDescent="0.35"/>
    <row r="956" customFormat="1" ht="14.5" x14ac:dyDescent="0.35"/>
    <row r="957" customFormat="1" ht="14.5" x14ac:dyDescent="0.35"/>
    <row r="958" customFormat="1" ht="14.5" x14ac:dyDescent="0.35"/>
    <row r="959" customFormat="1" ht="14.5" x14ac:dyDescent="0.35"/>
    <row r="960" customFormat="1" ht="14.5" x14ac:dyDescent="0.35"/>
    <row r="961" customFormat="1" ht="14.5" x14ac:dyDescent="0.35"/>
    <row r="962" customFormat="1" ht="14.5" x14ac:dyDescent="0.35"/>
    <row r="963" customFormat="1" ht="14.5" x14ac:dyDescent="0.35"/>
    <row r="964" customFormat="1" ht="14.5" x14ac:dyDescent="0.35"/>
    <row r="965" customFormat="1" ht="14.5" x14ac:dyDescent="0.35"/>
    <row r="966" customFormat="1" ht="14.5" x14ac:dyDescent="0.35"/>
    <row r="967" customFormat="1" ht="14.5" x14ac:dyDescent="0.35"/>
    <row r="968" customFormat="1" ht="14.5" x14ac:dyDescent="0.35"/>
    <row r="969" customFormat="1" ht="14.5" x14ac:dyDescent="0.35"/>
    <row r="970" customFormat="1" ht="14.5" x14ac:dyDescent="0.35"/>
    <row r="971" customFormat="1" ht="14.5" x14ac:dyDescent="0.35"/>
    <row r="972" customFormat="1" ht="14.5" x14ac:dyDescent="0.35"/>
    <row r="973" customFormat="1" ht="14.5" x14ac:dyDescent="0.35"/>
    <row r="974" customFormat="1" ht="14.5" x14ac:dyDescent="0.35"/>
    <row r="975" customFormat="1" ht="14.5" x14ac:dyDescent="0.35"/>
    <row r="976" customFormat="1" ht="14.5" x14ac:dyDescent="0.35"/>
    <row r="977" customFormat="1" ht="14.5" x14ac:dyDescent="0.35"/>
    <row r="978" customFormat="1" ht="14.5" x14ac:dyDescent="0.35"/>
    <row r="979" customFormat="1" ht="14.5" x14ac:dyDescent="0.35"/>
    <row r="980" customFormat="1" ht="14.5" x14ac:dyDescent="0.35"/>
    <row r="981" customFormat="1" ht="14.5" x14ac:dyDescent="0.35"/>
    <row r="982" customFormat="1" ht="14.5" x14ac:dyDescent="0.35"/>
    <row r="983" customFormat="1" ht="14.5" x14ac:dyDescent="0.35"/>
    <row r="984" customFormat="1" ht="14.5" x14ac:dyDescent="0.35"/>
    <row r="985" customFormat="1" ht="14.5" x14ac:dyDescent="0.35"/>
    <row r="986" customFormat="1" ht="14.5" x14ac:dyDescent="0.35"/>
    <row r="987" customFormat="1" ht="14.5" x14ac:dyDescent="0.35"/>
    <row r="988" customFormat="1" ht="14.5" x14ac:dyDescent="0.35"/>
    <row r="989" customFormat="1" ht="14.5" x14ac:dyDescent="0.35"/>
    <row r="990" customFormat="1" ht="14.5" x14ac:dyDescent="0.35"/>
    <row r="991" customFormat="1" ht="14.5" x14ac:dyDescent="0.35"/>
    <row r="992" customFormat="1" ht="14.5" x14ac:dyDescent="0.35"/>
    <row r="993" customFormat="1" ht="14.5" x14ac:dyDescent="0.35"/>
    <row r="994" customFormat="1" ht="14.5" x14ac:dyDescent="0.35"/>
    <row r="995" customFormat="1" ht="14.5" x14ac:dyDescent="0.35"/>
    <row r="996" customFormat="1" ht="14.5" x14ac:dyDescent="0.35"/>
    <row r="997" customFormat="1" ht="14.5" x14ac:dyDescent="0.35"/>
    <row r="998" customFormat="1" ht="14.5" x14ac:dyDescent="0.35"/>
    <row r="999" customFormat="1" ht="14.5" x14ac:dyDescent="0.35"/>
    <row r="1000" customFormat="1" ht="14.5" x14ac:dyDescent="0.35"/>
    <row r="1001" customFormat="1" ht="14.5" x14ac:dyDescent="0.35"/>
    <row r="1002" customFormat="1" ht="14.5" x14ac:dyDescent="0.35"/>
    <row r="1003" customFormat="1" ht="14.5" x14ac:dyDescent="0.35"/>
    <row r="1004" customFormat="1" ht="14.5" x14ac:dyDescent="0.35"/>
    <row r="1005" customFormat="1" ht="14.5" x14ac:dyDescent="0.35"/>
    <row r="1006" customFormat="1" ht="14.5" x14ac:dyDescent="0.35"/>
    <row r="1007" customFormat="1" ht="14.5" x14ac:dyDescent="0.35"/>
    <row r="1008" customFormat="1" ht="14.5" x14ac:dyDescent="0.35"/>
    <row r="1009" customFormat="1" ht="14.5" x14ac:dyDescent="0.35"/>
    <row r="1010" customFormat="1" ht="14.5" x14ac:dyDescent="0.35"/>
    <row r="1011" customFormat="1" ht="14.5" x14ac:dyDescent="0.35"/>
    <row r="1012" customFormat="1" ht="14.5" x14ac:dyDescent="0.35"/>
    <row r="1013" customFormat="1" ht="14.5" x14ac:dyDescent="0.35"/>
    <row r="1014" customFormat="1" ht="14.5" x14ac:dyDescent="0.35"/>
    <row r="1015" customFormat="1" ht="14.5" x14ac:dyDescent="0.35"/>
    <row r="1016" customFormat="1" ht="14.5" x14ac:dyDescent="0.35"/>
    <row r="1017" customFormat="1" ht="14.5" x14ac:dyDescent="0.35"/>
    <row r="1018" customFormat="1" ht="14.5" x14ac:dyDescent="0.35"/>
    <row r="1019" customFormat="1" ht="14.5" x14ac:dyDescent="0.35"/>
    <row r="1020" customFormat="1" ht="14.5" x14ac:dyDescent="0.35"/>
    <row r="1021" customFormat="1" ht="14.5" x14ac:dyDescent="0.35"/>
    <row r="1022" customFormat="1" ht="14.5" x14ac:dyDescent="0.35"/>
    <row r="1023" customFormat="1" ht="14.5" x14ac:dyDescent="0.35"/>
    <row r="1024" customFormat="1" ht="14.5" x14ac:dyDescent="0.35"/>
    <row r="1025" customFormat="1" ht="14.5" x14ac:dyDescent="0.35"/>
    <row r="1026" customFormat="1" ht="14.5" x14ac:dyDescent="0.35"/>
    <row r="1027" customFormat="1" ht="14.5" x14ac:dyDescent="0.35"/>
    <row r="1028" customFormat="1" ht="14.5" x14ac:dyDescent="0.35"/>
    <row r="1029" customFormat="1" ht="14.5" x14ac:dyDescent="0.35"/>
    <row r="1030" customFormat="1" ht="14.5" x14ac:dyDescent="0.35"/>
    <row r="1031" customFormat="1" ht="14.5" x14ac:dyDescent="0.35"/>
    <row r="1032" customFormat="1" ht="14.5" x14ac:dyDescent="0.35"/>
    <row r="1033" customFormat="1" ht="14.5" x14ac:dyDescent="0.35"/>
    <row r="1034" customFormat="1" ht="14.5" x14ac:dyDescent="0.35"/>
    <row r="1035" customFormat="1" ht="14.5" x14ac:dyDescent="0.35"/>
    <row r="1036" customFormat="1" ht="14.5" x14ac:dyDescent="0.35"/>
    <row r="1037" customFormat="1" ht="14.5" x14ac:dyDescent="0.35"/>
    <row r="1038" customFormat="1" ht="14.5" x14ac:dyDescent="0.35"/>
    <row r="1039" customFormat="1" ht="14.5" x14ac:dyDescent="0.35"/>
    <row r="1040" customFormat="1" ht="14.5" x14ac:dyDescent="0.35"/>
    <row r="1041" customFormat="1" ht="14.5" x14ac:dyDescent="0.35"/>
    <row r="1042" customFormat="1" ht="14.5" x14ac:dyDescent="0.35"/>
    <row r="1043" customFormat="1" ht="14.5" x14ac:dyDescent="0.35"/>
    <row r="1044" customFormat="1" ht="14.5" x14ac:dyDescent="0.35"/>
    <row r="1045" customFormat="1" ht="14.5" x14ac:dyDescent="0.35"/>
    <row r="1046" customFormat="1" ht="14.5" x14ac:dyDescent="0.35"/>
    <row r="1047" customFormat="1" ht="14.5" x14ac:dyDescent="0.35"/>
    <row r="1048" customFormat="1" ht="14.5" x14ac:dyDescent="0.35"/>
    <row r="1049" customFormat="1" ht="14.5" x14ac:dyDescent="0.35"/>
    <row r="1050" customFormat="1" ht="14.5" x14ac:dyDescent="0.35"/>
    <row r="1051" customFormat="1" ht="14.5" x14ac:dyDescent="0.35"/>
    <row r="1052" customFormat="1" ht="14.5" x14ac:dyDescent="0.35"/>
    <row r="1053" customFormat="1" ht="14.5" x14ac:dyDescent="0.35"/>
    <row r="1054" customFormat="1" ht="14.5" x14ac:dyDescent="0.35"/>
    <row r="1055" customFormat="1" ht="14.5" x14ac:dyDescent="0.35"/>
    <row r="1056" customFormat="1" ht="14.5" x14ac:dyDescent="0.35"/>
    <row r="1057" customFormat="1" ht="14.5" x14ac:dyDescent="0.35"/>
    <row r="1058" customFormat="1" ht="14.5" x14ac:dyDescent="0.35"/>
    <row r="1059" customFormat="1" ht="14.5" x14ac:dyDescent="0.35"/>
    <row r="1060" customFormat="1" ht="14.5" x14ac:dyDescent="0.35"/>
    <row r="1061" customFormat="1" ht="14.5" x14ac:dyDescent="0.35"/>
    <row r="1062" customFormat="1" ht="14.5" x14ac:dyDescent="0.35"/>
    <row r="1063" customFormat="1" ht="14.5" x14ac:dyDescent="0.35"/>
    <row r="1064" customFormat="1" ht="14.5" x14ac:dyDescent="0.35"/>
    <row r="1065" customFormat="1" ht="14.5" x14ac:dyDescent="0.35"/>
    <row r="1066" customFormat="1" ht="14.5" x14ac:dyDescent="0.35"/>
    <row r="1067" customFormat="1" ht="14.5" x14ac:dyDescent="0.35"/>
    <row r="1068" customFormat="1" ht="14.5" x14ac:dyDescent="0.35"/>
    <row r="1069" customFormat="1" ht="14.5" x14ac:dyDescent="0.35"/>
    <row r="1070" customFormat="1" ht="14.5" x14ac:dyDescent="0.35"/>
    <row r="1071" customFormat="1" ht="14.5" x14ac:dyDescent="0.35"/>
    <row r="1072" customFormat="1" ht="14.5" x14ac:dyDescent="0.35"/>
    <row r="1073" customFormat="1" ht="14.5" x14ac:dyDescent="0.35"/>
    <row r="1074" customFormat="1" ht="14.5" x14ac:dyDescent="0.35"/>
    <row r="1075" customFormat="1" ht="14.5" x14ac:dyDescent="0.35"/>
    <row r="1076" customFormat="1" ht="14.5" x14ac:dyDescent="0.35"/>
    <row r="1077" customFormat="1" ht="14.5" x14ac:dyDescent="0.35"/>
    <row r="1078" customFormat="1" ht="14.5" x14ac:dyDescent="0.35"/>
    <row r="1079" customFormat="1" ht="14.5" x14ac:dyDescent="0.35"/>
    <row r="1080" customFormat="1" ht="14.5" x14ac:dyDescent="0.35"/>
    <row r="1081" customFormat="1" ht="14.5" x14ac:dyDescent="0.35"/>
    <row r="1082" customFormat="1" ht="14.5" x14ac:dyDescent="0.35"/>
    <row r="1083" customFormat="1" ht="14.5" x14ac:dyDescent="0.35"/>
    <row r="1084" customFormat="1" ht="14.5" x14ac:dyDescent="0.35"/>
    <row r="1085" customFormat="1" ht="14.5" x14ac:dyDescent="0.35"/>
    <row r="1086" customFormat="1" ht="14.5" x14ac:dyDescent="0.35"/>
    <row r="1087" customFormat="1" ht="14.5" x14ac:dyDescent="0.35"/>
    <row r="1088" customFormat="1" ht="14.5" x14ac:dyDescent="0.35"/>
    <row r="1089" customFormat="1" ht="14.5" x14ac:dyDescent="0.35"/>
    <row r="1090" customFormat="1" ht="14.5" x14ac:dyDescent="0.35"/>
    <row r="1091" customFormat="1" ht="14.5" x14ac:dyDescent="0.35"/>
    <row r="1092" customFormat="1" ht="14.5" x14ac:dyDescent="0.35"/>
    <row r="1093" customFormat="1" ht="14.5" x14ac:dyDescent="0.35"/>
    <row r="1094" customFormat="1" ht="14.5" x14ac:dyDescent="0.35"/>
    <row r="1095" customFormat="1" ht="14.5" x14ac:dyDescent="0.35"/>
    <row r="1096" customFormat="1" ht="14.5" x14ac:dyDescent="0.35"/>
    <row r="1097" customFormat="1" ht="14.5" x14ac:dyDescent="0.35"/>
    <row r="1098" customFormat="1" ht="14.5" x14ac:dyDescent="0.35"/>
    <row r="1099" customFormat="1" ht="14.5" x14ac:dyDescent="0.35"/>
    <row r="1100" customFormat="1" ht="14.5" x14ac:dyDescent="0.35"/>
    <row r="1101" customFormat="1" ht="14.5" x14ac:dyDescent="0.35"/>
    <row r="1102" customFormat="1" ht="14.5" x14ac:dyDescent="0.35"/>
    <row r="1103" customFormat="1" ht="14.5" x14ac:dyDescent="0.35"/>
    <row r="1104" customFormat="1" ht="14.5" x14ac:dyDescent="0.35"/>
    <row r="1105" customFormat="1" ht="14.5" x14ac:dyDescent="0.35"/>
    <row r="1106" customFormat="1" ht="14.5" x14ac:dyDescent="0.35"/>
    <row r="1107" customFormat="1" ht="14.5" x14ac:dyDescent="0.35"/>
    <row r="1108" customFormat="1" ht="14.5" x14ac:dyDescent="0.35"/>
    <row r="1109" customFormat="1" ht="14.5" x14ac:dyDescent="0.35"/>
    <row r="1110" customFormat="1" ht="14.5" x14ac:dyDescent="0.35"/>
    <row r="1111" customFormat="1" ht="14.5" x14ac:dyDescent="0.35"/>
    <row r="1112" customFormat="1" ht="14.5" x14ac:dyDescent="0.35"/>
    <row r="1113" customFormat="1" ht="14.5" x14ac:dyDescent="0.35"/>
    <row r="1114" customFormat="1" ht="14.5" x14ac:dyDescent="0.35"/>
    <row r="1115" customFormat="1" ht="14.5" x14ac:dyDescent="0.35"/>
    <row r="1116" customFormat="1" ht="14.5" x14ac:dyDescent="0.35"/>
    <row r="1117" customFormat="1" ht="14.5" x14ac:dyDescent="0.35"/>
    <row r="1118" customFormat="1" ht="14.5" x14ac:dyDescent="0.35"/>
    <row r="1119" customFormat="1" ht="14.5" x14ac:dyDescent="0.35"/>
    <row r="1120" customFormat="1" ht="14.5" x14ac:dyDescent="0.35"/>
    <row r="1121" customFormat="1" ht="14.5" x14ac:dyDescent="0.35"/>
    <row r="1122" customFormat="1" ht="14.5" x14ac:dyDescent="0.35"/>
    <row r="1123" customFormat="1" ht="14.5" x14ac:dyDescent="0.35"/>
    <row r="1124" customFormat="1" ht="14.5" x14ac:dyDescent="0.35"/>
    <row r="1125" customFormat="1" ht="14.5" x14ac:dyDescent="0.35"/>
    <row r="1126" customFormat="1" ht="14.5" x14ac:dyDescent="0.35"/>
    <row r="1127" customFormat="1" ht="14.5" x14ac:dyDescent="0.35"/>
    <row r="1128" customFormat="1" ht="14.5" x14ac:dyDescent="0.35"/>
    <row r="1129" customFormat="1" ht="14.5" x14ac:dyDescent="0.35"/>
    <row r="1130" customFormat="1" ht="14.5" x14ac:dyDescent="0.35"/>
    <row r="1131" customFormat="1" ht="14.5" x14ac:dyDescent="0.35"/>
    <row r="1132" customFormat="1" ht="14.5" x14ac:dyDescent="0.35"/>
    <row r="1133" customFormat="1" ht="14.5" x14ac:dyDescent="0.35"/>
    <row r="1134" customFormat="1" ht="14.5" x14ac:dyDescent="0.35"/>
    <row r="1135" customFormat="1" ht="14.5" x14ac:dyDescent="0.35"/>
    <row r="1136" customFormat="1" ht="14.5" x14ac:dyDescent="0.35"/>
    <row r="1137" customFormat="1" ht="14.5" x14ac:dyDescent="0.35"/>
    <row r="1138" customFormat="1" ht="14.5" x14ac:dyDescent="0.35"/>
    <row r="1139" customFormat="1" ht="14.5" x14ac:dyDescent="0.35"/>
    <row r="1140" customFormat="1" ht="14.5" x14ac:dyDescent="0.35"/>
    <row r="1141" customFormat="1" ht="14.5" x14ac:dyDescent="0.35"/>
    <row r="1142" customFormat="1" ht="14.5" x14ac:dyDescent="0.35"/>
    <row r="1143" customFormat="1" ht="14.5" x14ac:dyDescent="0.35"/>
    <row r="1144" customFormat="1" ht="14.5" x14ac:dyDescent="0.35"/>
    <row r="1145" customFormat="1" ht="14.5" x14ac:dyDescent="0.35"/>
    <row r="1146" customFormat="1" ht="14.5" x14ac:dyDescent="0.35"/>
    <row r="1147" customFormat="1" ht="14.5" x14ac:dyDescent="0.35"/>
    <row r="1148" customFormat="1" ht="14.5" x14ac:dyDescent="0.35"/>
    <row r="1149" customFormat="1" ht="14.5" x14ac:dyDescent="0.35"/>
    <row r="1150" customFormat="1" ht="14.5" x14ac:dyDescent="0.35"/>
    <row r="1151" customFormat="1" ht="14.5" x14ac:dyDescent="0.35"/>
    <row r="1152" customFormat="1" ht="14.5" x14ac:dyDescent="0.35"/>
    <row r="1153" customFormat="1" ht="14.5" x14ac:dyDescent="0.35"/>
    <row r="1154" customFormat="1" ht="14.5" x14ac:dyDescent="0.35"/>
    <row r="1155" customFormat="1" ht="14.5" x14ac:dyDescent="0.35"/>
    <row r="1156" customFormat="1" ht="14.5" x14ac:dyDescent="0.35"/>
    <row r="1157" customFormat="1" ht="14.5" x14ac:dyDescent="0.35"/>
    <row r="1158" customFormat="1" ht="14.5" x14ac:dyDescent="0.35"/>
    <row r="1159" customFormat="1" ht="14.5" x14ac:dyDescent="0.35"/>
    <row r="1160" customFormat="1" ht="14.5" x14ac:dyDescent="0.35"/>
    <row r="1161" customFormat="1" ht="14.5" x14ac:dyDescent="0.35"/>
    <row r="1162" customFormat="1" ht="14.5" x14ac:dyDescent="0.35"/>
    <row r="1163" customFormat="1" ht="14.5" x14ac:dyDescent="0.35"/>
    <row r="1164" customFormat="1" ht="14.5" x14ac:dyDescent="0.35"/>
    <row r="1165" customFormat="1" ht="14.5" x14ac:dyDescent="0.35"/>
    <row r="1166" customFormat="1" ht="14.5" x14ac:dyDescent="0.35"/>
    <row r="1167" customFormat="1" ht="14.5" x14ac:dyDescent="0.35"/>
    <row r="1168" customFormat="1" ht="14.5" x14ac:dyDescent="0.35"/>
    <row r="1169" customFormat="1" ht="14.5" x14ac:dyDescent="0.35"/>
    <row r="1170" customFormat="1" ht="14.5" x14ac:dyDescent="0.35"/>
    <row r="1171" customFormat="1" ht="14.5" x14ac:dyDescent="0.35"/>
    <row r="1172" customFormat="1" ht="14.5" x14ac:dyDescent="0.35"/>
    <row r="1173" customFormat="1" ht="14.5" x14ac:dyDescent="0.35"/>
    <row r="1174" customFormat="1" ht="14.5" x14ac:dyDescent="0.35"/>
    <row r="1175" customFormat="1" ht="14.5" x14ac:dyDescent="0.35"/>
    <row r="1176" customFormat="1" ht="14.5" x14ac:dyDescent="0.35"/>
    <row r="1177" customFormat="1" ht="14.5" x14ac:dyDescent="0.35"/>
    <row r="1178" customFormat="1" ht="14.5" x14ac:dyDescent="0.35"/>
    <row r="1179" customFormat="1" ht="14.5" x14ac:dyDescent="0.35"/>
    <row r="1180" customFormat="1" ht="14.5" x14ac:dyDescent="0.35"/>
    <row r="1181" customFormat="1" ht="14.5" x14ac:dyDescent="0.35"/>
    <row r="1182" customFormat="1" ht="14.5" x14ac:dyDescent="0.35"/>
    <row r="1183" customFormat="1" ht="14.5" x14ac:dyDescent="0.35"/>
    <row r="1184" customFormat="1" ht="14.5" x14ac:dyDescent="0.35"/>
    <row r="1185" customFormat="1" ht="14.5" x14ac:dyDescent="0.35"/>
    <row r="1186" customFormat="1" ht="14.5" x14ac:dyDescent="0.35"/>
    <row r="1187" customFormat="1" ht="14.5" x14ac:dyDescent="0.35"/>
    <row r="1188" customFormat="1" ht="14.5" x14ac:dyDescent="0.35"/>
    <row r="1189" customFormat="1" ht="14.5" x14ac:dyDescent="0.35"/>
    <row r="1190" customFormat="1" ht="14.5" x14ac:dyDescent="0.35"/>
    <row r="1191" customFormat="1" ht="14.5" x14ac:dyDescent="0.35"/>
    <row r="1192" customFormat="1" ht="14.5" x14ac:dyDescent="0.35"/>
    <row r="1193" customFormat="1" ht="14.5" x14ac:dyDescent="0.35"/>
    <row r="1194" customFormat="1" ht="14.5" x14ac:dyDescent="0.35"/>
    <row r="1195" customFormat="1" ht="14.5" x14ac:dyDescent="0.35"/>
    <row r="1196" customFormat="1" ht="14.5" x14ac:dyDescent="0.35"/>
    <row r="1197" customFormat="1" ht="14.5" x14ac:dyDescent="0.35"/>
    <row r="1198" customFormat="1" ht="14.5" x14ac:dyDescent="0.35"/>
    <row r="1199" customFormat="1" ht="14.5" x14ac:dyDescent="0.35"/>
    <row r="1200" customFormat="1" ht="14.5" x14ac:dyDescent="0.35"/>
    <row r="1201" customFormat="1" ht="14.5" x14ac:dyDescent="0.35"/>
    <row r="1202" customFormat="1" ht="14.5" x14ac:dyDescent="0.35"/>
    <row r="1203" customFormat="1" ht="14.5" x14ac:dyDescent="0.35"/>
    <row r="1204" customFormat="1" ht="14.5" x14ac:dyDescent="0.35"/>
    <row r="1205" customFormat="1" ht="14.5" x14ac:dyDescent="0.35"/>
    <row r="1206" customFormat="1" ht="14.5" x14ac:dyDescent="0.35"/>
    <row r="1207" customFormat="1" ht="14.5" x14ac:dyDescent="0.35"/>
    <row r="1208" customFormat="1" ht="14.5" x14ac:dyDescent="0.35"/>
    <row r="1209" customFormat="1" ht="14.5" x14ac:dyDescent="0.35"/>
    <row r="1210" customFormat="1" ht="14.5" x14ac:dyDescent="0.35"/>
    <row r="1211" customFormat="1" ht="14.5" x14ac:dyDescent="0.35"/>
    <row r="1212" customFormat="1" ht="14.5" x14ac:dyDescent="0.35"/>
    <row r="1213" customFormat="1" ht="14.5" x14ac:dyDescent="0.35"/>
    <row r="1214" customFormat="1" ht="14.5" x14ac:dyDescent="0.35"/>
    <row r="1215" customFormat="1" ht="14.5" x14ac:dyDescent="0.35"/>
    <row r="1216" customFormat="1" ht="14.5" x14ac:dyDescent="0.35"/>
    <row r="1217" customFormat="1" ht="14.5" x14ac:dyDescent="0.35"/>
    <row r="1218" customFormat="1" ht="14.5" x14ac:dyDescent="0.35"/>
    <row r="1219" customFormat="1" ht="14.5" x14ac:dyDescent="0.35"/>
    <row r="1220" customFormat="1" ht="14.5" x14ac:dyDescent="0.35"/>
    <row r="1221" customFormat="1" ht="14.5" x14ac:dyDescent="0.35"/>
    <row r="1222" customFormat="1" ht="14.5" x14ac:dyDescent="0.35"/>
    <row r="1223" customFormat="1" ht="14.5" x14ac:dyDescent="0.35"/>
    <row r="1224" customFormat="1" ht="14.5" x14ac:dyDescent="0.35"/>
    <row r="1225" customFormat="1" ht="14.5" x14ac:dyDescent="0.35"/>
    <row r="1226" customFormat="1" ht="14.5" x14ac:dyDescent="0.35"/>
    <row r="1227" customFormat="1" ht="14.5" x14ac:dyDescent="0.35"/>
    <row r="1228" customFormat="1" ht="14.5" x14ac:dyDescent="0.35"/>
    <row r="1229" customFormat="1" ht="14.5" x14ac:dyDescent="0.35"/>
    <row r="1230" customFormat="1" ht="14.5" x14ac:dyDescent="0.35"/>
    <row r="1231" customFormat="1" ht="14.5" x14ac:dyDescent="0.35"/>
    <row r="1232" customFormat="1" ht="14.5" x14ac:dyDescent="0.35"/>
    <row r="1233" customFormat="1" ht="14.5" x14ac:dyDescent="0.35"/>
    <row r="1234" customFormat="1" ht="14.5" x14ac:dyDescent="0.35"/>
    <row r="1235" customFormat="1" ht="14.5" x14ac:dyDescent="0.35"/>
    <row r="1236" customFormat="1" ht="14.5" x14ac:dyDescent="0.35"/>
    <row r="1237" customFormat="1" ht="14.5" x14ac:dyDescent="0.35"/>
    <row r="1238" customFormat="1" ht="14.5" x14ac:dyDescent="0.35"/>
    <row r="1239" customFormat="1" ht="14.5" x14ac:dyDescent="0.35"/>
    <row r="1240" customFormat="1" ht="14.5" x14ac:dyDescent="0.35"/>
    <row r="1241" customFormat="1" ht="14.5" x14ac:dyDescent="0.35"/>
    <row r="1242" customFormat="1" ht="14.5" x14ac:dyDescent="0.35"/>
    <row r="1243" customFormat="1" ht="14.5" x14ac:dyDescent="0.35"/>
    <row r="1244" customFormat="1" ht="14.5" x14ac:dyDescent="0.35"/>
    <row r="1245" customFormat="1" ht="14.5" x14ac:dyDescent="0.35"/>
    <row r="1246" customFormat="1" ht="14.5" x14ac:dyDescent="0.35"/>
    <row r="1247" customFormat="1" ht="14.5" x14ac:dyDescent="0.35"/>
    <row r="1248" customFormat="1" ht="14.5" x14ac:dyDescent="0.35"/>
    <row r="1249" customFormat="1" ht="14.5" x14ac:dyDescent="0.35"/>
    <row r="1250" customFormat="1" ht="14.5" x14ac:dyDescent="0.35"/>
    <row r="1251" customFormat="1" ht="14.5" x14ac:dyDescent="0.35"/>
    <row r="1252" customFormat="1" ht="14.5" x14ac:dyDescent="0.35"/>
    <row r="1253" customFormat="1" ht="14.5" x14ac:dyDescent="0.35"/>
    <row r="1254" customFormat="1" ht="14.5" x14ac:dyDescent="0.35"/>
    <row r="1255" customFormat="1" ht="14.5" x14ac:dyDescent="0.35"/>
    <row r="1256" customFormat="1" ht="14.5" x14ac:dyDescent="0.35"/>
    <row r="1257" customFormat="1" ht="14.5" x14ac:dyDescent="0.35"/>
    <row r="1258" customFormat="1" ht="14.5" x14ac:dyDescent="0.35"/>
    <row r="1259" customFormat="1" ht="14.5" x14ac:dyDescent="0.35"/>
    <row r="1260" customFormat="1" ht="14.5" x14ac:dyDescent="0.35"/>
    <row r="1261" customFormat="1" ht="14.5" x14ac:dyDescent="0.35"/>
    <row r="1262" customFormat="1" ht="14.5" x14ac:dyDescent="0.35"/>
    <row r="1263" customFormat="1" ht="14.5" x14ac:dyDescent="0.35"/>
    <row r="1264" customFormat="1" ht="14.5" x14ac:dyDescent="0.35"/>
    <row r="1265" customFormat="1" ht="14.5" x14ac:dyDescent="0.35"/>
    <row r="1266" customFormat="1" ht="14.5" x14ac:dyDescent="0.35"/>
    <row r="1267" customFormat="1" ht="14.5" x14ac:dyDescent="0.35"/>
    <row r="1268" customFormat="1" ht="14.5" x14ac:dyDescent="0.35"/>
    <row r="1269" customFormat="1" ht="14.5" x14ac:dyDescent="0.35"/>
    <row r="1270" customFormat="1" ht="14.5" x14ac:dyDescent="0.35"/>
    <row r="1271" customFormat="1" ht="14.5" x14ac:dyDescent="0.35"/>
    <row r="1272" customFormat="1" ht="14.5" x14ac:dyDescent="0.35"/>
    <row r="1273" customFormat="1" ht="14.5" x14ac:dyDescent="0.35"/>
    <row r="1274" customFormat="1" ht="14.5" x14ac:dyDescent="0.35"/>
    <row r="1275" customFormat="1" ht="14.5" x14ac:dyDescent="0.35"/>
    <row r="1276" customFormat="1" ht="14.5" x14ac:dyDescent="0.35"/>
    <row r="1277" customFormat="1" ht="14.5" x14ac:dyDescent="0.35"/>
    <row r="1278" customFormat="1" ht="14.5" x14ac:dyDescent="0.35"/>
    <row r="1279" customFormat="1" ht="14.5" x14ac:dyDescent="0.35"/>
    <row r="1280" customFormat="1" ht="14.5" x14ac:dyDescent="0.35"/>
    <row r="1281" customFormat="1" ht="14.5" x14ac:dyDescent="0.35"/>
    <row r="1282" customFormat="1" ht="14.5" x14ac:dyDescent="0.35"/>
    <row r="1283" customFormat="1" ht="14.5" x14ac:dyDescent="0.35"/>
    <row r="1284" customFormat="1" ht="14.5" x14ac:dyDescent="0.35"/>
    <row r="1285" customFormat="1" ht="14.5" x14ac:dyDescent="0.35"/>
    <row r="1286" customFormat="1" ht="14.5" x14ac:dyDescent="0.35"/>
    <row r="1287" customFormat="1" ht="14.5" x14ac:dyDescent="0.35"/>
    <row r="1288" customFormat="1" ht="14.5" x14ac:dyDescent="0.35"/>
    <row r="1289" customFormat="1" ht="14.5" x14ac:dyDescent="0.35"/>
    <row r="1290" customFormat="1" ht="14.5" x14ac:dyDescent="0.35"/>
    <row r="1291" customFormat="1" ht="14.5" x14ac:dyDescent="0.35"/>
    <row r="1292" customFormat="1" ht="14.5" x14ac:dyDescent="0.35"/>
    <row r="1293" customFormat="1" ht="14.5" x14ac:dyDescent="0.35"/>
    <row r="1294" customFormat="1" ht="14.5" x14ac:dyDescent="0.35"/>
    <row r="1295" customFormat="1" ht="14.5" x14ac:dyDescent="0.35"/>
    <row r="1296" customFormat="1" ht="14.5" x14ac:dyDescent="0.35"/>
    <row r="1297" customFormat="1" ht="14.5" x14ac:dyDescent="0.35"/>
    <row r="1298" customFormat="1" ht="14.5" x14ac:dyDescent="0.35"/>
    <row r="1299" customFormat="1" ht="14.5" x14ac:dyDescent="0.35"/>
    <row r="1300" customFormat="1" ht="14.5" x14ac:dyDescent="0.35"/>
    <row r="1301" customFormat="1" ht="14.5" x14ac:dyDescent="0.35"/>
    <row r="1302" customFormat="1" ht="14.5" x14ac:dyDescent="0.35"/>
    <row r="1303" customFormat="1" ht="14.5" x14ac:dyDescent="0.35"/>
    <row r="1304" customFormat="1" ht="14.5" x14ac:dyDescent="0.35"/>
    <row r="1305" customFormat="1" ht="14.5" x14ac:dyDescent="0.35"/>
    <row r="1306" customFormat="1" ht="14.5" x14ac:dyDescent="0.35"/>
    <row r="1307" customFormat="1" ht="14.5" x14ac:dyDescent="0.35"/>
    <row r="1308" customFormat="1" ht="14.5" x14ac:dyDescent="0.35"/>
    <row r="1309" customFormat="1" ht="14.5" x14ac:dyDescent="0.35"/>
    <row r="1310" customFormat="1" ht="14.5" x14ac:dyDescent="0.35"/>
    <row r="1311" customFormat="1" ht="14.5" x14ac:dyDescent="0.35"/>
    <row r="1312" customFormat="1" ht="14.5" x14ac:dyDescent="0.35"/>
    <row r="1313" customFormat="1" ht="14.5" x14ac:dyDescent="0.35"/>
    <row r="1314" customFormat="1" ht="14.5" x14ac:dyDescent="0.35"/>
    <row r="1315" customFormat="1" ht="14.5" x14ac:dyDescent="0.35"/>
    <row r="1316" customFormat="1" ht="14.5" x14ac:dyDescent="0.35"/>
    <row r="1317" customFormat="1" ht="14.5" x14ac:dyDescent="0.35"/>
    <row r="1318" customFormat="1" ht="14.5" x14ac:dyDescent="0.35"/>
    <row r="1319" customFormat="1" ht="14.5" x14ac:dyDescent="0.35"/>
    <row r="1320" customFormat="1" ht="14.5" x14ac:dyDescent="0.35"/>
    <row r="1321" customFormat="1" ht="14.5" x14ac:dyDescent="0.35"/>
    <row r="1322" customFormat="1" ht="14.5" x14ac:dyDescent="0.35"/>
    <row r="1323" customFormat="1" ht="14.5" x14ac:dyDescent="0.35"/>
    <row r="1324" customFormat="1" ht="14.5" x14ac:dyDescent="0.35"/>
    <row r="1325" customFormat="1" ht="14.5" x14ac:dyDescent="0.35"/>
    <row r="1326" customFormat="1" ht="14.5" x14ac:dyDescent="0.35"/>
    <row r="1327" customFormat="1" ht="14.5" x14ac:dyDescent="0.35"/>
    <row r="1328" customFormat="1" ht="14.5" x14ac:dyDescent="0.35"/>
    <row r="1329" customFormat="1" ht="14.5" x14ac:dyDescent="0.35"/>
    <row r="1330" customFormat="1" ht="14.5" x14ac:dyDescent="0.35"/>
    <row r="1331" customFormat="1" ht="14.5" x14ac:dyDescent="0.35"/>
    <row r="1332" customFormat="1" ht="14.5" x14ac:dyDescent="0.35"/>
    <row r="1333" customFormat="1" ht="14.5" x14ac:dyDescent="0.35"/>
    <row r="1334" customFormat="1" ht="14.5" x14ac:dyDescent="0.35"/>
    <row r="1335" customFormat="1" ht="14.5" x14ac:dyDescent="0.35"/>
    <row r="1336" customFormat="1" ht="14.5" x14ac:dyDescent="0.35"/>
    <row r="1337" customFormat="1" ht="14.5" x14ac:dyDescent="0.35"/>
    <row r="1338" customFormat="1" ht="14.5" x14ac:dyDescent="0.35"/>
    <row r="1339" customFormat="1" ht="14.5" x14ac:dyDescent="0.35"/>
    <row r="1340" customFormat="1" ht="14.5" x14ac:dyDescent="0.35"/>
    <row r="1341" customFormat="1" ht="14.5" x14ac:dyDescent="0.35"/>
    <row r="1342" customFormat="1" ht="14.5" x14ac:dyDescent="0.35"/>
    <row r="1343" customFormat="1" ht="14.5" x14ac:dyDescent="0.35"/>
    <row r="1344" customFormat="1" ht="14.5" x14ac:dyDescent="0.35"/>
    <row r="1345" customFormat="1" ht="14.5" x14ac:dyDescent="0.35"/>
    <row r="1346" customFormat="1" ht="14.5" x14ac:dyDescent="0.35"/>
    <row r="1347" customFormat="1" ht="14.5" x14ac:dyDescent="0.35"/>
    <row r="1348" customFormat="1" ht="14.5" x14ac:dyDescent="0.35"/>
    <row r="1349" customFormat="1" ht="14.5" x14ac:dyDescent="0.35"/>
    <row r="1350" customFormat="1" ht="14.5" x14ac:dyDescent="0.35"/>
    <row r="1351" customFormat="1" ht="14.5" x14ac:dyDescent="0.35"/>
    <row r="1352" customFormat="1" ht="14.5" x14ac:dyDescent="0.35"/>
    <row r="1353" customFormat="1" ht="14.5" x14ac:dyDescent="0.35"/>
    <row r="1354" customFormat="1" ht="14.5" x14ac:dyDescent="0.35"/>
    <row r="1355" customFormat="1" ht="14.5" x14ac:dyDescent="0.35"/>
    <row r="1356" customFormat="1" ht="14.5" x14ac:dyDescent="0.35"/>
    <row r="1357" customFormat="1" ht="14.5" x14ac:dyDescent="0.35"/>
    <row r="1358" customFormat="1" ht="14.5" x14ac:dyDescent="0.35"/>
    <row r="1359" customFormat="1" ht="14.5" x14ac:dyDescent="0.35"/>
    <row r="1360" customFormat="1" ht="14.5" x14ac:dyDescent="0.35"/>
    <row r="1361" customFormat="1" ht="14.5" x14ac:dyDescent="0.35"/>
    <row r="1362" customFormat="1" ht="14.5" x14ac:dyDescent="0.35"/>
    <row r="1363" customFormat="1" ht="14.5" x14ac:dyDescent="0.35"/>
    <row r="1364" customFormat="1" ht="14.5" x14ac:dyDescent="0.35"/>
    <row r="1365" customFormat="1" ht="14.5" x14ac:dyDescent="0.35"/>
    <row r="1366" customFormat="1" ht="14.5" x14ac:dyDescent="0.35"/>
    <row r="1367" customFormat="1" ht="14.5" x14ac:dyDescent="0.35"/>
    <row r="1368" customFormat="1" ht="14.5" x14ac:dyDescent="0.35"/>
    <row r="1369" customFormat="1" ht="14.5" x14ac:dyDescent="0.35"/>
    <row r="1370" customFormat="1" ht="14.5" x14ac:dyDescent="0.35"/>
    <row r="1371" customFormat="1" ht="14.5" x14ac:dyDescent="0.35"/>
    <row r="1372" customFormat="1" ht="14.5" x14ac:dyDescent="0.35"/>
    <row r="1373" customFormat="1" ht="14.5" x14ac:dyDescent="0.35"/>
    <row r="1374" customFormat="1" ht="14.5" x14ac:dyDescent="0.35"/>
    <row r="1375" customFormat="1" ht="14.5" x14ac:dyDescent="0.35"/>
    <row r="1376" customFormat="1" ht="14.5" x14ac:dyDescent="0.35"/>
    <row r="1377" customFormat="1" ht="14.5" x14ac:dyDescent="0.35"/>
    <row r="1378" customFormat="1" ht="14.5" x14ac:dyDescent="0.35"/>
    <row r="1379" customFormat="1" ht="14.5" x14ac:dyDescent="0.35"/>
    <row r="1380" customFormat="1" ht="14.5" x14ac:dyDescent="0.35"/>
    <row r="1381" customFormat="1" ht="14.5" x14ac:dyDescent="0.35"/>
    <row r="1382" customFormat="1" ht="14.5" x14ac:dyDescent="0.35"/>
    <row r="1383" customFormat="1" ht="14.5" x14ac:dyDescent="0.35"/>
    <row r="1384" customFormat="1" ht="14.5" x14ac:dyDescent="0.35"/>
    <row r="1385" customFormat="1" ht="14.5" x14ac:dyDescent="0.35"/>
    <row r="1386" customFormat="1" ht="14.5" x14ac:dyDescent="0.35"/>
    <row r="1387" customFormat="1" ht="14.5" x14ac:dyDescent="0.35"/>
    <row r="1388" customFormat="1" ht="14.5" x14ac:dyDescent="0.35"/>
    <row r="1389" customFormat="1" ht="14.5" x14ac:dyDescent="0.35"/>
    <row r="1390" customFormat="1" ht="14.5" x14ac:dyDescent="0.35"/>
    <row r="1391" customFormat="1" ht="14.5" x14ac:dyDescent="0.35"/>
    <row r="1392" customFormat="1" ht="14.5" x14ac:dyDescent="0.35"/>
    <row r="1393" customFormat="1" ht="14.5" x14ac:dyDescent="0.35"/>
    <row r="1394" customFormat="1" ht="14.5" x14ac:dyDescent="0.35"/>
    <row r="1395" customFormat="1" ht="14.5" x14ac:dyDescent="0.35"/>
    <row r="1396" customFormat="1" ht="14.5" x14ac:dyDescent="0.35"/>
    <row r="1397" customFormat="1" ht="14.5" x14ac:dyDescent="0.35"/>
    <row r="1398" customFormat="1" ht="14.5" x14ac:dyDescent="0.35"/>
    <row r="1399" customFormat="1" ht="14.5" x14ac:dyDescent="0.35"/>
    <row r="1400" customFormat="1" ht="14.5" x14ac:dyDescent="0.35"/>
    <row r="1401" customFormat="1" ht="14.5" x14ac:dyDescent="0.35"/>
    <row r="1402" customFormat="1" ht="14.5" x14ac:dyDescent="0.35"/>
    <row r="1403" customFormat="1" ht="14.5" x14ac:dyDescent="0.35"/>
    <row r="1404" customFormat="1" ht="14.5" x14ac:dyDescent="0.35"/>
    <row r="1405" customFormat="1" ht="14.5" x14ac:dyDescent="0.35"/>
    <row r="1406" customFormat="1" ht="14.5" x14ac:dyDescent="0.35"/>
    <row r="1407" customFormat="1" ht="14.5" x14ac:dyDescent="0.35"/>
    <row r="1408" customFormat="1" ht="14.5" x14ac:dyDescent="0.35"/>
    <row r="1409" customFormat="1" ht="14.5" x14ac:dyDescent="0.35"/>
    <row r="1410" customFormat="1" ht="14.5" x14ac:dyDescent="0.35"/>
    <row r="1411" customFormat="1" ht="14.5" x14ac:dyDescent="0.35"/>
    <row r="1412" customFormat="1" ht="14.5" x14ac:dyDescent="0.35"/>
    <row r="1413" customFormat="1" ht="14.5" x14ac:dyDescent="0.35"/>
    <row r="1414" customFormat="1" ht="14.5" x14ac:dyDescent="0.35"/>
    <row r="1415" customFormat="1" ht="14.5" x14ac:dyDescent="0.35"/>
    <row r="1416" customFormat="1" ht="14.5" x14ac:dyDescent="0.35"/>
    <row r="1417" customFormat="1" ht="14.5" x14ac:dyDescent="0.35"/>
    <row r="1418" customFormat="1" ht="14.5" x14ac:dyDescent="0.35"/>
    <row r="1419" customFormat="1" ht="14.5" x14ac:dyDescent="0.35"/>
    <row r="1420" customFormat="1" ht="14.5" x14ac:dyDescent="0.35"/>
    <row r="1421" customFormat="1" ht="14.5" x14ac:dyDescent="0.35"/>
    <row r="1422" customFormat="1" ht="14.5" x14ac:dyDescent="0.35"/>
    <row r="1423" customFormat="1" ht="14.5" x14ac:dyDescent="0.35"/>
    <row r="1424" customFormat="1" ht="14.5" x14ac:dyDescent="0.35"/>
    <row r="1425" customFormat="1" ht="14.5" x14ac:dyDescent="0.35"/>
    <row r="1426" customFormat="1" ht="14.5" x14ac:dyDescent="0.35"/>
    <row r="1427" customFormat="1" ht="14.5" x14ac:dyDescent="0.35"/>
    <row r="1428" customFormat="1" ht="14.5" x14ac:dyDescent="0.35"/>
    <row r="1429" customFormat="1" ht="14.5" x14ac:dyDescent="0.35"/>
    <row r="1430" customFormat="1" ht="14.5" x14ac:dyDescent="0.35"/>
    <row r="1431" customFormat="1" ht="14.5" x14ac:dyDescent="0.35"/>
    <row r="1432" customFormat="1" ht="14.5" x14ac:dyDescent="0.35"/>
    <row r="1433" customFormat="1" ht="14.5" x14ac:dyDescent="0.35"/>
    <row r="1434" customFormat="1" ht="14.5" x14ac:dyDescent="0.35"/>
    <row r="1435" customFormat="1" ht="14.5" x14ac:dyDescent="0.35"/>
    <row r="1436" customFormat="1" ht="14.5" x14ac:dyDescent="0.35"/>
    <row r="1437" customFormat="1" ht="14.5" x14ac:dyDescent="0.35"/>
    <row r="1438" customFormat="1" ht="14.5" x14ac:dyDescent="0.35"/>
    <row r="1439" customFormat="1" ht="14.5" x14ac:dyDescent="0.35"/>
    <row r="1440" customFormat="1" ht="14.5" x14ac:dyDescent="0.35"/>
    <row r="1441" customFormat="1" ht="14.5" x14ac:dyDescent="0.35"/>
    <row r="1442" customFormat="1" ht="14.5" x14ac:dyDescent="0.35"/>
    <row r="1443" customFormat="1" ht="14.5" x14ac:dyDescent="0.35"/>
    <row r="1444" customFormat="1" ht="14.5" x14ac:dyDescent="0.35"/>
    <row r="1445" customFormat="1" ht="14.5" x14ac:dyDescent="0.35"/>
    <row r="1446" customFormat="1" ht="14.5" x14ac:dyDescent="0.35"/>
    <row r="1447" customFormat="1" ht="14.5" x14ac:dyDescent="0.35"/>
    <row r="1448" customFormat="1" ht="14.5" x14ac:dyDescent="0.35"/>
    <row r="1449" customFormat="1" ht="14.5" x14ac:dyDescent="0.35"/>
    <row r="1450" customFormat="1" ht="14.5" x14ac:dyDescent="0.35"/>
    <row r="1451" customFormat="1" ht="14.5" x14ac:dyDescent="0.35"/>
    <row r="1452" customFormat="1" ht="14.5" x14ac:dyDescent="0.35"/>
    <row r="1453" customFormat="1" ht="14.5" x14ac:dyDescent="0.35"/>
    <row r="1454" customFormat="1" ht="14.5" x14ac:dyDescent="0.35"/>
    <row r="1455" customFormat="1" ht="14.5" x14ac:dyDescent="0.35"/>
    <row r="1456" customFormat="1" ht="14.5" x14ac:dyDescent="0.35"/>
    <row r="1457" customFormat="1" ht="14.5" x14ac:dyDescent="0.35"/>
    <row r="1458" customFormat="1" ht="14.5" x14ac:dyDescent="0.35"/>
    <row r="1459" customFormat="1" ht="14.5" x14ac:dyDescent="0.35"/>
    <row r="1460" customFormat="1" ht="14.5" x14ac:dyDescent="0.35"/>
    <row r="1461" customFormat="1" ht="14.5" x14ac:dyDescent="0.35"/>
    <row r="1462" customFormat="1" ht="14.5" x14ac:dyDescent="0.35"/>
    <row r="1463" customFormat="1" ht="14.5" x14ac:dyDescent="0.35"/>
    <row r="1464" customFormat="1" ht="14.5" x14ac:dyDescent="0.35"/>
    <row r="1465" customFormat="1" ht="14.5" x14ac:dyDescent="0.35"/>
    <row r="1466" customFormat="1" ht="14.5" x14ac:dyDescent="0.35"/>
    <row r="1467" customFormat="1" ht="14.5" x14ac:dyDescent="0.35"/>
    <row r="1468" customFormat="1" ht="14.5" x14ac:dyDescent="0.35"/>
    <row r="1469" customFormat="1" ht="14.5" x14ac:dyDescent="0.35"/>
    <row r="1470" customFormat="1" ht="14.5" x14ac:dyDescent="0.35"/>
    <row r="1471" customFormat="1" ht="14.5" x14ac:dyDescent="0.35"/>
    <row r="1472" customFormat="1" ht="14.5" x14ac:dyDescent="0.35"/>
    <row r="1473" customFormat="1" ht="14.5" x14ac:dyDescent="0.35"/>
    <row r="1474" customFormat="1" ht="14.5" x14ac:dyDescent="0.35"/>
    <row r="1475" customFormat="1" ht="14.5" x14ac:dyDescent="0.35"/>
    <row r="1476" customFormat="1" ht="14.5" x14ac:dyDescent="0.35"/>
    <row r="1477" customFormat="1" ht="14.5" x14ac:dyDescent="0.35"/>
    <row r="1478" customFormat="1" ht="14.5" x14ac:dyDescent="0.35"/>
    <row r="1479" customFormat="1" ht="14.5" x14ac:dyDescent="0.35"/>
    <row r="1480" customFormat="1" ht="14.5" x14ac:dyDescent="0.35"/>
    <row r="1481" customFormat="1" ht="14.5" x14ac:dyDescent="0.35"/>
    <row r="1482" customFormat="1" ht="14.5" x14ac:dyDescent="0.35"/>
    <row r="1483" customFormat="1" ht="14.5" x14ac:dyDescent="0.35"/>
    <row r="1484" customFormat="1" ht="14.5" x14ac:dyDescent="0.35"/>
    <row r="1485" customFormat="1" ht="14.5" x14ac:dyDescent="0.35"/>
    <row r="1486" customFormat="1" ht="14.5" x14ac:dyDescent="0.35"/>
    <row r="1487" customFormat="1" ht="14.5" x14ac:dyDescent="0.35"/>
    <row r="1488" customFormat="1" ht="14.5" x14ac:dyDescent="0.35"/>
    <row r="1489" customFormat="1" ht="14.5" x14ac:dyDescent="0.35"/>
    <row r="1490" customFormat="1" ht="14.5" x14ac:dyDescent="0.35"/>
    <row r="1491" customFormat="1" ht="14.5" x14ac:dyDescent="0.35"/>
    <row r="1492" customFormat="1" ht="14.5" x14ac:dyDescent="0.35"/>
    <row r="1493" customFormat="1" ht="14.5" x14ac:dyDescent="0.35"/>
    <row r="1494" customFormat="1" ht="14.5" x14ac:dyDescent="0.35"/>
    <row r="1495" customFormat="1" ht="14.5" x14ac:dyDescent="0.35"/>
    <row r="1496" customFormat="1" ht="14.5" x14ac:dyDescent="0.35"/>
    <row r="1497" customFormat="1" ht="14.5" x14ac:dyDescent="0.35"/>
    <row r="1498" customFormat="1" ht="14.5" x14ac:dyDescent="0.35"/>
    <row r="1499" customFormat="1" ht="14.5" x14ac:dyDescent="0.35"/>
    <row r="1500" customFormat="1" ht="14.5" x14ac:dyDescent="0.35"/>
    <row r="1501" customFormat="1" ht="14.5" x14ac:dyDescent="0.35"/>
    <row r="1502" customFormat="1" ht="14.5" x14ac:dyDescent="0.35"/>
    <row r="1503" customFormat="1" ht="14.5" x14ac:dyDescent="0.35"/>
    <row r="1504" customFormat="1" ht="14.5" x14ac:dyDescent="0.35"/>
    <row r="1505" customFormat="1" ht="14.5" x14ac:dyDescent="0.35"/>
    <row r="1506" customFormat="1" ht="14.5" x14ac:dyDescent="0.35"/>
    <row r="1507" customFormat="1" ht="14.5" x14ac:dyDescent="0.35"/>
    <row r="1508" customFormat="1" ht="14.5" x14ac:dyDescent="0.35"/>
    <row r="1509" customFormat="1" ht="14.5" x14ac:dyDescent="0.35"/>
    <row r="1510" customFormat="1" ht="14.5" x14ac:dyDescent="0.35"/>
    <row r="1511" customFormat="1" ht="14.5" x14ac:dyDescent="0.35"/>
    <row r="1512" customFormat="1" ht="14.5" x14ac:dyDescent="0.35"/>
    <row r="1513" customFormat="1" ht="14.5" x14ac:dyDescent="0.35"/>
    <row r="1514" customFormat="1" ht="14.5" x14ac:dyDescent="0.35"/>
    <row r="1515" customFormat="1" ht="14.5" x14ac:dyDescent="0.35"/>
    <row r="1516" customFormat="1" ht="14.5" x14ac:dyDescent="0.35"/>
    <row r="1517" customFormat="1" ht="14.5" x14ac:dyDescent="0.35"/>
    <row r="1518" customFormat="1" ht="14.5" x14ac:dyDescent="0.35"/>
    <row r="1519" customFormat="1" ht="14.5" x14ac:dyDescent="0.35"/>
    <row r="1520" customFormat="1" ht="14.5" x14ac:dyDescent="0.35"/>
    <row r="1521" customFormat="1" ht="14.5" x14ac:dyDescent="0.35"/>
    <row r="1522" customFormat="1" ht="14.5" x14ac:dyDescent="0.35"/>
    <row r="1523" customFormat="1" ht="14.5" x14ac:dyDescent="0.35"/>
    <row r="1524" customFormat="1" ht="14.5" x14ac:dyDescent="0.35"/>
    <row r="1525" customFormat="1" ht="14.5" x14ac:dyDescent="0.35"/>
    <row r="1526" customFormat="1" ht="14.5" x14ac:dyDescent="0.35"/>
    <row r="1527" customFormat="1" ht="14.5" x14ac:dyDescent="0.35"/>
    <row r="1528" customFormat="1" ht="14.5" x14ac:dyDescent="0.35"/>
    <row r="1529" customFormat="1" ht="14.5" x14ac:dyDescent="0.35"/>
    <row r="1530" customFormat="1" ht="14.5" x14ac:dyDescent="0.35"/>
    <row r="1531" customFormat="1" ht="14.5" x14ac:dyDescent="0.35"/>
    <row r="1532" customFormat="1" ht="14.5" x14ac:dyDescent="0.35"/>
    <row r="1533" customFormat="1" ht="14.5" x14ac:dyDescent="0.35"/>
    <row r="1534" customFormat="1" ht="14.5" x14ac:dyDescent="0.35"/>
    <row r="1535" customFormat="1" ht="14.5" x14ac:dyDescent="0.35"/>
    <row r="1536" customFormat="1" ht="14.5" x14ac:dyDescent="0.35"/>
    <row r="1537" customFormat="1" ht="14.5" x14ac:dyDescent="0.35"/>
    <row r="1538" customFormat="1" ht="14.5" x14ac:dyDescent="0.35"/>
    <row r="1539" customFormat="1" ht="14.5" x14ac:dyDescent="0.35"/>
    <row r="1540" customFormat="1" ht="14.5" x14ac:dyDescent="0.35"/>
    <row r="1541" customFormat="1" ht="14.5" x14ac:dyDescent="0.35"/>
    <row r="1542" customFormat="1" ht="14.5" x14ac:dyDescent="0.35"/>
    <row r="1543" customFormat="1" ht="14.5" x14ac:dyDescent="0.35"/>
    <row r="1544" customFormat="1" ht="14.5" x14ac:dyDescent="0.35"/>
    <row r="1545" customFormat="1" ht="14.5" x14ac:dyDescent="0.35"/>
    <row r="1546" customFormat="1" ht="14.5" x14ac:dyDescent="0.35"/>
    <row r="1547" customFormat="1" ht="14.5" x14ac:dyDescent="0.35"/>
    <row r="1548" customFormat="1" ht="14.5" x14ac:dyDescent="0.35"/>
    <row r="1549" customFormat="1" ht="14.5" x14ac:dyDescent="0.35"/>
    <row r="1550" customFormat="1" ht="14.5" x14ac:dyDescent="0.35"/>
    <row r="1551" customFormat="1" ht="14.5" x14ac:dyDescent="0.35"/>
    <row r="1552" customFormat="1" ht="14.5" x14ac:dyDescent="0.35"/>
    <row r="1553" customFormat="1" ht="14.5" x14ac:dyDescent="0.35"/>
    <row r="1554" customFormat="1" ht="14.5" x14ac:dyDescent="0.35"/>
    <row r="1555" customFormat="1" ht="14.5" x14ac:dyDescent="0.35"/>
    <row r="1556" customFormat="1" ht="14.5" x14ac:dyDescent="0.35"/>
    <row r="1557" customFormat="1" ht="14.5" x14ac:dyDescent="0.35"/>
    <row r="1558" customFormat="1" ht="14.5" x14ac:dyDescent="0.35"/>
    <row r="1559" customFormat="1" ht="14.5" x14ac:dyDescent="0.35"/>
    <row r="1560" customFormat="1" ht="14.5" x14ac:dyDescent="0.35"/>
    <row r="1561" customFormat="1" ht="14.5" x14ac:dyDescent="0.35"/>
    <row r="1562" customFormat="1" ht="14.5" x14ac:dyDescent="0.35"/>
    <row r="1563" customFormat="1" ht="14.5" x14ac:dyDescent="0.35"/>
    <row r="1564" customFormat="1" ht="14.5" x14ac:dyDescent="0.35"/>
    <row r="1565" customFormat="1" ht="14.5" x14ac:dyDescent="0.35"/>
    <row r="1566" customFormat="1" ht="14.5" x14ac:dyDescent="0.35"/>
    <row r="1567" customFormat="1" ht="14.5" x14ac:dyDescent="0.35"/>
    <row r="1568" customFormat="1" ht="14.5" x14ac:dyDescent="0.35"/>
    <row r="1569" customFormat="1" ht="14.5" x14ac:dyDescent="0.35"/>
    <row r="1570" customFormat="1" ht="14.5" x14ac:dyDescent="0.35"/>
    <row r="1571" customFormat="1" ht="14.5" x14ac:dyDescent="0.35"/>
    <row r="1572" customFormat="1" ht="14.5" x14ac:dyDescent="0.35"/>
    <row r="1573" customFormat="1" ht="14.5" x14ac:dyDescent="0.35"/>
    <row r="1574" customFormat="1" ht="14.5" x14ac:dyDescent="0.35"/>
    <row r="1575" customFormat="1" ht="14.5" x14ac:dyDescent="0.35"/>
    <row r="1576" customFormat="1" ht="14.5" x14ac:dyDescent="0.35"/>
    <row r="1577" customFormat="1" ht="14.5" x14ac:dyDescent="0.35"/>
    <row r="1578" customFormat="1" ht="14.5" x14ac:dyDescent="0.35"/>
    <row r="1579" customFormat="1" ht="14.5" x14ac:dyDescent="0.35"/>
    <row r="1580" customFormat="1" ht="14.5" x14ac:dyDescent="0.35"/>
    <row r="1581" customFormat="1" ht="14.5" x14ac:dyDescent="0.35"/>
    <row r="1582" customFormat="1" ht="14.5" x14ac:dyDescent="0.35"/>
    <row r="1583" customFormat="1" ht="14.5" x14ac:dyDescent="0.35"/>
    <row r="1584" customFormat="1" ht="14.5" x14ac:dyDescent="0.35"/>
    <row r="1585" customFormat="1" ht="14.5" x14ac:dyDescent="0.35"/>
    <row r="1586" customFormat="1" ht="14.5" x14ac:dyDescent="0.35"/>
    <row r="1587" customFormat="1" ht="14.5" x14ac:dyDescent="0.35"/>
    <row r="1588" customFormat="1" ht="14.5" x14ac:dyDescent="0.35"/>
    <row r="1589" customFormat="1" ht="14.5" x14ac:dyDescent="0.35"/>
    <row r="1590" customFormat="1" ht="14.5" x14ac:dyDescent="0.35"/>
    <row r="1591" customFormat="1" ht="14.5" x14ac:dyDescent="0.35"/>
    <row r="1592" customFormat="1" ht="14.5" x14ac:dyDescent="0.35"/>
    <row r="1593" customFormat="1" ht="14.5" x14ac:dyDescent="0.35"/>
    <row r="1594" customFormat="1" ht="14.5" x14ac:dyDescent="0.35"/>
    <row r="1595" customFormat="1" ht="14.5" x14ac:dyDescent="0.35"/>
    <row r="1596" customFormat="1" ht="14.5" x14ac:dyDescent="0.35"/>
    <row r="1597" customFormat="1" ht="14.5" x14ac:dyDescent="0.35"/>
    <row r="1598" customFormat="1" ht="14.5" x14ac:dyDescent="0.35"/>
    <row r="1599" customFormat="1" ht="14.5" x14ac:dyDescent="0.35"/>
    <row r="1600" customFormat="1" ht="14.5" x14ac:dyDescent="0.35"/>
    <row r="1601" customFormat="1" ht="14.5" x14ac:dyDescent="0.35"/>
    <row r="1602" customFormat="1" ht="14.5" x14ac:dyDescent="0.35"/>
    <row r="1603" customFormat="1" ht="14.5" x14ac:dyDescent="0.35"/>
    <row r="1604" customFormat="1" ht="14.5" x14ac:dyDescent="0.35"/>
    <row r="1605" customFormat="1" ht="14.5" x14ac:dyDescent="0.35"/>
    <row r="1606" customFormat="1" ht="14.5" x14ac:dyDescent="0.35"/>
    <row r="1607" customFormat="1" ht="14.5" x14ac:dyDescent="0.35"/>
    <row r="1608" customFormat="1" ht="14.5" x14ac:dyDescent="0.35"/>
    <row r="1609" customFormat="1" ht="14.5" x14ac:dyDescent="0.35"/>
    <row r="1610" customFormat="1" ht="14.5" x14ac:dyDescent="0.35"/>
    <row r="1611" customFormat="1" ht="14.5" x14ac:dyDescent="0.35"/>
    <row r="1612" customFormat="1" ht="14.5" x14ac:dyDescent="0.35"/>
    <row r="1613" customFormat="1" ht="14.5" x14ac:dyDescent="0.35"/>
    <row r="1614" customFormat="1" ht="14.5" x14ac:dyDescent="0.35"/>
    <row r="1615" customFormat="1" ht="14.5" x14ac:dyDescent="0.35"/>
    <row r="1616" customFormat="1" ht="14.5" x14ac:dyDescent="0.35"/>
    <row r="1617" customFormat="1" ht="14.5" x14ac:dyDescent="0.35"/>
    <row r="1618" customFormat="1" ht="14.5" x14ac:dyDescent="0.35"/>
    <row r="1619" customFormat="1" ht="14.5" x14ac:dyDescent="0.35"/>
    <row r="1620" customFormat="1" ht="14.5" x14ac:dyDescent="0.35"/>
    <row r="1621" customFormat="1" ht="14.5" x14ac:dyDescent="0.35"/>
    <row r="1622" customFormat="1" ht="14.5" x14ac:dyDescent="0.35"/>
    <row r="1623" customFormat="1" ht="14.5" x14ac:dyDescent="0.35"/>
    <row r="1624" customFormat="1" ht="14.5" x14ac:dyDescent="0.35"/>
    <row r="1625" customFormat="1" ht="14.5" x14ac:dyDescent="0.35"/>
    <row r="1626" customFormat="1" ht="14.5" x14ac:dyDescent="0.35"/>
    <row r="1627" customFormat="1" ht="14.5" x14ac:dyDescent="0.35"/>
    <row r="1628" customFormat="1" ht="14.5" x14ac:dyDescent="0.35"/>
    <row r="1629" customFormat="1" ht="14.5" x14ac:dyDescent="0.35"/>
    <row r="1630" customFormat="1" ht="14.5" x14ac:dyDescent="0.35"/>
    <row r="1631" customFormat="1" ht="14.5" x14ac:dyDescent="0.35"/>
    <row r="1632" customFormat="1" ht="14.5" x14ac:dyDescent="0.35"/>
    <row r="1633" customFormat="1" ht="14.5" x14ac:dyDescent="0.35"/>
    <row r="1634" customFormat="1" ht="14.5" x14ac:dyDescent="0.35"/>
    <row r="1635" customFormat="1" ht="14.5" x14ac:dyDescent="0.35"/>
    <row r="1636" customFormat="1" ht="14.5" x14ac:dyDescent="0.35"/>
    <row r="1637" customFormat="1" ht="14.5" x14ac:dyDescent="0.35"/>
    <row r="1638" customFormat="1" ht="14.5" x14ac:dyDescent="0.35"/>
    <row r="1639" customFormat="1" ht="14.5" x14ac:dyDescent="0.35"/>
    <row r="1640" customFormat="1" ht="14.5" x14ac:dyDescent="0.35"/>
    <row r="1641" customFormat="1" ht="14.5" x14ac:dyDescent="0.35"/>
    <row r="1642" customFormat="1" ht="14.5" x14ac:dyDescent="0.35"/>
    <row r="1643" customFormat="1" ht="14.5" x14ac:dyDescent="0.35"/>
    <row r="1644" customFormat="1" ht="14.5" x14ac:dyDescent="0.35"/>
    <row r="1645" customFormat="1" ht="14.5" x14ac:dyDescent="0.35"/>
    <row r="1646" customFormat="1" ht="14.5" x14ac:dyDescent="0.35"/>
    <row r="1647" customFormat="1" ht="14.5" x14ac:dyDescent="0.35"/>
    <row r="1648" customFormat="1" ht="14.5" x14ac:dyDescent="0.35"/>
    <row r="1649" customFormat="1" ht="14.5" x14ac:dyDescent="0.35"/>
  </sheetData>
  <sheetProtection algorithmName="SHA-512" hashValue="IuqZmNbsXON63PntRuEcysk83mYzqKmwu2F4BxtDLIVtwDuUz1jTVZiRUuXjC8WvoR9ge3G4pQ4dfbfLjat8pw==" saltValue="tx9+moD1EZIvmBaEP9wRFg==" spinCount="100000" sheet="1" objects="1" scenarios="1"/>
  <mergeCells count="6">
    <mergeCell ref="A17:C17"/>
    <mergeCell ref="A1:C1"/>
    <mergeCell ref="A2:C2"/>
    <mergeCell ref="A3:C8"/>
    <mergeCell ref="A11:C11"/>
    <mergeCell ref="A13:C16"/>
  </mergeCells>
  <pageMargins left="0.7" right="0.7" top="0.75" bottom="0.75" header="0.3" footer="0.3"/>
  <pageSetup paperSize="8" scale="44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G1726"/>
  <sheetViews>
    <sheetView zoomScale="55" zoomScaleNormal="55" workbookViewId="0">
      <pane xSplit="5" ySplit="4" topLeftCell="F59" activePane="bottomRight" state="frozen"/>
      <selection pane="topRight" activeCell="F1" sqref="F1"/>
      <selection pane="bottomLeft" activeCell="A4" sqref="A4"/>
      <selection pane="bottomRight" sqref="A1:E1"/>
    </sheetView>
  </sheetViews>
  <sheetFormatPr defaultRowHeight="21" outlineLevelCol="1" x14ac:dyDescent="0.5"/>
  <cols>
    <col min="1" max="1" width="10.26953125" customWidth="1"/>
    <col min="3" max="3" width="16.54296875" customWidth="1"/>
    <col min="4" max="4" width="4.7265625" style="2" customWidth="1"/>
    <col min="5" max="5" width="22.453125" style="4" customWidth="1"/>
    <col min="6" max="6" width="5" style="2" customWidth="1"/>
    <col min="7" max="7" width="27.26953125" customWidth="1"/>
    <col min="8" max="8" width="4.7265625" style="2" customWidth="1"/>
    <col min="9" max="10" width="13.81640625" customWidth="1"/>
    <col min="11" max="11" width="12.81640625" customWidth="1"/>
    <col min="12" max="12" width="12.26953125" customWidth="1"/>
    <col min="13" max="13" width="4.54296875" style="2" customWidth="1"/>
    <col min="14" max="14" width="12" customWidth="1"/>
    <col min="15" max="16" width="11.54296875" customWidth="1"/>
    <col min="17" max="17" width="14.1796875" customWidth="1"/>
    <col min="18" max="18" width="4.7265625" style="2" customWidth="1"/>
    <col min="19" max="19" width="15.453125" customWidth="1"/>
    <col min="20" max="20" width="12.26953125" customWidth="1"/>
    <col min="21" max="21" width="12.7265625" customWidth="1"/>
    <col min="22" max="27" width="13.81640625" customWidth="1"/>
    <col min="28" max="28" width="14" customWidth="1"/>
    <col min="29" max="29" width="13.81640625" customWidth="1"/>
    <col min="30" max="30" width="15.7265625" customWidth="1"/>
    <col min="31" max="31" width="4.7265625" style="2" customWidth="1"/>
    <col min="32" max="32" width="30.81640625" customWidth="1"/>
    <col min="33" max="33" width="9.1796875" hidden="1" customWidth="1" outlineLevel="1"/>
    <col min="34" max="34" width="9.1796875" style="12" hidden="1" customWidth="1" outlineLevel="1"/>
    <col min="35" max="47" width="9.1796875" hidden="1" customWidth="1" outlineLevel="1"/>
    <col min="48" max="48" width="12.54296875" hidden="1" customWidth="1" outlineLevel="1"/>
    <col min="49" max="51" width="9.1796875" hidden="1" customWidth="1" outlineLevel="1"/>
    <col min="52" max="52" width="10.7265625" hidden="1" customWidth="1" outlineLevel="1"/>
    <col min="53" max="56" width="9.1796875" hidden="1" customWidth="1" outlineLevel="1"/>
    <col min="57" max="57" width="11.453125" style="396" hidden="1" customWidth="1" outlineLevel="1"/>
    <col min="58" max="58" width="9.1796875" hidden="1" customWidth="1" outlineLevel="1"/>
    <col min="59" max="59" width="9.1796875" customWidth="1" collapsed="1"/>
    <col min="60" max="60" width="9.1796875" customWidth="1"/>
  </cols>
  <sheetData>
    <row r="1" spans="1:57" ht="78.25" customHeight="1" thickBot="1" x14ac:dyDescent="0.45">
      <c r="A1" s="631" t="s">
        <v>495</v>
      </c>
      <c r="B1" s="632"/>
      <c r="C1" s="632"/>
      <c r="D1" s="632"/>
      <c r="E1" s="633"/>
    </row>
    <row r="2" spans="1:57" ht="58.5" customHeight="1" thickBot="1" x14ac:dyDescent="0.45">
      <c r="A2" s="405"/>
      <c r="B2" s="406"/>
      <c r="C2" s="407"/>
      <c r="D2" s="9"/>
      <c r="E2" s="10" t="s">
        <v>373</v>
      </c>
      <c r="F2" s="14"/>
      <c r="G2" s="10" t="s">
        <v>374</v>
      </c>
      <c r="H2" s="9"/>
      <c r="I2" s="737" t="s">
        <v>376</v>
      </c>
      <c r="J2" s="746"/>
      <c r="K2" s="746"/>
      <c r="L2" s="738"/>
      <c r="M2" s="9"/>
      <c r="N2" s="737" t="s">
        <v>377</v>
      </c>
      <c r="O2" s="746"/>
      <c r="P2" s="746"/>
      <c r="Q2" s="738"/>
      <c r="R2" s="9"/>
      <c r="S2" s="658" t="s">
        <v>378</v>
      </c>
      <c r="T2" s="659"/>
      <c r="U2" s="659"/>
      <c r="V2" s="659"/>
      <c r="W2" s="659"/>
      <c r="X2" s="659"/>
      <c r="Y2" s="659"/>
      <c r="Z2" s="659"/>
      <c r="AA2" s="660"/>
      <c r="AB2" s="658" t="s">
        <v>379</v>
      </c>
      <c r="AC2" s="659"/>
      <c r="AD2" s="659"/>
      <c r="AE2" s="11"/>
      <c r="AF2" s="425" t="s">
        <v>459</v>
      </c>
    </row>
    <row r="3" spans="1:57" ht="42.25" customHeight="1" thickBot="1" x14ac:dyDescent="0.65">
      <c r="A3" s="831" t="s">
        <v>437</v>
      </c>
      <c r="B3" s="832"/>
      <c r="C3" s="833"/>
      <c r="D3" s="13" t="s">
        <v>3</v>
      </c>
      <c r="E3" s="48" t="s">
        <v>11</v>
      </c>
      <c r="F3" s="14"/>
      <c r="G3" s="48" t="s">
        <v>11</v>
      </c>
      <c r="H3" s="13" t="s">
        <v>2</v>
      </c>
      <c r="I3" s="824" t="s">
        <v>11</v>
      </c>
      <c r="J3" s="825"/>
      <c r="K3" s="825"/>
      <c r="L3" s="826"/>
      <c r="M3" s="13" t="s">
        <v>2</v>
      </c>
      <c r="N3" s="828" t="s">
        <v>11</v>
      </c>
      <c r="O3" s="829"/>
      <c r="P3" s="829"/>
      <c r="Q3" s="830"/>
      <c r="R3" s="13" t="s">
        <v>2</v>
      </c>
      <c r="S3" s="797" t="s">
        <v>12</v>
      </c>
      <c r="T3" s="798"/>
      <c r="U3" s="798"/>
      <c r="V3" s="798"/>
      <c r="W3" s="798"/>
      <c r="X3" s="798"/>
      <c r="Y3" s="798"/>
      <c r="Z3" s="798"/>
      <c r="AA3" s="799"/>
      <c r="AB3" s="792" t="s">
        <v>496</v>
      </c>
      <c r="AC3" s="793"/>
      <c r="AD3" s="793"/>
      <c r="AE3" s="13" t="s">
        <v>2</v>
      </c>
      <c r="AF3" s="426" t="s">
        <v>11</v>
      </c>
      <c r="AO3" t="s">
        <v>449</v>
      </c>
      <c r="AP3" t="s">
        <v>448</v>
      </c>
      <c r="AQ3" t="s">
        <v>451</v>
      </c>
      <c r="AR3" t="s">
        <v>453</v>
      </c>
      <c r="AS3" t="s">
        <v>455</v>
      </c>
      <c r="AT3" t="s">
        <v>455</v>
      </c>
      <c r="AU3" t="s">
        <v>458</v>
      </c>
      <c r="AV3" s="4" t="s">
        <v>507</v>
      </c>
      <c r="AY3" s="895" t="s">
        <v>504</v>
      </c>
      <c r="AZ3" s="895"/>
      <c r="BA3" s="895"/>
      <c r="BB3" s="895"/>
      <c r="BC3" s="895"/>
      <c r="BD3" s="895"/>
      <c r="BE3" s="895"/>
    </row>
    <row r="4" spans="1:57" s="6" customFormat="1" ht="154.5" customHeight="1" thickBot="1" x14ac:dyDescent="0.4">
      <c r="A4" s="190"/>
      <c r="B4" s="191"/>
      <c r="C4" s="192"/>
      <c r="D4" s="14"/>
      <c r="E4" s="15" t="s">
        <v>6</v>
      </c>
      <c r="F4" s="14"/>
      <c r="G4" s="442" t="s">
        <v>366</v>
      </c>
      <c r="H4" s="9"/>
      <c r="I4" s="121" t="s">
        <v>267</v>
      </c>
      <c r="J4" s="122" t="s">
        <v>265</v>
      </c>
      <c r="K4" s="123" t="s">
        <v>192</v>
      </c>
      <c r="L4" s="124" t="s">
        <v>193</v>
      </c>
      <c r="M4" s="9"/>
      <c r="N4" s="136" t="s">
        <v>4</v>
      </c>
      <c r="O4" s="16" t="s">
        <v>194</v>
      </c>
      <c r="P4" s="841" t="s">
        <v>249</v>
      </c>
      <c r="Q4" s="842"/>
      <c r="R4" s="9"/>
      <c r="S4" s="433" t="s">
        <v>5</v>
      </c>
      <c r="T4" s="434" t="s">
        <v>198</v>
      </c>
      <c r="U4" s="435" t="s">
        <v>250</v>
      </c>
      <c r="V4" s="436" t="s">
        <v>345</v>
      </c>
      <c r="W4" s="437" t="s">
        <v>346</v>
      </c>
      <c r="X4" s="437" t="s">
        <v>347</v>
      </c>
      <c r="Y4" s="437" t="s">
        <v>348</v>
      </c>
      <c r="Z4" s="437" t="s">
        <v>349</v>
      </c>
      <c r="AA4" s="438" t="s">
        <v>350</v>
      </c>
      <c r="AB4" s="433" t="s">
        <v>222</v>
      </c>
      <c r="AC4" s="434" t="s">
        <v>203</v>
      </c>
      <c r="AD4" s="434" t="s">
        <v>341</v>
      </c>
      <c r="AE4" s="505"/>
      <c r="AF4" s="427" t="s">
        <v>460</v>
      </c>
      <c r="AG4" s="302" t="s">
        <v>438</v>
      </c>
      <c r="AH4" s="303" t="s">
        <v>439</v>
      </c>
      <c r="AI4" s="303" t="s">
        <v>440</v>
      </c>
      <c r="AJ4" s="303" t="s">
        <v>228</v>
      </c>
      <c r="AK4" s="303" t="s">
        <v>441</v>
      </c>
      <c r="AL4" s="303" t="s">
        <v>442</v>
      </c>
      <c r="AM4" s="304" t="s">
        <v>445</v>
      </c>
      <c r="AN4" s="303" t="s">
        <v>446</v>
      </c>
      <c r="AO4" s="303" t="s">
        <v>444</v>
      </c>
      <c r="AP4" s="303" t="s">
        <v>447</v>
      </c>
      <c r="AQ4" s="303" t="s">
        <v>450</v>
      </c>
      <c r="AR4" s="303" t="s">
        <v>452</v>
      </c>
      <c r="AS4" s="303" t="s">
        <v>454</v>
      </c>
      <c r="AT4" s="303" t="s">
        <v>456</v>
      </c>
      <c r="AU4" s="303" t="s">
        <v>457</v>
      </c>
      <c r="AV4" s="6" t="s">
        <v>508</v>
      </c>
      <c r="AW4" s="303"/>
      <c r="AX4" s="303"/>
      <c r="AY4" s="510" t="s">
        <v>497</v>
      </c>
      <c r="AZ4" s="510" t="s">
        <v>498</v>
      </c>
      <c r="BA4" s="510" t="s">
        <v>499</v>
      </c>
      <c r="BB4" s="510" t="s">
        <v>500</v>
      </c>
      <c r="BC4" s="510" t="s">
        <v>501</v>
      </c>
      <c r="BD4" s="510" t="s">
        <v>502</v>
      </c>
      <c r="BE4" s="511" t="s">
        <v>503</v>
      </c>
    </row>
    <row r="5" spans="1:57" s="7" customFormat="1" ht="28.5" customHeight="1" x14ac:dyDescent="0.35">
      <c r="A5" s="193"/>
      <c r="B5" s="135"/>
      <c r="C5" s="194"/>
      <c r="D5" s="14"/>
      <c r="E5" s="18" t="s">
        <v>15</v>
      </c>
      <c r="F5" s="14"/>
      <c r="G5" s="443">
        <f>BE5</f>
        <v>17.400146579999994</v>
      </c>
      <c r="H5" s="9"/>
      <c r="I5" s="808">
        <v>0</v>
      </c>
      <c r="J5" s="293">
        <f>AJ5+$AV5</f>
        <v>4.952</v>
      </c>
      <c r="K5" s="293">
        <f t="shared" ref="K5:L5" si="0">AK5+$AV5</f>
        <v>7.9232000000000005</v>
      </c>
      <c r="L5" s="293">
        <f t="shared" si="0"/>
        <v>10.292</v>
      </c>
      <c r="M5" s="9"/>
      <c r="N5" s="812">
        <v>0</v>
      </c>
      <c r="O5" s="293">
        <f>AP5+AQ5+AO5+$AT$5</f>
        <v>1.8900000000000001</v>
      </c>
      <c r="P5" s="905">
        <f t="shared" ref="P5:P25" si="1">AM5+AP5+AQ5</f>
        <v>2.27</v>
      </c>
      <c r="Q5" s="906"/>
      <c r="R5" s="9"/>
      <c r="S5" s="821">
        <v>0</v>
      </c>
      <c r="T5" s="818">
        <v>0</v>
      </c>
      <c r="U5" s="818">
        <v>1</v>
      </c>
      <c r="V5" s="500" t="s">
        <v>0</v>
      </c>
      <c r="W5" s="527" t="s">
        <v>0</v>
      </c>
      <c r="X5" s="527" t="s">
        <v>0</v>
      </c>
      <c r="Y5" s="527" t="s">
        <v>0</v>
      </c>
      <c r="Z5" s="527" t="s">
        <v>0</v>
      </c>
      <c r="AA5" s="528" t="s">
        <v>0</v>
      </c>
      <c r="AB5" s="500">
        <v>0</v>
      </c>
      <c r="AC5" s="907" t="s">
        <v>368</v>
      </c>
      <c r="AD5" s="501">
        <v>0.46438499999999994</v>
      </c>
      <c r="AE5" s="11"/>
      <c r="AF5" s="429">
        <v>29.6</v>
      </c>
      <c r="AG5" s="298">
        <v>5.6814</v>
      </c>
      <c r="AH5" s="297">
        <v>14.758035000000001</v>
      </c>
      <c r="AI5" s="298"/>
      <c r="AJ5" s="298">
        <v>3.8719999999999999</v>
      </c>
      <c r="AK5" s="298">
        <v>6.8432000000000004</v>
      </c>
      <c r="AL5" s="298">
        <v>9.2119999999999997</v>
      </c>
      <c r="AM5" s="298">
        <v>1.5</v>
      </c>
      <c r="AN5" s="298"/>
      <c r="AO5" s="298">
        <f t="shared" ref="AO5:AO29" si="2">(AW5/1000)*0.2</f>
        <v>0.12</v>
      </c>
      <c r="AP5" s="298">
        <v>0.5</v>
      </c>
      <c r="AQ5" s="298">
        <f t="shared" ref="AQ5:AQ29" si="3">(AW5/1000)*0.45</f>
        <v>0.27</v>
      </c>
      <c r="AR5" s="298">
        <v>2.5</v>
      </c>
      <c r="AS5" s="298">
        <v>1</v>
      </c>
      <c r="AT5" s="298">
        <v>1</v>
      </c>
      <c r="AU5" s="298">
        <v>2</v>
      </c>
      <c r="AV5" s="7">
        <f>(2*(AW5+AX5)/1000)*0.45</f>
        <v>1.08</v>
      </c>
      <c r="AW5" s="305">
        <v>600</v>
      </c>
      <c r="AX5" s="306">
        <v>600</v>
      </c>
      <c r="AY5" s="519">
        <v>3.9953260799999999</v>
      </c>
      <c r="AZ5" s="506">
        <v>12.290162499999999</v>
      </c>
      <c r="BA5" s="521">
        <v>5.2884000000000007E-2</v>
      </c>
      <c r="BB5" s="521">
        <v>0.20340000000000003</v>
      </c>
      <c r="BC5" s="521">
        <v>2.2374000000000002E-2</v>
      </c>
      <c r="BD5" s="522">
        <v>0.83599999999999997</v>
      </c>
      <c r="BE5" s="512">
        <f>SUM(AY5:BD5)</f>
        <v>17.400146579999994</v>
      </c>
    </row>
    <row r="6" spans="1:57" s="7" customFormat="1" ht="28.5" customHeight="1" x14ac:dyDescent="0.35">
      <c r="A6" s="193"/>
      <c r="B6" s="135"/>
      <c r="C6" s="194"/>
      <c r="D6" s="14"/>
      <c r="E6" s="22" t="s">
        <v>16</v>
      </c>
      <c r="F6" s="14"/>
      <c r="G6" s="429">
        <f t="shared" ref="G6:G69" si="4">BE6</f>
        <v>21.190871579999996</v>
      </c>
      <c r="H6" s="9"/>
      <c r="I6" s="809"/>
      <c r="J6" s="292">
        <f t="shared" ref="J6:J69" si="5">AJ6+$AV6</f>
        <v>5.5669999999999993</v>
      </c>
      <c r="K6" s="292">
        <f t="shared" ref="K6:K69" si="6">AK6+$AV6</f>
        <v>8.8382000000000023</v>
      </c>
      <c r="L6" s="292">
        <f t="shared" ref="L6:L69" si="7">AL6+$AV6</f>
        <v>11.477</v>
      </c>
      <c r="M6" s="9"/>
      <c r="N6" s="813"/>
      <c r="O6" s="292">
        <f t="shared" ref="O6:O20" si="8">AP6+AQ6+AO6+$AT$5</f>
        <v>1.9875</v>
      </c>
      <c r="P6" s="843">
        <f t="shared" si="1"/>
        <v>2.3374999999999999</v>
      </c>
      <c r="Q6" s="844"/>
      <c r="R6" s="9"/>
      <c r="S6" s="813"/>
      <c r="T6" s="819"/>
      <c r="U6" s="819"/>
      <c r="V6" s="676">
        <f>AR5</f>
        <v>2.5</v>
      </c>
      <c r="W6" s="676">
        <f>AR5</f>
        <v>2.5</v>
      </c>
      <c r="X6" s="137" t="s">
        <v>0</v>
      </c>
      <c r="Y6" s="137" t="s">
        <v>0</v>
      </c>
      <c r="Z6" s="137" t="s">
        <v>0</v>
      </c>
      <c r="AA6" s="138" t="s">
        <v>0</v>
      </c>
      <c r="AB6" s="116">
        <v>0</v>
      </c>
      <c r="AC6" s="908"/>
      <c r="AD6" s="502">
        <v>0.54830999999999996</v>
      </c>
      <c r="AE6" s="11"/>
      <c r="AF6" s="430">
        <v>27.680720000000001</v>
      </c>
      <c r="AG6" s="298">
        <v>6.4463999999999997</v>
      </c>
      <c r="AH6" s="297">
        <v>18.244185000000002</v>
      </c>
      <c r="AI6" s="298"/>
      <c r="AJ6" s="298">
        <v>4.3519999999999994</v>
      </c>
      <c r="AK6" s="298">
        <v>7.6232000000000015</v>
      </c>
      <c r="AL6" s="298">
        <v>10.262</v>
      </c>
      <c r="AM6" s="298">
        <v>1.5</v>
      </c>
      <c r="AN6" s="298"/>
      <c r="AO6" s="298">
        <f t="shared" si="2"/>
        <v>0.15000000000000002</v>
      </c>
      <c r="AP6" s="298">
        <v>0.5</v>
      </c>
      <c r="AQ6" s="298">
        <f t="shared" si="3"/>
        <v>0.33750000000000002</v>
      </c>
      <c r="AR6" s="298"/>
      <c r="AS6" s="298"/>
      <c r="AT6" s="298"/>
      <c r="AU6" s="298"/>
      <c r="AV6" s="7">
        <f t="shared" ref="AV6:AV72" si="9">(2*(AW6+AX6)/1000)*0.45</f>
        <v>1.2150000000000001</v>
      </c>
      <c r="AW6" s="307">
        <v>750</v>
      </c>
      <c r="AX6" s="306">
        <v>600</v>
      </c>
      <c r="AY6" s="520">
        <v>4.4861860799999995</v>
      </c>
      <c r="AZ6" s="506">
        <v>15.553037499999999</v>
      </c>
      <c r="BA6" s="523">
        <v>5.9904000000000006E-2</v>
      </c>
      <c r="BB6" s="523">
        <v>0.23040000000000002</v>
      </c>
      <c r="BC6" s="523">
        <v>2.5344000000000002E-2</v>
      </c>
      <c r="BD6" s="524">
        <v>0.83599999999999997</v>
      </c>
      <c r="BE6" s="512">
        <f t="shared" ref="BE6:BE71" si="10">SUM(AY6:BD6)</f>
        <v>21.190871579999996</v>
      </c>
    </row>
    <row r="7" spans="1:57" s="7" customFormat="1" ht="28.5" customHeight="1" x14ac:dyDescent="0.35">
      <c r="A7" s="193"/>
      <c r="B7" s="135"/>
      <c r="C7" s="194"/>
      <c r="D7" s="14"/>
      <c r="E7" s="22" t="s">
        <v>24</v>
      </c>
      <c r="F7" s="14"/>
      <c r="G7" s="443">
        <f t="shared" si="4"/>
        <v>25.847846579999999</v>
      </c>
      <c r="H7" s="9"/>
      <c r="I7" s="809"/>
      <c r="J7" s="292">
        <f t="shared" si="5"/>
        <v>6.1820000000000004</v>
      </c>
      <c r="K7" s="292">
        <f t="shared" si="6"/>
        <v>9.7531999999999996</v>
      </c>
      <c r="L7" s="292">
        <f t="shared" si="7"/>
        <v>12.662000000000001</v>
      </c>
      <c r="M7" s="9"/>
      <c r="N7" s="813"/>
      <c r="O7" s="292">
        <f t="shared" si="8"/>
        <v>1.9875</v>
      </c>
      <c r="P7" s="843">
        <f t="shared" si="1"/>
        <v>2.3374999999999999</v>
      </c>
      <c r="Q7" s="844"/>
      <c r="R7" s="9"/>
      <c r="S7" s="813"/>
      <c r="T7" s="819"/>
      <c r="U7" s="819"/>
      <c r="V7" s="677"/>
      <c r="W7" s="677"/>
      <c r="X7" s="137" t="s">
        <v>0</v>
      </c>
      <c r="Y7" s="137" t="s">
        <v>0</v>
      </c>
      <c r="Z7" s="137" t="s">
        <v>0</v>
      </c>
      <c r="AA7" s="138" t="s">
        <v>0</v>
      </c>
      <c r="AB7" s="116">
        <v>0</v>
      </c>
      <c r="AC7" s="908"/>
      <c r="AD7" s="502">
        <v>0.63223499999999999</v>
      </c>
      <c r="AE7" s="11"/>
      <c r="AF7" s="430">
        <v>29.6</v>
      </c>
      <c r="AG7" s="298">
        <v>7.2113999999999994</v>
      </c>
      <c r="AH7" s="297">
        <v>22.553835000000003</v>
      </c>
      <c r="AI7" s="298"/>
      <c r="AJ7" s="298">
        <v>4.8320000000000007</v>
      </c>
      <c r="AK7" s="298">
        <v>8.4032</v>
      </c>
      <c r="AL7" s="298">
        <v>11.312000000000001</v>
      </c>
      <c r="AM7" s="298">
        <v>1.5</v>
      </c>
      <c r="AN7" s="298"/>
      <c r="AO7" s="298">
        <f t="shared" si="2"/>
        <v>0.15000000000000002</v>
      </c>
      <c r="AP7" s="298">
        <v>0.5</v>
      </c>
      <c r="AQ7" s="298">
        <f t="shared" si="3"/>
        <v>0.33750000000000002</v>
      </c>
      <c r="AR7" s="298"/>
      <c r="AS7" s="298"/>
      <c r="AT7" s="298"/>
      <c r="AU7" s="298"/>
      <c r="AV7" s="7">
        <f t="shared" si="9"/>
        <v>1.35</v>
      </c>
      <c r="AW7" s="307">
        <v>750</v>
      </c>
      <c r="AX7" s="306">
        <v>750</v>
      </c>
      <c r="AY7" s="520">
        <v>4.97704608</v>
      </c>
      <c r="AZ7" s="506">
        <v>19.682162499999997</v>
      </c>
      <c r="BA7" s="523">
        <v>6.6924000000000011E-2</v>
      </c>
      <c r="BB7" s="523">
        <v>0.25740000000000002</v>
      </c>
      <c r="BC7" s="523">
        <v>2.8314000000000002E-2</v>
      </c>
      <c r="BD7" s="524">
        <v>0.83599999999999997</v>
      </c>
      <c r="BE7" s="512">
        <f t="shared" si="10"/>
        <v>25.847846579999999</v>
      </c>
    </row>
    <row r="8" spans="1:57" s="7" customFormat="1" ht="28.5" customHeight="1" x14ac:dyDescent="0.35">
      <c r="A8" s="193"/>
      <c r="B8" s="135"/>
      <c r="C8" s="194"/>
      <c r="D8" s="14"/>
      <c r="E8" s="18" t="s">
        <v>17</v>
      </c>
      <c r="F8" s="14"/>
      <c r="G8" s="443">
        <f t="shared" si="4"/>
        <v>24.981596580000001</v>
      </c>
      <c r="H8" s="9"/>
      <c r="I8" s="809"/>
      <c r="J8" s="293">
        <f t="shared" si="5"/>
        <v>6.1820000000000004</v>
      </c>
      <c r="K8" s="293">
        <f t="shared" si="6"/>
        <v>9.7531999999999996</v>
      </c>
      <c r="L8" s="293">
        <f t="shared" si="7"/>
        <v>12.662000000000001</v>
      </c>
      <c r="M8" s="9"/>
      <c r="N8" s="813"/>
      <c r="O8" s="293">
        <f t="shared" si="8"/>
        <v>2.085</v>
      </c>
      <c r="P8" s="905">
        <f t="shared" si="1"/>
        <v>2.4050000000000002</v>
      </c>
      <c r="Q8" s="906"/>
      <c r="R8" s="9"/>
      <c r="S8" s="813"/>
      <c r="T8" s="819"/>
      <c r="U8" s="819"/>
      <c r="V8" s="677"/>
      <c r="W8" s="677"/>
      <c r="X8" s="128" t="s">
        <v>0</v>
      </c>
      <c r="Y8" s="128" t="s">
        <v>0</v>
      </c>
      <c r="Z8" s="128" t="s">
        <v>0</v>
      </c>
      <c r="AA8" s="154" t="s">
        <v>0</v>
      </c>
      <c r="AB8" s="130">
        <v>0</v>
      </c>
      <c r="AC8" s="908"/>
      <c r="AD8" s="502">
        <v>0.63223499999999988</v>
      </c>
      <c r="AE8" s="11"/>
      <c r="AF8" s="429">
        <v>29.6</v>
      </c>
      <c r="AG8" s="298">
        <v>7.2113999999999994</v>
      </c>
      <c r="AH8" s="297">
        <v>21.730335</v>
      </c>
      <c r="AI8" s="298"/>
      <c r="AJ8" s="298">
        <v>4.8320000000000007</v>
      </c>
      <c r="AK8" s="298">
        <v>8.4032</v>
      </c>
      <c r="AL8" s="298">
        <v>11.312000000000001</v>
      </c>
      <c r="AM8" s="298">
        <v>1.5</v>
      </c>
      <c r="AN8" s="298"/>
      <c r="AO8" s="298">
        <f t="shared" si="2"/>
        <v>0.18000000000000002</v>
      </c>
      <c r="AP8" s="298">
        <v>0.5</v>
      </c>
      <c r="AQ8" s="298">
        <f t="shared" si="3"/>
        <v>0.40500000000000003</v>
      </c>
      <c r="AR8" s="298"/>
      <c r="AS8" s="298"/>
      <c r="AT8" s="298"/>
      <c r="AU8" s="298"/>
      <c r="AV8" s="7">
        <f t="shared" si="9"/>
        <v>1.35</v>
      </c>
      <c r="AW8" s="305">
        <v>900</v>
      </c>
      <c r="AX8" s="306">
        <v>600</v>
      </c>
      <c r="AY8" s="519">
        <v>4.97704608</v>
      </c>
      <c r="AZ8" s="506">
        <v>18.8159125</v>
      </c>
      <c r="BA8" s="521">
        <v>6.6924000000000011E-2</v>
      </c>
      <c r="BB8" s="521">
        <v>0.25740000000000002</v>
      </c>
      <c r="BC8" s="521">
        <v>2.8314000000000002E-2</v>
      </c>
      <c r="BD8" s="522">
        <v>0.83599999999999997</v>
      </c>
      <c r="BE8" s="512">
        <f t="shared" si="10"/>
        <v>24.981596580000001</v>
      </c>
    </row>
    <row r="9" spans="1:57" s="7" customFormat="1" ht="28.5" customHeight="1" x14ac:dyDescent="0.35">
      <c r="A9" s="193"/>
      <c r="B9" s="135"/>
      <c r="C9" s="194"/>
      <c r="D9" s="14"/>
      <c r="E9" s="18" t="s">
        <v>25</v>
      </c>
      <c r="F9" s="14"/>
      <c r="G9" s="429">
        <f t="shared" si="4"/>
        <v>30.504821579999998</v>
      </c>
      <c r="H9" s="9"/>
      <c r="I9" s="809"/>
      <c r="J9" s="293">
        <f t="shared" si="5"/>
        <v>6.7970000000000006</v>
      </c>
      <c r="K9" s="293">
        <f t="shared" si="6"/>
        <v>10.668200000000001</v>
      </c>
      <c r="L9" s="293">
        <f t="shared" si="7"/>
        <v>13.847</v>
      </c>
      <c r="M9" s="9"/>
      <c r="N9" s="813"/>
      <c r="O9" s="293">
        <f t="shared" si="8"/>
        <v>2.085</v>
      </c>
      <c r="P9" s="905">
        <f t="shared" si="1"/>
        <v>2.4050000000000002</v>
      </c>
      <c r="Q9" s="906"/>
      <c r="R9" s="9"/>
      <c r="S9" s="813"/>
      <c r="T9" s="819"/>
      <c r="U9" s="819"/>
      <c r="V9" s="677"/>
      <c r="W9" s="677"/>
      <c r="X9" s="647">
        <v>5</v>
      </c>
      <c r="Y9" s="647">
        <v>5</v>
      </c>
      <c r="Z9" s="293" t="s">
        <v>0</v>
      </c>
      <c r="AA9" s="289" t="s">
        <v>0</v>
      </c>
      <c r="AB9" s="130">
        <v>0</v>
      </c>
      <c r="AC9" s="908"/>
      <c r="AD9" s="502">
        <v>0.71615999999999991</v>
      </c>
      <c r="AE9" s="11"/>
      <c r="AF9" s="429">
        <v>34.067720000000001</v>
      </c>
      <c r="AG9" s="298">
        <v>7.9763999999999999</v>
      </c>
      <c r="AH9" s="297">
        <v>26.863485000000004</v>
      </c>
      <c r="AI9" s="298"/>
      <c r="AJ9" s="298">
        <v>5.3120000000000012</v>
      </c>
      <c r="AK9" s="298">
        <v>9.1832000000000011</v>
      </c>
      <c r="AL9" s="298">
        <v>12.362</v>
      </c>
      <c r="AM9" s="298">
        <v>1.5</v>
      </c>
      <c r="AN9" s="298"/>
      <c r="AO9" s="298">
        <f t="shared" si="2"/>
        <v>0.18000000000000002</v>
      </c>
      <c r="AP9" s="298">
        <v>0.5</v>
      </c>
      <c r="AQ9" s="298">
        <f t="shared" si="3"/>
        <v>0.40500000000000003</v>
      </c>
      <c r="AR9" s="296"/>
      <c r="AS9" s="296"/>
      <c r="AT9" s="296"/>
      <c r="AU9" s="296"/>
      <c r="AV9" s="7">
        <f t="shared" si="9"/>
        <v>1.4849999999999999</v>
      </c>
      <c r="AW9" s="308">
        <v>900</v>
      </c>
      <c r="AX9" s="306">
        <v>750</v>
      </c>
      <c r="AY9" s="519">
        <v>5.4679060799999997</v>
      </c>
      <c r="AZ9" s="506">
        <v>23.811287499999999</v>
      </c>
      <c r="BA9" s="521">
        <v>7.3943999999999996E-2</v>
      </c>
      <c r="BB9" s="521">
        <v>0.28439999999999999</v>
      </c>
      <c r="BC9" s="521">
        <v>3.1283999999999999E-2</v>
      </c>
      <c r="BD9" s="522">
        <v>0.83599999999999997</v>
      </c>
      <c r="BE9" s="512">
        <f t="shared" si="10"/>
        <v>30.504821579999998</v>
      </c>
    </row>
    <row r="10" spans="1:57" s="6" customFormat="1" ht="28.5" customHeight="1" x14ac:dyDescent="0.5">
      <c r="A10" s="193"/>
      <c r="B10" s="135"/>
      <c r="C10" s="194"/>
      <c r="D10" s="14"/>
      <c r="E10" s="18" t="s">
        <v>32</v>
      </c>
      <c r="F10" s="14"/>
      <c r="G10" s="443">
        <f t="shared" si="4"/>
        <v>36.028046579999994</v>
      </c>
      <c r="H10" s="9"/>
      <c r="I10" s="809"/>
      <c r="J10" s="293">
        <f t="shared" si="5"/>
        <v>7.4120000000000008</v>
      </c>
      <c r="K10" s="293">
        <f t="shared" si="6"/>
        <v>11.583200000000001</v>
      </c>
      <c r="L10" s="293">
        <f t="shared" si="7"/>
        <v>15.032</v>
      </c>
      <c r="M10" s="9"/>
      <c r="N10" s="813"/>
      <c r="O10" s="293">
        <f t="shared" si="8"/>
        <v>2.085</v>
      </c>
      <c r="P10" s="905">
        <f t="shared" si="1"/>
        <v>2.4050000000000002</v>
      </c>
      <c r="Q10" s="906"/>
      <c r="R10" s="9"/>
      <c r="S10" s="813"/>
      <c r="T10" s="819"/>
      <c r="U10" s="819"/>
      <c r="V10" s="677"/>
      <c r="W10" s="677"/>
      <c r="X10" s="649"/>
      <c r="Y10" s="649"/>
      <c r="Z10" s="293" t="s">
        <v>0</v>
      </c>
      <c r="AA10" s="289" t="s">
        <v>0</v>
      </c>
      <c r="AB10" s="130">
        <v>0</v>
      </c>
      <c r="AC10" s="908"/>
      <c r="AD10" s="502">
        <v>0.80008499999999994</v>
      </c>
      <c r="AE10" s="11"/>
      <c r="AF10" s="429">
        <v>45.1</v>
      </c>
      <c r="AG10" s="300">
        <v>8.7413999999999987</v>
      </c>
      <c r="AH10" s="301">
        <v>31.996635000000001</v>
      </c>
      <c r="AI10" s="300"/>
      <c r="AJ10" s="300">
        <v>5.7920000000000007</v>
      </c>
      <c r="AK10" s="300">
        <v>9.9632000000000005</v>
      </c>
      <c r="AL10" s="300">
        <v>13.411999999999999</v>
      </c>
      <c r="AM10" s="298">
        <v>1.5</v>
      </c>
      <c r="AN10" s="300"/>
      <c r="AO10" s="298">
        <f t="shared" si="2"/>
        <v>0.18000000000000002</v>
      </c>
      <c r="AP10" s="298">
        <v>0.5</v>
      </c>
      <c r="AQ10" s="298">
        <f t="shared" si="3"/>
        <v>0.40500000000000003</v>
      </c>
      <c r="AR10" s="299"/>
      <c r="AS10" s="299"/>
      <c r="AT10" s="299"/>
      <c r="AU10" s="299"/>
      <c r="AV10" s="7">
        <f t="shared" si="9"/>
        <v>1.62</v>
      </c>
      <c r="AW10" s="305">
        <v>900</v>
      </c>
      <c r="AX10" s="306">
        <v>900</v>
      </c>
      <c r="AY10" s="519">
        <v>5.9587660800000002</v>
      </c>
      <c r="AZ10" s="507">
        <v>28.806662499999998</v>
      </c>
      <c r="BA10" s="521">
        <v>8.0964000000000008E-2</v>
      </c>
      <c r="BB10" s="521">
        <v>0.31140000000000001</v>
      </c>
      <c r="BC10" s="521">
        <v>3.4254E-2</v>
      </c>
      <c r="BD10" s="522">
        <v>0.83599999999999997</v>
      </c>
      <c r="BE10" s="512">
        <f t="shared" si="10"/>
        <v>36.028046579999994</v>
      </c>
    </row>
    <row r="11" spans="1:57" s="6" customFormat="1" ht="28.5" customHeight="1" x14ac:dyDescent="0.5">
      <c r="A11" s="193"/>
      <c r="B11" s="135"/>
      <c r="C11" s="516"/>
      <c r="D11" s="14"/>
      <c r="E11" s="20" t="s">
        <v>505</v>
      </c>
      <c r="F11" s="14"/>
      <c r="G11" s="443">
        <f t="shared" si="4"/>
        <v>43.777346580000007</v>
      </c>
      <c r="H11" s="9"/>
      <c r="I11" s="809"/>
      <c r="J11" s="292">
        <f t="shared" si="5"/>
        <v>8.2319999999999993</v>
      </c>
      <c r="K11" s="292">
        <f t="shared" si="6"/>
        <v>12.803200000000002</v>
      </c>
      <c r="L11" s="292">
        <f t="shared" si="7"/>
        <v>16.612000000000002</v>
      </c>
      <c r="M11" s="9"/>
      <c r="N11" s="813"/>
      <c r="O11" s="292">
        <f t="shared" ref="O11" si="11">AP11+AQ11+AO11+$AT$5</f>
        <v>2.15</v>
      </c>
      <c r="P11" s="843">
        <f t="shared" ref="P11" si="12">AM11+AP11+AQ11</f>
        <v>2.4500000000000002</v>
      </c>
      <c r="Q11" s="844"/>
      <c r="R11" s="9"/>
      <c r="S11" s="813"/>
      <c r="T11" s="819"/>
      <c r="U11" s="819"/>
      <c r="V11" s="677"/>
      <c r="W11" s="677"/>
      <c r="X11" s="648"/>
      <c r="Y11" s="648"/>
      <c r="Z11" s="294" t="s">
        <v>0</v>
      </c>
      <c r="AA11" s="295" t="s">
        <v>0</v>
      </c>
      <c r="AB11" s="116">
        <v>0</v>
      </c>
      <c r="AC11" s="908"/>
      <c r="AD11" s="502">
        <v>0.9</v>
      </c>
      <c r="AE11" s="11"/>
      <c r="AF11" s="430">
        <v>45.3</v>
      </c>
      <c r="AG11" s="300"/>
      <c r="AH11" s="301"/>
      <c r="AI11" s="300"/>
      <c r="AJ11" s="300">
        <v>6.4319999999999995</v>
      </c>
      <c r="AK11" s="300">
        <v>11.003200000000001</v>
      </c>
      <c r="AL11" s="300">
        <v>14.812000000000001</v>
      </c>
      <c r="AM11" s="298">
        <v>1.5</v>
      </c>
      <c r="AN11" s="300"/>
      <c r="AO11" s="298">
        <f t="shared" ref="AO11" si="13">(AW11/1000)*0.2</f>
        <v>0.2</v>
      </c>
      <c r="AP11" s="298">
        <v>0.5</v>
      </c>
      <c r="AQ11" s="298">
        <f t="shared" ref="AQ11" si="14">(AW11/1000)*0.45</f>
        <v>0.45</v>
      </c>
      <c r="AR11" s="299"/>
      <c r="AS11" s="299"/>
      <c r="AT11" s="299"/>
      <c r="AU11" s="299"/>
      <c r="AV11" s="7">
        <f t="shared" si="9"/>
        <v>1.8</v>
      </c>
      <c r="AW11" s="310">
        <v>1000</v>
      </c>
      <c r="AX11" s="306">
        <v>1000</v>
      </c>
      <c r="AY11" s="520">
        <v>6.6132460799999997</v>
      </c>
      <c r="AZ11" s="507">
        <v>35.852162499999999</v>
      </c>
      <c r="BA11" s="523">
        <v>9.0324000000000002E-2</v>
      </c>
      <c r="BB11" s="523">
        <v>0.34740000000000004</v>
      </c>
      <c r="BC11" s="523">
        <v>3.8214000000000005E-2</v>
      </c>
      <c r="BD11" s="524">
        <v>0.83599999999999997</v>
      </c>
      <c r="BE11" s="512">
        <f t="shared" si="10"/>
        <v>43.777346580000007</v>
      </c>
    </row>
    <row r="12" spans="1:57" s="7" customFormat="1" ht="28.5" customHeight="1" x14ac:dyDescent="0.35">
      <c r="A12" s="193"/>
      <c r="B12" s="135"/>
      <c r="C12" s="194"/>
      <c r="D12" s="14"/>
      <c r="E12" s="18" t="s">
        <v>18</v>
      </c>
      <c r="F12" s="14"/>
      <c r="G12" s="429">
        <f t="shared" si="4"/>
        <v>28.772321579999996</v>
      </c>
      <c r="H12" s="9"/>
      <c r="I12" s="809"/>
      <c r="J12" s="293">
        <f t="shared" si="5"/>
        <v>6.7970000000000006</v>
      </c>
      <c r="K12" s="293">
        <f t="shared" si="6"/>
        <v>10.668200000000001</v>
      </c>
      <c r="L12" s="293">
        <f t="shared" si="7"/>
        <v>13.847</v>
      </c>
      <c r="M12" s="9"/>
      <c r="N12" s="813"/>
      <c r="O12" s="293">
        <f t="shared" si="8"/>
        <v>2.1825000000000001</v>
      </c>
      <c r="P12" s="905">
        <f t="shared" si="1"/>
        <v>2.4725000000000001</v>
      </c>
      <c r="Q12" s="906"/>
      <c r="R12" s="9"/>
      <c r="S12" s="813"/>
      <c r="T12" s="819"/>
      <c r="U12" s="819"/>
      <c r="V12" s="677"/>
      <c r="W12" s="677"/>
      <c r="X12" s="293" t="s">
        <v>0</v>
      </c>
      <c r="Y12" s="293" t="s">
        <v>0</v>
      </c>
      <c r="Z12" s="293" t="s">
        <v>0</v>
      </c>
      <c r="AA12" s="289" t="s">
        <v>0</v>
      </c>
      <c r="AB12" s="130">
        <v>0</v>
      </c>
      <c r="AC12" s="908"/>
      <c r="AD12" s="502">
        <v>0.71615999999999991</v>
      </c>
      <c r="AE12" s="11"/>
      <c r="AF12" s="429">
        <v>33.677720000000001</v>
      </c>
      <c r="AG12" s="298">
        <v>7.9763999999999999</v>
      </c>
      <c r="AH12" s="297">
        <v>25.216485000000002</v>
      </c>
      <c r="AI12" s="298"/>
      <c r="AJ12" s="298">
        <v>5.3120000000000003</v>
      </c>
      <c r="AK12" s="298">
        <v>9.1832000000000011</v>
      </c>
      <c r="AL12" s="298">
        <v>12.362</v>
      </c>
      <c r="AM12" s="298">
        <v>1.5</v>
      </c>
      <c r="AN12" s="298"/>
      <c r="AO12" s="298">
        <f t="shared" si="2"/>
        <v>0.21000000000000002</v>
      </c>
      <c r="AP12" s="298">
        <v>0.5</v>
      </c>
      <c r="AQ12" s="298">
        <f t="shared" si="3"/>
        <v>0.47250000000000003</v>
      </c>
      <c r="AR12" s="298"/>
      <c r="AS12" s="298"/>
      <c r="AT12" s="298"/>
      <c r="AU12" s="298"/>
      <c r="AV12" s="7">
        <f t="shared" si="9"/>
        <v>1.4849999999999999</v>
      </c>
      <c r="AW12" s="309">
        <v>1050</v>
      </c>
      <c r="AX12" s="306">
        <v>600</v>
      </c>
      <c r="AY12" s="519">
        <v>5.4679060799999997</v>
      </c>
      <c r="AZ12" s="323">
        <v>22.078787499999997</v>
      </c>
      <c r="BA12" s="521">
        <v>7.3943999999999996E-2</v>
      </c>
      <c r="BB12" s="521">
        <v>0.28439999999999999</v>
      </c>
      <c r="BC12" s="521">
        <v>3.1283999999999999E-2</v>
      </c>
      <c r="BD12" s="522">
        <v>0.83599999999999997</v>
      </c>
      <c r="BE12" s="512">
        <f t="shared" si="10"/>
        <v>28.772321579999996</v>
      </c>
    </row>
    <row r="13" spans="1:57" s="7" customFormat="1" ht="28.5" customHeight="1" x14ac:dyDescent="0.35">
      <c r="A13" s="193"/>
      <c r="B13" s="135"/>
      <c r="C13" s="194"/>
      <c r="D13" s="14"/>
      <c r="E13" s="18" t="s">
        <v>26</v>
      </c>
      <c r="F13" s="14"/>
      <c r="G13" s="429">
        <f t="shared" si="4"/>
        <v>35.161796579999994</v>
      </c>
      <c r="H13" s="9"/>
      <c r="I13" s="809"/>
      <c r="J13" s="293">
        <f t="shared" si="5"/>
        <v>7.4120000000000008</v>
      </c>
      <c r="K13" s="293">
        <f t="shared" si="6"/>
        <v>11.583200000000001</v>
      </c>
      <c r="L13" s="293">
        <f t="shared" si="7"/>
        <v>15.032</v>
      </c>
      <c r="M13" s="9"/>
      <c r="N13" s="813"/>
      <c r="O13" s="293">
        <f t="shared" si="8"/>
        <v>2.1825000000000001</v>
      </c>
      <c r="P13" s="905">
        <f t="shared" si="1"/>
        <v>2.4725000000000001</v>
      </c>
      <c r="Q13" s="906"/>
      <c r="R13" s="9"/>
      <c r="S13" s="813"/>
      <c r="T13" s="819"/>
      <c r="U13" s="819"/>
      <c r="V13" s="677"/>
      <c r="W13" s="677"/>
      <c r="X13" s="647">
        <v>5</v>
      </c>
      <c r="Y13" s="647">
        <v>5</v>
      </c>
      <c r="Z13" s="293" t="s">
        <v>0</v>
      </c>
      <c r="AA13" s="289" t="s">
        <v>0</v>
      </c>
      <c r="AB13" s="130">
        <v>0</v>
      </c>
      <c r="AC13" s="908"/>
      <c r="AD13" s="502">
        <v>0.80008500000000005</v>
      </c>
      <c r="AE13" s="11"/>
      <c r="AF13" s="429">
        <v>35.627720000000004</v>
      </c>
      <c r="AG13" s="298">
        <v>8.7413999999999987</v>
      </c>
      <c r="AH13" s="297">
        <v>31.173134999999998</v>
      </c>
      <c r="AI13" s="298"/>
      <c r="AJ13" s="298">
        <v>5.7920000000000007</v>
      </c>
      <c r="AK13" s="298">
        <v>9.9632000000000005</v>
      </c>
      <c r="AL13" s="298">
        <v>13.412000000000001</v>
      </c>
      <c r="AM13" s="298">
        <v>1.5</v>
      </c>
      <c r="AN13" s="298"/>
      <c r="AO13" s="298">
        <f t="shared" si="2"/>
        <v>0.21000000000000002</v>
      </c>
      <c r="AP13" s="298">
        <v>0.5</v>
      </c>
      <c r="AQ13" s="298">
        <f t="shared" si="3"/>
        <v>0.47250000000000003</v>
      </c>
      <c r="AR13" s="298"/>
      <c r="AS13" s="298"/>
      <c r="AT13" s="298"/>
      <c r="AU13" s="298"/>
      <c r="AV13" s="7">
        <f t="shared" si="9"/>
        <v>1.62</v>
      </c>
      <c r="AW13" s="307">
        <v>1050</v>
      </c>
      <c r="AX13" s="306">
        <v>750</v>
      </c>
      <c r="AY13" s="519">
        <v>5.9587660800000002</v>
      </c>
      <c r="AZ13" s="323">
        <v>27.940412499999997</v>
      </c>
      <c r="BA13" s="521">
        <v>8.0964000000000008E-2</v>
      </c>
      <c r="BB13" s="521">
        <v>0.31140000000000001</v>
      </c>
      <c r="BC13" s="521">
        <v>3.4254E-2</v>
      </c>
      <c r="BD13" s="522">
        <v>0.83599999999999997</v>
      </c>
      <c r="BE13" s="512">
        <f t="shared" si="10"/>
        <v>35.161796579999994</v>
      </c>
    </row>
    <row r="14" spans="1:57" s="6" customFormat="1" ht="28.5" customHeight="1" x14ac:dyDescent="0.5">
      <c r="A14" s="193"/>
      <c r="B14" s="135"/>
      <c r="C14" s="194"/>
      <c r="D14" s="14"/>
      <c r="E14" s="18" t="s">
        <v>33</v>
      </c>
      <c r="F14" s="14"/>
      <c r="G14" s="429">
        <f t="shared" si="4"/>
        <v>41.551271579999998</v>
      </c>
      <c r="H14" s="9"/>
      <c r="I14" s="809"/>
      <c r="J14" s="293">
        <f t="shared" si="5"/>
        <v>8.027000000000001</v>
      </c>
      <c r="K14" s="293">
        <f t="shared" si="6"/>
        <v>12.498200000000001</v>
      </c>
      <c r="L14" s="293">
        <f t="shared" si="7"/>
        <v>16.216999999999999</v>
      </c>
      <c r="M14" s="9"/>
      <c r="N14" s="813"/>
      <c r="O14" s="293">
        <f t="shared" si="8"/>
        <v>2.1825000000000001</v>
      </c>
      <c r="P14" s="905">
        <f t="shared" si="1"/>
        <v>3.9725000000000001</v>
      </c>
      <c r="Q14" s="906"/>
      <c r="R14" s="9"/>
      <c r="S14" s="813"/>
      <c r="T14" s="819"/>
      <c r="U14" s="819"/>
      <c r="V14" s="677"/>
      <c r="W14" s="677"/>
      <c r="X14" s="649"/>
      <c r="Y14" s="649"/>
      <c r="Z14" s="293" t="s">
        <v>0</v>
      </c>
      <c r="AA14" s="289" t="s">
        <v>0</v>
      </c>
      <c r="AB14" s="130">
        <v>0</v>
      </c>
      <c r="AC14" s="908"/>
      <c r="AD14" s="502">
        <v>0.88400999999999996</v>
      </c>
      <c r="AE14" s="11"/>
      <c r="AF14" s="429">
        <v>37.577719999999999</v>
      </c>
      <c r="AG14" s="300">
        <v>9.5063999999999993</v>
      </c>
      <c r="AH14" s="301">
        <v>37.129785000000005</v>
      </c>
      <c r="AI14" s="300"/>
      <c r="AJ14" s="300">
        <v>6.2720000000000002</v>
      </c>
      <c r="AK14" s="300">
        <v>10.7432</v>
      </c>
      <c r="AL14" s="300">
        <v>14.462</v>
      </c>
      <c r="AM14" s="300">
        <v>3</v>
      </c>
      <c r="AN14" s="300"/>
      <c r="AO14" s="298">
        <f t="shared" si="2"/>
        <v>0.21000000000000002</v>
      </c>
      <c r="AP14" s="298">
        <v>0.5</v>
      </c>
      <c r="AQ14" s="298">
        <f t="shared" si="3"/>
        <v>0.47250000000000003</v>
      </c>
      <c r="AR14" s="299"/>
      <c r="AS14" s="299"/>
      <c r="AT14" s="299"/>
      <c r="AU14" s="299"/>
      <c r="AV14" s="7">
        <f t="shared" si="9"/>
        <v>1.7549999999999999</v>
      </c>
      <c r="AW14" s="310">
        <v>1050</v>
      </c>
      <c r="AX14" s="306">
        <v>900</v>
      </c>
      <c r="AY14" s="519">
        <v>6.4496260799999998</v>
      </c>
      <c r="AZ14" s="507">
        <v>33.802037499999997</v>
      </c>
      <c r="BA14" s="521">
        <v>8.7984000000000007E-2</v>
      </c>
      <c r="BB14" s="521">
        <v>0.33840000000000003</v>
      </c>
      <c r="BC14" s="521">
        <v>3.7224E-2</v>
      </c>
      <c r="BD14" s="522">
        <v>0.83599999999999997</v>
      </c>
      <c r="BE14" s="512">
        <f t="shared" si="10"/>
        <v>41.551271579999998</v>
      </c>
    </row>
    <row r="15" spans="1:57" s="6" customFormat="1" ht="28.5" customHeight="1" x14ac:dyDescent="0.5">
      <c r="A15" s="193"/>
      <c r="B15" s="135"/>
      <c r="C15" s="194"/>
      <c r="D15" s="14"/>
      <c r="E15" s="18" t="s">
        <v>39</v>
      </c>
      <c r="F15" s="14"/>
      <c r="G15" s="429">
        <f t="shared" si="4"/>
        <v>47.940746580000003</v>
      </c>
      <c r="H15" s="9"/>
      <c r="I15" s="809"/>
      <c r="J15" s="293">
        <f t="shared" si="5"/>
        <v>8.6419999999999995</v>
      </c>
      <c r="K15" s="293">
        <f t="shared" si="6"/>
        <v>13.413200000000002</v>
      </c>
      <c r="L15" s="293">
        <f t="shared" si="7"/>
        <v>17.402000000000001</v>
      </c>
      <c r="M15" s="9"/>
      <c r="N15" s="813"/>
      <c r="O15" s="293">
        <f t="shared" si="8"/>
        <v>2.1825000000000001</v>
      </c>
      <c r="P15" s="905">
        <f t="shared" si="1"/>
        <v>2.9725000000000001</v>
      </c>
      <c r="Q15" s="906"/>
      <c r="R15" s="9"/>
      <c r="S15" s="813"/>
      <c r="T15" s="819"/>
      <c r="U15" s="819"/>
      <c r="V15" s="677"/>
      <c r="W15" s="677"/>
      <c r="X15" s="648"/>
      <c r="Y15" s="648"/>
      <c r="Z15" s="317">
        <v>7.5</v>
      </c>
      <c r="AA15" s="289" t="s">
        <v>0</v>
      </c>
      <c r="AB15" s="130">
        <v>0</v>
      </c>
      <c r="AC15" s="908"/>
      <c r="AD15" s="502">
        <v>0.96793499999999999</v>
      </c>
      <c r="AE15" s="11"/>
      <c r="AF15" s="429">
        <v>42.300720000000005</v>
      </c>
      <c r="AG15" s="300">
        <v>10.271399999999998</v>
      </c>
      <c r="AH15" s="301">
        <v>43.086435000000002</v>
      </c>
      <c r="AI15" s="300"/>
      <c r="AJ15" s="300">
        <v>6.7519999999999998</v>
      </c>
      <c r="AK15" s="300">
        <v>11.523200000000001</v>
      </c>
      <c r="AL15" s="300">
        <v>15.512</v>
      </c>
      <c r="AM15" s="300">
        <v>2</v>
      </c>
      <c r="AN15" s="300"/>
      <c r="AO15" s="298">
        <f t="shared" si="2"/>
        <v>0.21000000000000002</v>
      </c>
      <c r="AP15" s="298">
        <v>0.5</v>
      </c>
      <c r="AQ15" s="298">
        <f t="shared" si="3"/>
        <v>0.47250000000000003</v>
      </c>
      <c r="AR15" s="299"/>
      <c r="AS15" s="299"/>
      <c r="AT15" s="299"/>
      <c r="AU15" s="299"/>
      <c r="AV15" s="7">
        <f t="shared" si="9"/>
        <v>1.8900000000000001</v>
      </c>
      <c r="AW15" s="310">
        <v>1050</v>
      </c>
      <c r="AX15" s="306">
        <v>1050</v>
      </c>
      <c r="AY15" s="519">
        <v>6.9404860799999994</v>
      </c>
      <c r="AZ15" s="507">
        <v>39.663662500000001</v>
      </c>
      <c r="BA15" s="521">
        <v>9.5004000000000005E-2</v>
      </c>
      <c r="BB15" s="521">
        <v>0.3654</v>
      </c>
      <c r="BC15" s="521">
        <v>4.0194000000000001E-2</v>
      </c>
      <c r="BD15" s="522">
        <v>0.83599999999999997</v>
      </c>
      <c r="BE15" s="512">
        <f t="shared" si="10"/>
        <v>47.940746580000003</v>
      </c>
    </row>
    <row r="16" spans="1:57" s="7" customFormat="1" ht="28.5" customHeight="1" x14ac:dyDescent="0.35">
      <c r="A16" s="193"/>
      <c r="B16" s="135"/>
      <c r="C16" s="194"/>
      <c r="D16" s="14"/>
      <c r="E16" s="20" t="s">
        <v>19</v>
      </c>
      <c r="F16" s="14"/>
      <c r="G16" s="443">
        <f t="shared" si="4"/>
        <v>32.563046579999998</v>
      </c>
      <c r="H16" s="9"/>
      <c r="I16" s="809"/>
      <c r="J16" s="292">
        <f t="shared" si="5"/>
        <v>7.4120000000000008</v>
      </c>
      <c r="K16" s="292">
        <f t="shared" si="6"/>
        <v>11.583200000000001</v>
      </c>
      <c r="L16" s="292">
        <f t="shared" si="7"/>
        <v>15.032</v>
      </c>
      <c r="M16" s="9"/>
      <c r="N16" s="813"/>
      <c r="O16" s="292">
        <f t="shared" si="8"/>
        <v>2.2800000000000002</v>
      </c>
      <c r="P16" s="843">
        <f t="shared" si="1"/>
        <v>2.54</v>
      </c>
      <c r="Q16" s="844"/>
      <c r="R16" s="9"/>
      <c r="S16" s="813"/>
      <c r="T16" s="819"/>
      <c r="U16" s="819"/>
      <c r="V16" s="677"/>
      <c r="W16" s="677"/>
      <c r="X16" s="294" t="s">
        <v>0</v>
      </c>
      <c r="Y16" s="294" t="s">
        <v>0</v>
      </c>
      <c r="Z16" s="294" t="s">
        <v>0</v>
      </c>
      <c r="AA16" s="295" t="s">
        <v>0</v>
      </c>
      <c r="AB16" s="116">
        <v>0</v>
      </c>
      <c r="AC16" s="908"/>
      <c r="AD16" s="502">
        <v>0.80008499999999994</v>
      </c>
      <c r="AE16" s="11"/>
      <c r="AF16" s="430">
        <v>45.1</v>
      </c>
      <c r="AG16" s="298">
        <v>8.7413999999999987</v>
      </c>
      <c r="AH16" s="297">
        <v>28.702635000000001</v>
      </c>
      <c r="AI16" s="298"/>
      <c r="AJ16" s="298">
        <v>5.7920000000000007</v>
      </c>
      <c r="AK16" s="298">
        <v>9.9632000000000005</v>
      </c>
      <c r="AL16" s="298">
        <v>13.411999999999999</v>
      </c>
      <c r="AM16" s="298">
        <v>1.5</v>
      </c>
      <c r="AN16" s="298"/>
      <c r="AO16" s="298">
        <f t="shared" si="2"/>
        <v>0.24</v>
      </c>
      <c r="AP16" s="298">
        <v>0.5</v>
      </c>
      <c r="AQ16" s="298">
        <f t="shared" si="3"/>
        <v>0.54</v>
      </c>
      <c r="AR16" s="298"/>
      <c r="AS16" s="298"/>
      <c r="AT16" s="298"/>
      <c r="AU16" s="298"/>
      <c r="AV16" s="7">
        <f t="shared" si="9"/>
        <v>1.62</v>
      </c>
      <c r="AW16" s="305">
        <v>1200</v>
      </c>
      <c r="AX16" s="306">
        <v>600</v>
      </c>
      <c r="AY16" s="520">
        <v>5.9587660800000002</v>
      </c>
      <c r="AZ16" s="323">
        <v>25.341662499999998</v>
      </c>
      <c r="BA16" s="523">
        <v>8.0964000000000008E-2</v>
      </c>
      <c r="BB16" s="523">
        <v>0.31140000000000001</v>
      </c>
      <c r="BC16" s="523">
        <v>3.4254E-2</v>
      </c>
      <c r="BD16" s="524">
        <v>0.83599999999999997</v>
      </c>
      <c r="BE16" s="512">
        <f t="shared" si="10"/>
        <v>32.563046579999998</v>
      </c>
    </row>
    <row r="17" spans="1:57" s="6" customFormat="1" ht="28.5" customHeight="1" x14ac:dyDescent="0.5">
      <c r="A17" s="193"/>
      <c r="B17" s="135"/>
      <c r="C17" s="194"/>
      <c r="D17" s="14"/>
      <c r="E17" s="22" t="s">
        <v>27</v>
      </c>
      <c r="F17" s="14"/>
      <c r="G17" s="428">
        <f t="shared" si="4"/>
        <v>39.818771579999996</v>
      </c>
      <c r="H17" s="9"/>
      <c r="I17" s="809"/>
      <c r="J17" s="292">
        <f t="shared" si="5"/>
        <v>8.027000000000001</v>
      </c>
      <c r="K17" s="292">
        <f t="shared" si="6"/>
        <v>12.498200000000001</v>
      </c>
      <c r="L17" s="292">
        <f t="shared" si="7"/>
        <v>16.216999999999999</v>
      </c>
      <c r="M17" s="9"/>
      <c r="N17" s="813"/>
      <c r="O17" s="292">
        <f t="shared" si="8"/>
        <v>2.2800000000000002</v>
      </c>
      <c r="P17" s="843">
        <f t="shared" si="1"/>
        <v>4.04</v>
      </c>
      <c r="Q17" s="844"/>
      <c r="R17" s="9"/>
      <c r="S17" s="813"/>
      <c r="T17" s="819"/>
      <c r="U17" s="819"/>
      <c r="V17" s="677"/>
      <c r="W17" s="677"/>
      <c r="X17" s="647">
        <v>5</v>
      </c>
      <c r="Y17" s="647">
        <v>5</v>
      </c>
      <c r="Z17" s="294" t="s">
        <v>0</v>
      </c>
      <c r="AA17" s="295" t="s">
        <v>0</v>
      </c>
      <c r="AB17" s="116">
        <v>0</v>
      </c>
      <c r="AC17" s="908"/>
      <c r="AD17" s="502">
        <v>0.88400999999999996</v>
      </c>
      <c r="AE17" s="11"/>
      <c r="AF17" s="430">
        <v>37.161720000000003</v>
      </c>
      <c r="AG17" s="300">
        <v>9.5063999999999993</v>
      </c>
      <c r="AH17" s="301">
        <v>35.482785</v>
      </c>
      <c r="AI17" s="300"/>
      <c r="AJ17" s="300">
        <v>6.2720000000000002</v>
      </c>
      <c r="AK17" s="300">
        <v>10.7432</v>
      </c>
      <c r="AL17" s="300">
        <v>14.462</v>
      </c>
      <c r="AM17" s="300">
        <v>3</v>
      </c>
      <c r="AN17" s="300"/>
      <c r="AO17" s="298">
        <f t="shared" si="2"/>
        <v>0.24</v>
      </c>
      <c r="AP17" s="298">
        <v>0.5</v>
      </c>
      <c r="AQ17" s="298">
        <f t="shared" si="3"/>
        <v>0.54</v>
      </c>
      <c r="AR17" s="299"/>
      <c r="AS17" s="299"/>
      <c r="AT17" s="299"/>
      <c r="AU17" s="299"/>
      <c r="AV17" s="7">
        <f t="shared" si="9"/>
        <v>1.7549999999999999</v>
      </c>
      <c r="AW17" s="308">
        <v>1200</v>
      </c>
      <c r="AX17" s="306">
        <v>750</v>
      </c>
      <c r="AY17" s="520">
        <v>6.4496260799999998</v>
      </c>
      <c r="AZ17" s="507">
        <v>32.069537499999996</v>
      </c>
      <c r="BA17" s="523">
        <v>8.7984000000000007E-2</v>
      </c>
      <c r="BB17" s="523">
        <v>0.33840000000000003</v>
      </c>
      <c r="BC17" s="523">
        <v>3.7224E-2</v>
      </c>
      <c r="BD17" s="524">
        <v>0.83599999999999997</v>
      </c>
      <c r="BE17" s="512">
        <f t="shared" si="10"/>
        <v>39.818771579999996</v>
      </c>
    </row>
    <row r="18" spans="1:57" s="6" customFormat="1" ht="28.5" customHeight="1" x14ac:dyDescent="0.5">
      <c r="A18" s="193"/>
      <c r="B18" s="135"/>
      <c r="C18" s="194"/>
      <c r="D18" s="14"/>
      <c r="E18" s="20" t="s">
        <v>34</v>
      </c>
      <c r="F18" s="14"/>
      <c r="G18" s="443">
        <f t="shared" si="4"/>
        <v>47.074496580000002</v>
      </c>
      <c r="H18" s="9"/>
      <c r="I18" s="809"/>
      <c r="J18" s="292">
        <f t="shared" si="5"/>
        <v>8.6420000000000012</v>
      </c>
      <c r="K18" s="292">
        <f t="shared" si="6"/>
        <v>13.413200000000002</v>
      </c>
      <c r="L18" s="292">
        <f t="shared" si="7"/>
        <v>17.402000000000001</v>
      </c>
      <c r="M18" s="9"/>
      <c r="N18" s="813"/>
      <c r="O18" s="292">
        <f t="shared" si="8"/>
        <v>2.2800000000000002</v>
      </c>
      <c r="P18" s="843">
        <f t="shared" si="1"/>
        <v>4.04</v>
      </c>
      <c r="Q18" s="844"/>
      <c r="R18" s="9"/>
      <c r="S18" s="813"/>
      <c r="T18" s="819"/>
      <c r="U18" s="819"/>
      <c r="V18" s="677"/>
      <c r="W18" s="677"/>
      <c r="X18" s="649"/>
      <c r="Y18" s="649"/>
      <c r="Z18" s="647">
        <v>7.5</v>
      </c>
      <c r="AA18" s="295" t="s">
        <v>0</v>
      </c>
      <c r="AB18" s="116">
        <v>0</v>
      </c>
      <c r="AC18" s="908"/>
      <c r="AD18" s="502">
        <v>0.96793499999999988</v>
      </c>
      <c r="AE18" s="11"/>
      <c r="AF18" s="430">
        <v>45.1</v>
      </c>
      <c r="AG18" s="300">
        <v>10.271399999999998</v>
      </c>
      <c r="AH18" s="301">
        <v>42.262934999999999</v>
      </c>
      <c r="AI18" s="300"/>
      <c r="AJ18" s="300">
        <v>6.7520000000000016</v>
      </c>
      <c r="AK18" s="300">
        <v>11.523200000000001</v>
      </c>
      <c r="AL18" s="300">
        <v>15.512</v>
      </c>
      <c r="AM18" s="300">
        <v>3</v>
      </c>
      <c r="AN18" s="300"/>
      <c r="AO18" s="298">
        <f t="shared" si="2"/>
        <v>0.24</v>
      </c>
      <c r="AP18" s="298">
        <v>0.5</v>
      </c>
      <c r="AQ18" s="298">
        <f t="shared" si="3"/>
        <v>0.54</v>
      </c>
      <c r="AR18" s="299"/>
      <c r="AS18" s="299"/>
      <c r="AT18" s="299"/>
      <c r="AU18" s="299"/>
      <c r="AV18" s="7">
        <f t="shared" si="9"/>
        <v>1.8900000000000001</v>
      </c>
      <c r="AW18" s="305">
        <v>1200</v>
      </c>
      <c r="AX18" s="306">
        <v>900</v>
      </c>
      <c r="AY18" s="520">
        <v>6.9404860799999994</v>
      </c>
      <c r="AZ18" s="507">
        <v>38.7974125</v>
      </c>
      <c r="BA18" s="523">
        <v>9.5004000000000005E-2</v>
      </c>
      <c r="BB18" s="523">
        <v>0.3654</v>
      </c>
      <c r="BC18" s="523">
        <v>4.0194000000000001E-2</v>
      </c>
      <c r="BD18" s="524">
        <v>0.83599999999999997</v>
      </c>
      <c r="BE18" s="512">
        <f t="shared" si="10"/>
        <v>47.074496580000002</v>
      </c>
    </row>
    <row r="19" spans="1:57" s="6" customFormat="1" ht="28.5" customHeight="1" x14ac:dyDescent="0.5">
      <c r="A19" s="193"/>
      <c r="B19" s="135"/>
      <c r="C19" s="194"/>
      <c r="D19" s="14"/>
      <c r="E19" s="20" t="s">
        <v>40</v>
      </c>
      <c r="F19" s="14"/>
      <c r="G19" s="428">
        <f t="shared" si="4"/>
        <v>54.330221579999993</v>
      </c>
      <c r="H19" s="9"/>
      <c r="I19" s="809"/>
      <c r="J19" s="292">
        <f t="shared" si="5"/>
        <v>9.2569999999999997</v>
      </c>
      <c r="K19" s="292">
        <f t="shared" si="6"/>
        <v>14.328200000000001</v>
      </c>
      <c r="L19" s="292">
        <f t="shared" si="7"/>
        <v>18.587</v>
      </c>
      <c r="M19" s="9"/>
      <c r="N19" s="813"/>
      <c r="O19" s="292">
        <f t="shared" si="8"/>
        <v>2.2800000000000002</v>
      </c>
      <c r="P19" s="843">
        <f t="shared" si="1"/>
        <v>4.04</v>
      </c>
      <c r="Q19" s="844"/>
      <c r="R19" s="9"/>
      <c r="S19" s="813"/>
      <c r="T19" s="819"/>
      <c r="U19" s="819"/>
      <c r="V19" s="677"/>
      <c r="W19" s="677"/>
      <c r="X19" s="649"/>
      <c r="Y19" s="649"/>
      <c r="Z19" s="649"/>
      <c r="AA19" s="295" t="s">
        <v>0</v>
      </c>
      <c r="AB19" s="116">
        <v>0</v>
      </c>
      <c r="AC19" s="908"/>
      <c r="AD19" s="502">
        <v>1.05186</v>
      </c>
      <c r="AE19" s="11"/>
      <c r="AF19" s="430">
        <v>45.73272</v>
      </c>
      <c r="AG19" s="300">
        <v>11.0364</v>
      </c>
      <c r="AH19" s="301">
        <v>49.043084999999998</v>
      </c>
      <c r="AI19" s="300"/>
      <c r="AJ19" s="300">
        <v>7.2319999999999993</v>
      </c>
      <c r="AK19" s="300">
        <v>12.3032</v>
      </c>
      <c r="AL19" s="300">
        <v>16.562000000000001</v>
      </c>
      <c r="AM19" s="300">
        <v>3</v>
      </c>
      <c r="AN19" s="300"/>
      <c r="AO19" s="298">
        <f t="shared" si="2"/>
        <v>0.24</v>
      </c>
      <c r="AP19" s="298">
        <v>0.5</v>
      </c>
      <c r="AQ19" s="298">
        <f t="shared" si="3"/>
        <v>0.54</v>
      </c>
      <c r="AR19" s="299"/>
      <c r="AS19" s="299"/>
      <c r="AT19" s="299"/>
      <c r="AU19" s="299"/>
      <c r="AV19" s="7">
        <f t="shared" si="9"/>
        <v>2.0249999999999999</v>
      </c>
      <c r="AW19" s="311">
        <v>1200</v>
      </c>
      <c r="AX19" s="306">
        <v>1050</v>
      </c>
      <c r="AY19" s="520">
        <v>7.43134608</v>
      </c>
      <c r="AZ19" s="507">
        <v>45.525287499999997</v>
      </c>
      <c r="BA19" s="523">
        <v>0.102024</v>
      </c>
      <c r="BB19" s="523">
        <v>0.39240000000000003</v>
      </c>
      <c r="BC19" s="523">
        <v>4.3164000000000008E-2</v>
      </c>
      <c r="BD19" s="524">
        <v>0.83599999999999997</v>
      </c>
      <c r="BE19" s="512">
        <f t="shared" si="10"/>
        <v>54.330221579999993</v>
      </c>
    </row>
    <row r="20" spans="1:57" s="6" customFormat="1" ht="28.5" customHeight="1" x14ac:dyDescent="0.5">
      <c r="A20" s="193"/>
      <c r="B20" s="135"/>
      <c r="C20" s="194"/>
      <c r="D20" s="14"/>
      <c r="E20" s="20" t="s">
        <v>50</v>
      </c>
      <c r="F20" s="14"/>
      <c r="G20" s="443">
        <f t="shared" si="4"/>
        <v>61.585946579999998</v>
      </c>
      <c r="H20" s="9"/>
      <c r="I20" s="809"/>
      <c r="J20" s="292">
        <f t="shared" si="5"/>
        <v>9.8719999999999999</v>
      </c>
      <c r="K20" s="292">
        <f t="shared" si="6"/>
        <v>15.2432</v>
      </c>
      <c r="L20" s="292">
        <f t="shared" si="7"/>
        <v>19.772000000000002</v>
      </c>
      <c r="M20" s="9"/>
      <c r="N20" s="813"/>
      <c r="O20" s="292">
        <f t="shared" si="8"/>
        <v>2.2800000000000002</v>
      </c>
      <c r="P20" s="843">
        <f t="shared" si="1"/>
        <v>4.04</v>
      </c>
      <c r="Q20" s="844"/>
      <c r="R20" s="9"/>
      <c r="S20" s="813"/>
      <c r="T20" s="819"/>
      <c r="U20" s="819"/>
      <c r="V20" s="677"/>
      <c r="W20" s="677"/>
      <c r="X20" s="648"/>
      <c r="Y20" s="648"/>
      <c r="Z20" s="648"/>
      <c r="AA20" s="295" t="s">
        <v>0</v>
      </c>
      <c r="AB20" s="116">
        <v>0</v>
      </c>
      <c r="AC20" s="908"/>
      <c r="AD20" s="502">
        <v>1.1357849999999998</v>
      </c>
      <c r="AE20" s="11"/>
      <c r="AF20" s="430">
        <v>45.1</v>
      </c>
      <c r="AG20" s="300">
        <v>11.801399999999999</v>
      </c>
      <c r="AH20" s="301">
        <v>55.823235000000004</v>
      </c>
      <c r="AI20" s="300"/>
      <c r="AJ20" s="300">
        <v>7.7120000000000006</v>
      </c>
      <c r="AK20" s="300">
        <v>13.0832</v>
      </c>
      <c r="AL20" s="300">
        <v>17.612000000000002</v>
      </c>
      <c r="AM20" s="300">
        <v>3</v>
      </c>
      <c r="AN20" s="300"/>
      <c r="AO20" s="298">
        <f t="shared" si="2"/>
        <v>0.24</v>
      </c>
      <c r="AP20" s="298">
        <v>0.5</v>
      </c>
      <c r="AQ20" s="298">
        <f t="shared" si="3"/>
        <v>0.54</v>
      </c>
      <c r="AR20" s="299"/>
      <c r="AS20" s="299"/>
      <c r="AT20" s="299"/>
      <c r="AU20" s="299"/>
      <c r="AV20" s="7">
        <f t="shared" si="9"/>
        <v>2.16</v>
      </c>
      <c r="AW20" s="305">
        <v>1200</v>
      </c>
      <c r="AX20" s="306">
        <v>1200</v>
      </c>
      <c r="AY20" s="520">
        <v>7.9222060799999996</v>
      </c>
      <c r="AZ20" s="507">
        <v>52.253162499999995</v>
      </c>
      <c r="BA20" s="523">
        <v>0.109044</v>
      </c>
      <c r="BB20" s="523">
        <v>0.41940000000000005</v>
      </c>
      <c r="BC20" s="523">
        <v>4.6134000000000008E-2</v>
      </c>
      <c r="BD20" s="524">
        <v>0.83599999999999997</v>
      </c>
      <c r="BE20" s="512">
        <f t="shared" si="10"/>
        <v>61.585946579999998</v>
      </c>
    </row>
    <row r="21" spans="1:57" s="7" customFormat="1" ht="28.5" customHeight="1" x14ac:dyDescent="0.5">
      <c r="A21" s="193"/>
      <c r="B21" s="135"/>
      <c r="C21" s="194"/>
      <c r="D21" s="14"/>
      <c r="E21" s="18" t="s">
        <v>20</v>
      </c>
      <c r="F21" s="14"/>
      <c r="G21" s="429">
        <f t="shared" si="4"/>
        <v>36.35377158</v>
      </c>
      <c r="H21" s="9"/>
      <c r="I21" s="809"/>
      <c r="J21" s="293">
        <f t="shared" si="5"/>
        <v>8.027000000000001</v>
      </c>
      <c r="K21" s="293">
        <f t="shared" si="6"/>
        <v>12.498200000000001</v>
      </c>
      <c r="L21" s="293">
        <f t="shared" si="7"/>
        <v>16.216999999999999</v>
      </c>
      <c r="M21" s="9"/>
      <c r="N21" s="813"/>
      <c r="O21" s="128" t="s">
        <v>0</v>
      </c>
      <c r="P21" s="905">
        <f t="shared" si="1"/>
        <v>4.1074999999999999</v>
      </c>
      <c r="Q21" s="906"/>
      <c r="R21" s="9"/>
      <c r="S21" s="813"/>
      <c r="T21" s="819"/>
      <c r="U21" s="819"/>
      <c r="V21" s="677"/>
      <c r="W21" s="677"/>
      <c r="X21" s="293" t="s">
        <v>0</v>
      </c>
      <c r="Y21" s="293" t="s">
        <v>0</v>
      </c>
      <c r="Z21" s="293" t="s">
        <v>0</v>
      </c>
      <c r="AA21" s="289" t="s">
        <v>0</v>
      </c>
      <c r="AB21" s="130">
        <v>0</v>
      </c>
      <c r="AC21" s="908"/>
      <c r="AD21" s="502">
        <v>0.88400999999999996</v>
      </c>
      <c r="AE21" s="11"/>
      <c r="AF21" s="429">
        <v>36.771720000000002</v>
      </c>
      <c r="AG21" s="298">
        <v>9.5063999999999993</v>
      </c>
      <c r="AH21" s="297">
        <v>32.188785000000003</v>
      </c>
      <c r="AI21" s="298"/>
      <c r="AJ21" s="298">
        <v>6.2720000000000002</v>
      </c>
      <c r="AK21" s="298">
        <v>10.7432</v>
      </c>
      <c r="AL21" s="298">
        <v>14.462</v>
      </c>
      <c r="AM21" s="300">
        <v>3</v>
      </c>
      <c r="AN21" s="298"/>
      <c r="AO21" s="298">
        <f t="shared" si="2"/>
        <v>0.27</v>
      </c>
      <c r="AP21" s="298">
        <v>0.5</v>
      </c>
      <c r="AQ21" s="298">
        <f t="shared" si="3"/>
        <v>0.60750000000000004</v>
      </c>
      <c r="AR21" s="298"/>
      <c r="AS21" s="298"/>
      <c r="AT21" s="298"/>
      <c r="AU21" s="298"/>
      <c r="AV21" s="7">
        <f t="shared" si="9"/>
        <v>1.7549999999999999</v>
      </c>
      <c r="AW21" s="307">
        <v>1350</v>
      </c>
      <c r="AX21" s="306">
        <v>600</v>
      </c>
      <c r="AY21" s="519">
        <v>6.4496260799999998</v>
      </c>
      <c r="AZ21" s="323">
        <v>28.604537499999999</v>
      </c>
      <c r="BA21" s="521">
        <v>8.7984000000000007E-2</v>
      </c>
      <c r="BB21" s="521">
        <v>0.33840000000000003</v>
      </c>
      <c r="BC21" s="521">
        <v>3.7224E-2</v>
      </c>
      <c r="BD21" s="522">
        <v>0.83599999999999997</v>
      </c>
      <c r="BE21" s="512">
        <f t="shared" si="10"/>
        <v>36.35377158</v>
      </c>
    </row>
    <row r="22" spans="1:57" s="6" customFormat="1" ht="28.5" customHeight="1" x14ac:dyDescent="0.5">
      <c r="A22" s="193"/>
      <c r="B22" s="135"/>
      <c r="C22" s="194"/>
      <c r="D22" s="14"/>
      <c r="E22" s="18" t="s">
        <v>28</v>
      </c>
      <c r="F22" s="14"/>
      <c r="G22" s="429">
        <f t="shared" si="4"/>
        <v>44.475746579999999</v>
      </c>
      <c r="H22" s="9"/>
      <c r="I22" s="809"/>
      <c r="J22" s="293">
        <f t="shared" si="5"/>
        <v>8.6419999999999995</v>
      </c>
      <c r="K22" s="293">
        <f t="shared" si="6"/>
        <v>13.413200000000002</v>
      </c>
      <c r="L22" s="293">
        <f t="shared" si="7"/>
        <v>17.402000000000001</v>
      </c>
      <c r="M22" s="9"/>
      <c r="N22" s="813"/>
      <c r="O22" s="128" t="s">
        <v>0</v>
      </c>
      <c r="P22" s="905">
        <f t="shared" si="1"/>
        <v>4.1074999999999999</v>
      </c>
      <c r="Q22" s="906"/>
      <c r="R22" s="9"/>
      <c r="S22" s="813"/>
      <c r="T22" s="819"/>
      <c r="U22" s="819"/>
      <c r="V22" s="677"/>
      <c r="W22" s="677"/>
      <c r="X22" s="647">
        <v>5</v>
      </c>
      <c r="Y22" s="647">
        <v>5</v>
      </c>
      <c r="Z22" s="293" t="s">
        <v>0</v>
      </c>
      <c r="AA22" s="289" t="s">
        <v>0</v>
      </c>
      <c r="AB22" s="130">
        <v>0</v>
      </c>
      <c r="AC22" s="908"/>
      <c r="AD22" s="502">
        <v>0.96793499999999999</v>
      </c>
      <c r="AE22" s="11"/>
      <c r="AF22" s="429">
        <v>38.721720000000005</v>
      </c>
      <c r="AG22" s="300">
        <v>10.271399999999998</v>
      </c>
      <c r="AH22" s="301">
        <v>39.792435000000005</v>
      </c>
      <c r="AI22" s="300"/>
      <c r="AJ22" s="300">
        <v>6.7519999999999998</v>
      </c>
      <c r="AK22" s="300">
        <v>11.523200000000001</v>
      </c>
      <c r="AL22" s="300">
        <v>15.512</v>
      </c>
      <c r="AM22" s="300">
        <v>3</v>
      </c>
      <c r="AN22" s="300"/>
      <c r="AO22" s="298">
        <f t="shared" si="2"/>
        <v>0.27</v>
      </c>
      <c r="AP22" s="298">
        <v>0.5</v>
      </c>
      <c r="AQ22" s="298">
        <f t="shared" si="3"/>
        <v>0.60750000000000004</v>
      </c>
      <c r="AR22" s="299"/>
      <c r="AS22" s="299"/>
      <c r="AT22" s="299"/>
      <c r="AU22" s="299"/>
      <c r="AV22" s="7">
        <f t="shared" si="9"/>
        <v>1.8900000000000001</v>
      </c>
      <c r="AW22" s="307">
        <v>1350</v>
      </c>
      <c r="AX22" s="306">
        <v>750</v>
      </c>
      <c r="AY22" s="519">
        <v>6.9404860799999994</v>
      </c>
      <c r="AZ22" s="507">
        <v>36.198662499999998</v>
      </c>
      <c r="BA22" s="521">
        <v>9.5004000000000005E-2</v>
      </c>
      <c r="BB22" s="521">
        <v>0.3654</v>
      </c>
      <c r="BC22" s="521">
        <v>4.0194000000000001E-2</v>
      </c>
      <c r="BD22" s="522">
        <v>0.83599999999999997</v>
      </c>
      <c r="BE22" s="512">
        <f t="shared" si="10"/>
        <v>44.475746579999999</v>
      </c>
    </row>
    <row r="23" spans="1:57" s="6" customFormat="1" ht="28.5" customHeight="1" x14ac:dyDescent="0.5">
      <c r="A23" s="193"/>
      <c r="B23" s="135"/>
      <c r="C23" s="194"/>
      <c r="D23" s="14"/>
      <c r="E23" s="18" t="s">
        <v>35</v>
      </c>
      <c r="F23" s="14"/>
      <c r="G23" s="429">
        <f t="shared" si="4"/>
        <v>52.597721579999998</v>
      </c>
      <c r="H23" s="9"/>
      <c r="I23" s="809"/>
      <c r="J23" s="293">
        <f t="shared" si="5"/>
        <v>9.2569999999999997</v>
      </c>
      <c r="K23" s="293">
        <f t="shared" si="6"/>
        <v>14.328199999999999</v>
      </c>
      <c r="L23" s="293">
        <f t="shared" si="7"/>
        <v>18.586999999999996</v>
      </c>
      <c r="M23" s="9"/>
      <c r="N23" s="813"/>
      <c r="O23" s="128" t="s">
        <v>0</v>
      </c>
      <c r="P23" s="905">
        <f t="shared" si="1"/>
        <v>4.1074999999999999</v>
      </c>
      <c r="Q23" s="906"/>
      <c r="R23" s="9"/>
      <c r="S23" s="813"/>
      <c r="T23" s="819"/>
      <c r="U23" s="819"/>
      <c r="V23" s="677"/>
      <c r="W23" s="677"/>
      <c r="X23" s="649"/>
      <c r="Y23" s="649"/>
      <c r="Z23" s="647">
        <v>7.5</v>
      </c>
      <c r="AA23" s="289" t="s">
        <v>0</v>
      </c>
      <c r="AB23" s="130">
        <v>0</v>
      </c>
      <c r="AC23" s="908"/>
      <c r="AD23" s="502">
        <v>1.05186</v>
      </c>
      <c r="AE23" s="11"/>
      <c r="AF23" s="429">
        <v>40.671720000000001</v>
      </c>
      <c r="AG23" s="300">
        <v>11.0364</v>
      </c>
      <c r="AH23" s="301">
        <v>47.396084999999999</v>
      </c>
      <c r="AI23" s="300"/>
      <c r="AJ23" s="300">
        <v>7.2319999999999993</v>
      </c>
      <c r="AK23" s="300">
        <v>12.303199999999999</v>
      </c>
      <c r="AL23" s="300">
        <v>16.561999999999998</v>
      </c>
      <c r="AM23" s="300">
        <v>3</v>
      </c>
      <c r="AN23" s="300"/>
      <c r="AO23" s="298">
        <f t="shared" si="2"/>
        <v>0.27</v>
      </c>
      <c r="AP23" s="298">
        <v>0.5</v>
      </c>
      <c r="AQ23" s="298">
        <f t="shared" si="3"/>
        <v>0.60750000000000004</v>
      </c>
      <c r="AR23" s="299"/>
      <c r="AS23" s="299"/>
      <c r="AT23" s="299"/>
      <c r="AU23" s="299"/>
      <c r="AV23" s="7">
        <f t="shared" si="9"/>
        <v>2.0249999999999999</v>
      </c>
      <c r="AW23" s="307">
        <v>1350</v>
      </c>
      <c r="AX23" s="306">
        <v>900</v>
      </c>
      <c r="AY23" s="519">
        <v>7.43134608</v>
      </c>
      <c r="AZ23" s="507">
        <v>43.792787500000003</v>
      </c>
      <c r="BA23" s="521">
        <v>0.102024</v>
      </c>
      <c r="BB23" s="521">
        <v>0.39240000000000003</v>
      </c>
      <c r="BC23" s="521">
        <v>4.3164000000000008E-2</v>
      </c>
      <c r="BD23" s="522">
        <v>0.83599999999999997</v>
      </c>
      <c r="BE23" s="512">
        <f t="shared" si="10"/>
        <v>52.597721579999998</v>
      </c>
    </row>
    <row r="24" spans="1:57" s="6" customFormat="1" ht="28.5" customHeight="1" x14ac:dyDescent="0.5">
      <c r="A24" s="193"/>
      <c r="B24" s="135"/>
      <c r="C24" s="194"/>
      <c r="D24" s="14"/>
      <c r="E24" s="18" t="s">
        <v>41</v>
      </c>
      <c r="F24" s="14"/>
      <c r="G24" s="429">
        <f t="shared" si="4"/>
        <v>60.719696580000004</v>
      </c>
      <c r="H24" s="9"/>
      <c r="I24" s="809"/>
      <c r="J24" s="293">
        <f t="shared" si="5"/>
        <v>9.8719999999999999</v>
      </c>
      <c r="K24" s="293">
        <f t="shared" si="6"/>
        <v>15.2432</v>
      </c>
      <c r="L24" s="293">
        <f t="shared" si="7"/>
        <v>19.772000000000002</v>
      </c>
      <c r="M24" s="9"/>
      <c r="N24" s="813"/>
      <c r="O24" s="128" t="s">
        <v>0</v>
      </c>
      <c r="P24" s="905">
        <f t="shared" si="1"/>
        <v>4.1074999999999999</v>
      </c>
      <c r="Q24" s="906"/>
      <c r="R24" s="9"/>
      <c r="S24" s="813"/>
      <c r="T24" s="819"/>
      <c r="U24" s="819"/>
      <c r="V24" s="677"/>
      <c r="W24" s="677"/>
      <c r="X24" s="649"/>
      <c r="Y24" s="649"/>
      <c r="Z24" s="649"/>
      <c r="AA24" s="647">
        <v>10</v>
      </c>
      <c r="AB24" s="130">
        <v>0</v>
      </c>
      <c r="AC24" s="908"/>
      <c r="AD24" s="502">
        <v>1.135785</v>
      </c>
      <c r="AE24" s="11"/>
      <c r="AF24" s="429">
        <v>47.682720000000003</v>
      </c>
      <c r="AG24" s="300">
        <v>11.801399999999999</v>
      </c>
      <c r="AH24" s="301">
        <v>54.999735000000008</v>
      </c>
      <c r="AI24" s="300"/>
      <c r="AJ24" s="300">
        <v>7.7120000000000006</v>
      </c>
      <c r="AK24" s="300">
        <v>13.0832</v>
      </c>
      <c r="AL24" s="300">
        <v>17.612000000000002</v>
      </c>
      <c r="AM24" s="300">
        <v>3</v>
      </c>
      <c r="AN24" s="300"/>
      <c r="AO24" s="298">
        <f t="shared" si="2"/>
        <v>0.27</v>
      </c>
      <c r="AP24" s="298">
        <v>0.5</v>
      </c>
      <c r="AQ24" s="298">
        <f t="shared" si="3"/>
        <v>0.60750000000000004</v>
      </c>
      <c r="AR24" s="299"/>
      <c r="AS24" s="299"/>
      <c r="AT24" s="299"/>
      <c r="AU24" s="299"/>
      <c r="AV24" s="7">
        <f t="shared" si="9"/>
        <v>2.16</v>
      </c>
      <c r="AW24" s="309">
        <v>1350</v>
      </c>
      <c r="AX24" s="306">
        <v>1050</v>
      </c>
      <c r="AY24" s="519">
        <v>7.9222060799999996</v>
      </c>
      <c r="AZ24" s="507">
        <v>51.386912500000001</v>
      </c>
      <c r="BA24" s="521">
        <v>0.109044</v>
      </c>
      <c r="BB24" s="521">
        <v>0.41940000000000005</v>
      </c>
      <c r="BC24" s="521">
        <v>4.6134000000000008E-2</v>
      </c>
      <c r="BD24" s="522">
        <v>0.83599999999999997</v>
      </c>
      <c r="BE24" s="512">
        <f t="shared" si="10"/>
        <v>60.719696580000004</v>
      </c>
    </row>
    <row r="25" spans="1:57" s="6" customFormat="1" ht="28.5" customHeight="1" x14ac:dyDescent="0.5">
      <c r="A25" s="193"/>
      <c r="B25" s="135"/>
      <c r="C25" s="194"/>
      <c r="D25" s="14"/>
      <c r="E25" s="18" t="s">
        <v>51</v>
      </c>
      <c r="F25" s="14"/>
      <c r="G25" s="429">
        <f t="shared" si="4"/>
        <v>68.841671579999982</v>
      </c>
      <c r="H25" s="9"/>
      <c r="I25" s="809"/>
      <c r="J25" s="293">
        <f t="shared" si="5"/>
        <v>10.487</v>
      </c>
      <c r="K25" s="293">
        <f t="shared" si="6"/>
        <v>16.158200000000001</v>
      </c>
      <c r="L25" s="293">
        <f t="shared" si="7"/>
        <v>20.957000000000001</v>
      </c>
      <c r="M25" s="9"/>
      <c r="N25" s="813"/>
      <c r="O25" s="128" t="s">
        <v>0</v>
      </c>
      <c r="P25" s="905">
        <f t="shared" si="1"/>
        <v>4.1074999999999999</v>
      </c>
      <c r="Q25" s="906"/>
      <c r="R25" s="9"/>
      <c r="S25" s="813"/>
      <c r="T25" s="819"/>
      <c r="U25" s="819"/>
      <c r="V25" s="677"/>
      <c r="W25" s="677"/>
      <c r="X25" s="649"/>
      <c r="Y25" s="649"/>
      <c r="Z25" s="649"/>
      <c r="AA25" s="649"/>
      <c r="AB25" s="130">
        <v>0</v>
      </c>
      <c r="AC25" s="908"/>
      <c r="AD25" s="502">
        <v>1.2197100000000001</v>
      </c>
      <c r="AE25" s="11"/>
      <c r="AF25" s="429">
        <v>49.632720000000006</v>
      </c>
      <c r="AG25" s="300">
        <v>12.5664</v>
      </c>
      <c r="AH25" s="301">
        <v>62.603385000000003</v>
      </c>
      <c r="AI25" s="300"/>
      <c r="AJ25" s="300">
        <v>8.1920000000000002</v>
      </c>
      <c r="AK25" s="300">
        <v>13.863200000000001</v>
      </c>
      <c r="AL25" s="300">
        <v>18.661999999999999</v>
      </c>
      <c r="AM25" s="300">
        <v>3</v>
      </c>
      <c r="AN25" s="300"/>
      <c r="AO25" s="298">
        <f t="shared" si="2"/>
        <v>0.27</v>
      </c>
      <c r="AP25" s="298">
        <v>0.5</v>
      </c>
      <c r="AQ25" s="298">
        <f t="shared" si="3"/>
        <v>0.60750000000000004</v>
      </c>
      <c r="AR25" s="299"/>
      <c r="AS25" s="299"/>
      <c r="AT25" s="299"/>
      <c r="AU25" s="299"/>
      <c r="AV25" s="7">
        <f t="shared" si="9"/>
        <v>2.2949999999999999</v>
      </c>
      <c r="AW25" s="307">
        <v>1350</v>
      </c>
      <c r="AX25" s="306">
        <v>1200</v>
      </c>
      <c r="AY25" s="519">
        <v>8.4130660799999983</v>
      </c>
      <c r="AZ25" s="507">
        <v>58.981037499999992</v>
      </c>
      <c r="BA25" s="521">
        <v>0.11606400000000001</v>
      </c>
      <c r="BB25" s="521">
        <v>0.44640000000000002</v>
      </c>
      <c r="BC25" s="521">
        <v>4.9104000000000009E-2</v>
      </c>
      <c r="BD25" s="522">
        <v>0.83599999999999997</v>
      </c>
      <c r="BE25" s="512">
        <f t="shared" si="10"/>
        <v>68.841671579999982</v>
      </c>
    </row>
    <row r="26" spans="1:57" s="6" customFormat="1" ht="28.5" customHeight="1" x14ac:dyDescent="0.5">
      <c r="A26" s="193"/>
      <c r="B26" s="135"/>
      <c r="C26" s="194"/>
      <c r="D26" s="14"/>
      <c r="E26" s="18" t="s">
        <v>59</v>
      </c>
      <c r="F26" s="14"/>
      <c r="G26" s="429">
        <f t="shared" si="4"/>
        <v>76.963646580000017</v>
      </c>
      <c r="H26" s="9"/>
      <c r="I26" s="809"/>
      <c r="J26" s="293">
        <f t="shared" si="5"/>
        <v>11.102</v>
      </c>
      <c r="K26" s="293">
        <f t="shared" si="6"/>
        <v>17.0732</v>
      </c>
      <c r="L26" s="293">
        <f t="shared" si="7"/>
        <v>22.141999999999999</v>
      </c>
      <c r="M26" s="9"/>
      <c r="N26" s="813"/>
      <c r="O26" s="128" t="s">
        <v>0</v>
      </c>
      <c r="P26" s="839">
        <f>AN26+AP26+AQ26+AO26</f>
        <v>3.8774999999999999</v>
      </c>
      <c r="Q26" s="840"/>
      <c r="R26" s="9"/>
      <c r="S26" s="813"/>
      <c r="T26" s="819"/>
      <c r="U26" s="819"/>
      <c r="V26" s="677"/>
      <c r="W26" s="677"/>
      <c r="X26" s="648"/>
      <c r="Y26" s="648"/>
      <c r="Z26" s="648"/>
      <c r="AA26" s="648"/>
      <c r="AB26" s="130">
        <v>0</v>
      </c>
      <c r="AC26" s="908"/>
      <c r="AD26" s="502">
        <v>1.3036350000000001</v>
      </c>
      <c r="AE26" s="11"/>
      <c r="AF26" s="429">
        <v>49.294720000000005</v>
      </c>
      <c r="AG26" s="300">
        <v>13.331399999999999</v>
      </c>
      <c r="AH26" s="301">
        <v>70.207035000000005</v>
      </c>
      <c r="AI26" s="300"/>
      <c r="AJ26" s="297">
        <v>8.6720000000000006</v>
      </c>
      <c r="AK26" s="300">
        <v>14.6432</v>
      </c>
      <c r="AL26" s="300">
        <v>19.712</v>
      </c>
      <c r="AM26" s="300"/>
      <c r="AN26" s="300">
        <v>2.5</v>
      </c>
      <c r="AO26" s="298">
        <f t="shared" si="2"/>
        <v>0.27</v>
      </c>
      <c r="AP26" s="298">
        <v>0.5</v>
      </c>
      <c r="AQ26" s="298">
        <f t="shared" si="3"/>
        <v>0.60750000000000004</v>
      </c>
      <c r="AR26" s="299"/>
      <c r="AS26" s="299"/>
      <c r="AT26" s="299"/>
      <c r="AU26" s="299"/>
      <c r="AV26" s="7">
        <f t="shared" si="9"/>
        <v>2.4300000000000002</v>
      </c>
      <c r="AW26" s="310">
        <v>1350</v>
      </c>
      <c r="AX26" s="306">
        <v>1350</v>
      </c>
      <c r="AY26" s="519">
        <v>8.9039260799999997</v>
      </c>
      <c r="AZ26" s="507">
        <v>66.575162500000005</v>
      </c>
      <c r="BA26" s="521">
        <v>0.12308400000000001</v>
      </c>
      <c r="BB26" s="521">
        <v>0.47340000000000004</v>
      </c>
      <c r="BC26" s="521">
        <v>5.2074000000000009E-2</v>
      </c>
      <c r="BD26" s="522">
        <v>0.83599999999999997</v>
      </c>
      <c r="BE26" s="512">
        <f t="shared" si="10"/>
        <v>76.963646580000017</v>
      </c>
    </row>
    <row r="27" spans="1:57" s="7" customFormat="1" ht="28.5" customHeight="1" x14ac:dyDescent="0.4">
      <c r="A27" s="193"/>
      <c r="B27" s="135"/>
      <c r="C27" s="194"/>
      <c r="D27" s="14"/>
      <c r="E27" s="20" t="s">
        <v>21</v>
      </c>
      <c r="F27" s="14"/>
      <c r="G27" s="428">
        <f t="shared" si="4"/>
        <v>40.144496580000002</v>
      </c>
      <c r="H27" s="9"/>
      <c r="I27" s="809"/>
      <c r="J27" s="292">
        <f t="shared" si="5"/>
        <v>8.6419999999999995</v>
      </c>
      <c r="K27" s="292">
        <f t="shared" si="6"/>
        <v>13.413200000000002</v>
      </c>
      <c r="L27" s="292">
        <f t="shared" si="7"/>
        <v>17.402000000000001</v>
      </c>
      <c r="M27" s="9"/>
      <c r="N27" s="813"/>
      <c r="O27" s="155" t="s">
        <v>0</v>
      </c>
      <c r="P27" s="843">
        <f>AM27+AP27+AQ27</f>
        <v>4.1749999999999998</v>
      </c>
      <c r="Q27" s="844"/>
      <c r="R27" s="9"/>
      <c r="S27" s="813"/>
      <c r="T27" s="819"/>
      <c r="U27" s="819"/>
      <c r="V27" s="677"/>
      <c r="W27" s="677"/>
      <c r="X27" s="294" t="s">
        <v>0</v>
      </c>
      <c r="Y27" s="294" t="s">
        <v>0</v>
      </c>
      <c r="Z27" s="294" t="s">
        <v>0</v>
      </c>
      <c r="AA27" s="295" t="s">
        <v>0</v>
      </c>
      <c r="AB27" s="116">
        <v>0</v>
      </c>
      <c r="AC27" s="908"/>
      <c r="AD27" s="502">
        <v>0.96793499999999988</v>
      </c>
      <c r="AE27" s="11"/>
      <c r="AF27" s="430">
        <v>38.331720000000004</v>
      </c>
      <c r="AG27" s="298">
        <v>10.271399999999998</v>
      </c>
      <c r="AH27" s="301">
        <v>35.674934999999998</v>
      </c>
      <c r="AI27" s="298"/>
      <c r="AJ27" s="297">
        <v>6.7519999999999998</v>
      </c>
      <c r="AK27" s="298">
        <v>11.523200000000001</v>
      </c>
      <c r="AL27" s="298">
        <v>15.512</v>
      </c>
      <c r="AM27" s="298">
        <v>3</v>
      </c>
      <c r="AN27" s="298"/>
      <c r="AO27" s="298">
        <f t="shared" si="2"/>
        <v>0.30000000000000004</v>
      </c>
      <c r="AP27" s="298">
        <v>0.5</v>
      </c>
      <c r="AQ27" s="298">
        <f t="shared" si="3"/>
        <v>0.67500000000000004</v>
      </c>
      <c r="AR27" s="298"/>
      <c r="AS27" s="298"/>
      <c r="AT27" s="298"/>
      <c r="AU27" s="298"/>
      <c r="AV27" s="7">
        <f t="shared" si="9"/>
        <v>1.8900000000000001</v>
      </c>
      <c r="AW27" s="305">
        <v>1500</v>
      </c>
      <c r="AX27" s="306">
        <v>600</v>
      </c>
      <c r="AY27" s="520">
        <v>6.9404860799999994</v>
      </c>
      <c r="AZ27" s="323">
        <v>31.867412499999997</v>
      </c>
      <c r="BA27" s="523">
        <v>9.5004000000000005E-2</v>
      </c>
      <c r="BB27" s="523">
        <v>0.3654</v>
      </c>
      <c r="BC27" s="523">
        <v>4.0194000000000001E-2</v>
      </c>
      <c r="BD27" s="524">
        <v>0.83599999999999997</v>
      </c>
      <c r="BE27" s="512">
        <f t="shared" si="10"/>
        <v>40.144496580000002</v>
      </c>
    </row>
    <row r="28" spans="1:57" s="6" customFormat="1" ht="28.5" customHeight="1" x14ac:dyDescent="0.5">
      <c r="A28" s="193"/>
      <c r="B28" s="135"/>
      <c r="C28" s="194"/>
      <c r="D28" s="14"/>
      <c r="E28" s="20" t="s">
        <v>29</v>
      </c>
      <c r="F28" s="14"/>
      <c r="G28" s="428">
        <f t="shared" si="4"/>
        <v>49.132721579999995</v>
      </c>
      <c r="H28" s="9"/>
      <c r="I28" s="809"/>
      <c r="J28" s="292">
        <f t="shared" si="5"/>
        <v>9.2569999999999997</v>
      </c>
      <c r="K28" s="292">
        <f t="shared" si="6"/>
        <v>14.328200000000001</v>
      </c>
      <c r="L28" s="292">
        <f t="shared" si="7"/>
        <v>18.587</v>
      </c>
      <c r="M28" s="9"/>
      <c r="N28" s="813"/>
      <c r="O28" s="155" t="s">
        <v>0</v>
      </c>
      <c r="P28" s="843">
        <f>AM28+AP28+AQ28</f>
        <v>4.1749999999999998</v>
      </c>
      <c r="Q28" s="844"/>
      <c r="R28" s="9"/>
      <c r="S28" s="813"/>
      <c r="T28" s="819"/>
      <c r="U28" s="819"/>
      <c r="V28" s="677"/>
      <c r="W28" s="677"/>
      <c r="X28" s="647">
        <v>5</v>
      </c>
      <c r="Y28" s="647">
        <v>5</v>
      </c>
      <c r="Z28" s="294" t="s">
        <v>0</v>
      </c>
      <c r="AA28" s="295" t="s">
        <v>0</v>
      </c>
      <c r="AB28" s="116">
        <v>0</v>
      </c>
      <c r="AC28" s="908"/>
      <c r="AD28" s="502">
        <v>1.05186</v>
      </c>
      <c r="AE28" s="11"/>
      <c r="AF28" s="430">
        <v>40.28172</v>
      </c>
      <c r="AG28" s="300">
        <v>11.0364</v>
      </c>
      <c r="AH28" s="301">
        <v>44.102084999999995</v>
      </c>
      <c r="AI28" s="300"/>
      <c r="AJ28" s="297">
        <v>7.2319999999999993</v>
      </c>
      <c r="AK28" s="300">
        <v>12.3032</v>
      </c>
      <c r="AL28" s="300">
        <v>16.562000000000001</v>
      </c>
      <c r="AM28" s="298">
        <v>3</v>
      </c>
      <c r="AN28" s="300"/>
      <c r="AO28" s="298">
        <f t="shared" si="2"/>
        <v>0.30000000000000004</v>
      </c>
      <c r="AP28" s="298">
        <v>0.5</v>
      </c>
      <c r="AQ28" s="298">
        <f t="shared" si="3"/>
        <v>0.67500000000000004</v>
      </c>
      <c r="AR28" s="299"/>
      <c r="AS28" s="299"/>
      <c r="AT28" s="299"/>
      <c r="AU28" s="299"/>
      <c r="AV28" s="7">
        <f t="shared" si="9"/>
        <v>2.0249999999999999</v>
      </c>
      <c r="AW28" s="308">
        <v>1500</v>
      </c>
      <c r="AX28" s="306">
        <v>750</v>
      </c>
      <c r="AY28" s="520">
        <v>7.43134608</v>
      </c>
      <c r="AZ28" s="507">
        <v>40.327787499999999</v>
      </c>
      <c r="BA28" s="523">
        <v>0.102024</v>
      </c>
      <c r="BB28" s="523">
        <v>0.39240000000000003</v>
      </c>
      <c r="BC28" s="523">
        <v>4.3164000000000008E-2</v>
      </c>
      <c r="BD28" s="524">
        <v>0.83599999999999997</v>
      </c>
      <c r="BE28" s="512">
        <f t="shared" si="10"/>
        <v>49.132721579999995</v>
      </c>
    </row>
    <row r="29" spans="1:57" s="6" customFormat="1" ht="28.5" customHeight="1" x14ac:dyDescent="0.5">
      <c r="A29" s="193"/>
      <c r="B29" s="135"/>
      <c r="C29" s="194"/>
      <c r="D29" s="14"/>
      <c r="E29" s="20" t="s">
        <v>36</v>
      </c>
      <c r="F29" s="14"/>
      <c r="G29" s="428">
        <f t="shared" si="4"/>
        <v>58.120946580000002</v>
      </c>
      <c r="H29" s="9"/>
      <c r="I29" s="809"/>
      <c r="J29" s="292">
        <f t="shared" si="5"/>
        <v>9.8719999999999999</v>
      </c>
      <c r="K29" s="292">
        <f t="shared" si="6"/>
        <v>15.2432</v>
      </c>
      <c r="L29" s="292">
        <f t="shared" si="7"/>
        <v>19.772000000000002</v>
      </c>
      <c r="M29" s="9"/>
      <c r="N29" s="813"/>
      <c r="O29" s="155" t="s">
        <v>0</v>
      </c>
      <c r="P29" s="843">
        <f>AM29+AP29+AQ29</f>
        <v>4.1749999999999998</v>
      </c>
      <c r="Q29" s="844"/>
      <c r="R29" s="9"/>
      <c r="S29" s="813"/>
      <c r="T29" s="819"/>
      <c r="U29" s="819"/>
      <c r="V29" s="677"/>
      <c r="W29" s="677"/>
      <c r="X29" s="649"/>
      <c r="Y29" s="649"/>
      <c r="Z29" s="647">
        <v>7.5</v>
      </c>
      <c r="AA29" s="647">
        <v>10</v>
      </c>
      <c r="AB29" s="116">
        <v>0</v>
      </c>
      <c r="AC29" s="908"/>
      <c r="AD29" s="502">
        <v>1.1357849999999998</v>
      </c>
      <c r="AE29" s="11"/>
      <c r="AF29" s="430">
        <v>42.101720000000007</v>
      </c>
      <c r="AG29" s="300">
        <v>11.801399999999999</v>
      </c>
      <c r="AH29" s="301">
        <v>52.529235</v>
      </c>
      <c r="AI29" s="300"/>
      <c r="AJ29" s="297">
        <v>7.7120000000000006</v>
      </c>
      <c r="AK29" s="300">
        <v>13.0832</v>
      </c>
      <c r="AL29" s="300">
        <v>17.612000000000002</v>
      </c>
      <c r="AM29" s="298">
        <v>3</v>
      </c>
      <c r="AN29" s="300"/>
      <c r="AO29" s="298">
        <f t="shared" si="2"/>
        <v>0.30000000000000004</v>
      </c>
      <c r="AP29" s="298">
        <v>0.5</v>
      </c>
      <c r="AQ29" s="298">
        <f t="shared" si="3"/>
        <v>0.67500000000000004</v>
      </c>
      <c r="AR29" s="299"/>
      <c r="AS29" s="299"/>
      <c r="AT29" s="299"/>
      <c r="AU29" s="299"/>
      <c r="AV29" s="7">
        <f t="shared" si="9"/>
        <v>2.16</v>
      </c>
      <c r="AW29" s="305">
        <v>1500</v>
      </c>
      <c r="AX29" s="306">
        <v>900</v>
      </c>
      <c r="AY29" s="520">
        <v>7.9222060799999996</v>
      </c>
      <c r="AZ29" s="507">
        <v>48.788162499999999</v>
      </c>
      <c r="BA29" s="523">
        <v>0.109044</v>
      </c>
      <c r="BB29" s="523">
        <v>0.41940000000000005</v>
      </c>
      <c r="BC29" s="523">
        <v>4.6134000000000008E-2</v>
      </c>
      <c r="BD29" s="524">
        <v>0.83599999999999997</v>
      </c>
      <c r="BE29" s="512">
        <f t="shared" si="10"/>
        <v>58.120946580000002</v>
      </c>
    </row>
    <row r="30" spans="1:57" s="6" customFormat="1" ht="28.5" customHeight="1" x14ac:dyDescent="0.5">
      <c r="A30" s="193"/>
      <c r="B30" s="135"/>
      <c r="C30" s="517"/>
      <c r="D30" s="14"/>
      <c r="E30" s="20" t="s">
        <v>506</v>
      </c>
      <c r="F30" s="14"/>
      <c r="G30" s="443">
        <f t="shared" si="4"/>
        <v>64.11309657999999</v>
      </c>
      <c r="H30" s="9"/>
      <c r="I30" s="809"/>
      <c r="J30" s="292">
        <f t="shared" si="5"/>
        <v>10.282</v>
      </c>
      <c r="K30" s="292">
        <f t="shared" si="6"/>
        <v>15.853200000000001</v>
      </c>
      <c r="L30" s="292">
        <f t="shared" si="7"/>
        <v>20.562000000000001</v>
      </c>
      <c r="M30" s="9"/>
      <c r="N30" s="813"/>
      <c r="O30" s="155" t="s">
        <v>0</v>
      </c>
      <c r="P30" s="843">
        <f>AM30+AP30+AQ30</f>
        <v>4.1749999999999998</v>
      </c>
      <c r="Q30" s="844"/>
      <c r="R30" s="9"/>
      <c r="S30" s="813"/>
      <c r="T30" s="819"/>
      <c r="U30" s="819"/>
      <c r="V30" s="677"/>
      <c r="W30" s="677"/>
      <c r="X30" s="649"/>
      <c r="Y30" s="649"/>
      <c r="Z30" s="649"/>
      <c r="AA30" s="649"/>
      <c r="AB30" s="116"/>
      <c r="AC30" s="908"/>
      <c r="AD30" s="502">
        <v>1.1000000000000001</v>
      </c>
      <c r="AE30" s="11"/>
      <c r="AF30" s="430">
        <v>45.3</v>
      </c>
      <c r="AG30" s="300"/>
      <c r="AH30" s="301"/>
      <c r="AI30" s="300"/>
      <c r="AJ30" s="297">
        <v>8.032</v>
      </c>
      <c r="AK30" s="298">
        <v>13.603200000000001</v>
      </c>
      <c r="AL30" s="298">
        <v>18.312000000000001</v>
      </c>
      <c r="AM30" s="298">
        <v>3</v>
      </c>
      <c r="AN30" s="300"/>
      <c r="AO30" s="298">
        <f t="shared" ref="AO30" si="15">(AW30/1000)*0.2</f>
        <v>0.30000000000000004</v>
      </c>
      <c r="AP30" s="298">
        <v>0.5</v>
      </c>
      <c r="AQ30" s="298">
        <f t="shared" ref="AQ30" si="16">(AW30/1000)*0.45</f>
        <v>0.67500000000000004</v>
      </c>
      <c r="AR30" s="299"/>
      <c r="AS30" s="299"/>
      <c r="AT30" s="299"/>
      <c r="AU30" s="299"/>
      <c r="AV30" s="7">
        <f t="shared" si="9"/>
        <v>2.25</v>
      </c>
      <c r="AW30" s="311">
        <v>1500</v>
      </c>
      <c r="AX30" s="306">
        <v>1000</v>
      </c>
      <c r="AY30" s="520">
        <v>8.2494460800000002</v>
      </c>
      <c r="AZ30" s="507">
        <v>54.428412499999993</v>
      </c>
      <c r="BA30" s="523">
        <v>0.11372400000000002</v>
      </c>
      <c r="BB30" s="523">
        <v>0.43740000000000007</v>
      </c>
      <c r="BC30" s="523">
        <v>4.8114000000000004E-2</v>
      </c>
      <c r="BD30" s="524">
        <v>0.83599999999999997</v>
      </c>
      <c r="BE30" s="512">
        <f t="shared" si="10"/>
        <v>64.11309657999999</v>
      </c>
    </row>
    <row r="31" spans="1:57" s="6" customFormat="1" ht="28.5" customHeight="1" x14ac:dyDescent="0.5">
      <c r="A31" s="193"/>
      <c r="B31" s="135"/>
      <c r="C31" s="194"/>
      <c r="D31" s="14"/>
      <c r="E31" s="20" t="s">
        <v>42</v>
      </c>
      <c r="F31" s="14"/>
      <c r="G31" s="428">
        <f t="shared" si="4"/>
        <v>67.10917157999998</v>
      </c>
      <c r="H31" s="9"/>
      <c r="I31" s="809"/>
      <c r="J31" s="292">
        <f t="shared" si="5"/>
        <v>10.486999999999998</v>
      </c>
      <c r="K31" s="292">
        <f t="shared" si="6"/>
        <v>16.158200000000001</v>
      </c>
      <c r="L31" s="292">
        <f t="shared" si="7"/>
        <v>20.957000000000001</v>
      </c>
      <c r="M31" s="9"/>
      <c r="N31" s="813"/>
      <c r="O31" s="155" t="s">
        <v>0</v>
      </c>
      <c r="P31" s="843">
        <f>AM31+AP31+AQ31</f>
        <v>4.1749999999999998</v>
      </c>
      <c r="Q31" s="844"/>
      <c r="R31" s="9"/>
      <c r="S31" s="813"/>
      <c r="T31" s="819"/>
      <c r="U31" s="819"/>
      <c r="V31" s="677"/>
      <c r="W31" s="677"/>
      <c r="X31" s="649"/>
      <c r="Y31" s="649"/>
      <c r="Z31" s="649"/>
      <c r="AA31" s="649"/>
      <c r="AB31" s="116">
        <v>0</v>
      </c>
      <c r="AC31" s="908"/>
      <c r="AD31" s="502">
        <v>1.2197100000000001</v>
      </c>
      <c r="AE31" s="11"/>
      <c r="AF31" s="430">
        <v>49.632720000000006</v>
      </c>
      <c r="AG31" s="300">
        <v>12.5664</v>
      </c>
      <c r="AH31" s="301">
        <v>60.956385000000004</v>
      </c>
      <c r="AI31" s="300"/>
      <c r="AJ31" s="297">
        <v>8.1919999999999984</v>
      </c>
      <c r="AK31" s="300">
        <v>13.863200000000003</v>
      </c>
      <c r="AL31" s="300">
        <v>18.662000000000003</v>
      </c>
      <c r="AM31" s="298">
        <v>3</v>
      </c>
      <c r="AN31" s="300"/>
      <c r="AO31" s="298">
        <f t="shared" ref="AO31:AO77" si="17">(AW30/1000)*0.2</f>
        <v>0.30000000000000004</v>
      </c>
      <c r="AP31" s="298">
        <v>0.5</v>
      </c>
      <c r="AQ31" s="298">
        <f t="shared" ref="AQ31:AQ77" si="18">(AW30/1000)*0.45</f>
        <v>0.67500000000000004</v>
      </c>
      <c r="AR31" s="299"/>
      <c r="AS31" s="299"/>
      <c r="AT31" s="299"/>
      <c r="AU31" s="299"/>
      <c r="AV31" s="7">
        <f t="shared" si="9"/>
        <v>2.2949999999999999</v>
      </c>
      <c r="AW31" s="305">
        <v>1500</v>
      </c>
      <c r="AX31" s="306">
        <v>1050</v>
      </c>
      <c r="AY31" s="520">
        <v>8.4130660799999983</v>
      </c>
      <c r="AZ31" s="507">
        <v>57.248537499999998</v>
      </c>
      <c r="BA31" s="523">
        <v>0.11606400000000001</v>
      </c>
      <c r="BB31" s="523">
        <v>0.44640000000000002</v>
      </c>
      <c r="BC31" s="523">
        <v>4.9104000000000009E-2</v>
      </c>
      <c r="BD31" s="524">
        <v>0.83599999999999997</v>
      </c>
      <c r="BE31" s="512">
        <f t="shared" si="10"/>
        <v>67.10917157999998</v>
      </c>
    </row>
    <row r="32" spans="1:57" s="6" customFormat="1" ht="28.5" customHeight="1" x14ac:dyDescent="0.5">
      <c r="A32" s="193"/>
      <c r="B32" s="135"/>
      <c r="C32" s="194"/>
      <c r="D32" s="14"/>
      <c r="E32" s="20" t="s">
        <v>52</v>
      </c>
      <c r="F32" s="14"/>
      <c r="G32" s="428">
        <f t="shared" si="4"/>
        <v>76.097396580000009</v>
      </c>
      <c r="H32" s="9"/>
      <c r="I32" s="809"/>
      <c r="J32" s="292">
        <f t="shared" si="5"/>
        <v>11.102</v>
      </c>
      <c r="K32" s="292">
        <f t="shared" si="6"/>
        <v>17.0732</v>
      </c>
      <c r="L32" s="292">
        <f t="shared" si="7"/>
        <v>22.141999999999999</v>
      </c>
      <c r="M32" s="9"/>
      <c r="N32" s="813"/>
      <c r="O32" s="155" t="s">
        <v>0</v>
      </c>
      <c r="P32" s="839">
        <f t="shared" ref="P32:P58" si="19">AN32+AO32+AP32+AQ32</f>
        <v>3.9749999999999996</v>
      </c>
      <c r="Q32" s="840"/>
      <c r="R32" s="9"/>
      <c r="S32" s="813"/>
      <c r="T32" s="819"/>
      <c r="U32" s="819"/>
      <c r="V32" s="677"/>
      <c r="W32" s="677"/>
      <c r="X32" s="649"/>
      <c r="Y32" s="649"/>
      <c r="Z32" s="649"/>
      <c r="AA32" s="649"/>
      <c r="AB32" s="116">
        <v>0</v>
      </c>
      <c r="AC32" s="908"/>
      <c r="AD32" s="502">
        <v>1.3036349999999999</v>
      </c>
      <c r="AE32" s="11"/>
      <c r="AF32" s="430">
        <v>51.582720000000009</v>
      </c>
      <c r="AG32" s="300">
        <v>13.331399999999999</v>
      </c>
      <c r="AH32" s="301">
        <v>69.383535000000009</v>
      </c>
      <c r="AI32" s="300"/>
      <c r="AJ32" s="297">
        <v>8.6720000000000006</v>
      </c>
      <c r="AK32" s="300">
        <v>14.6432</v>
      </c>
      <c r="AL32" s="300">
        <v>19.712</v>
      </c>
      <c r="AM32" s="300"/>
      <c r="AN32" s="300">
        <v>2.5</v>
      </c>
      <c r="AO32" s="298">
        <f t="shared" si="17"/>
        <v>0.30000000000000004</v>
      </c>
      <c r="AP32" s="298">
        <v>0.5</v>
      </c>
      <c r="AQ32" s="298">
        <f t="shared" si="18"/>
        <v>0.67500000000000004</v>
      </c>
      <c r="AR32" s="299"/>
      <c r="AS32" s="299"/>
      <c r="AT32" s="299"/>
      <c r="AU32" s="299"/>
      <c r="AV32" s="7">
        <f t="shared" si="9"/>
        <v>2.4300000000000002</v>
      </c>
      <c r="AW32" s="305">
        <v>1500</v>
      </c>
      <c r="AX32" s="306">
        <v>1200</v>
      </c>
      <c r="AY32" s="520">
        <v>8.9039260799999997</v>
      </c>
      <c r="AZ32" s="507">
        <v>65.708912499999997</v>
      </c>
      <c r="BA32" s="523">
        <v>0.12308400000000001</v>
      </c>
      <c r="BB32" s="523">
        <v>0.47340000000000004</v>
      </c>
      <c r="BC32" s="523">
        <v>5.2074000000000009E-2</v>
      </c>
      <c r="BD32" s="524">
        <v>0.83599999999999997</v>
      </c>
      <c r="BE32" s="512">
        <f t="shared" si="10"/>
        <v>76.097396580000009</v>
      </c>
    </row>
    <row r="33" spans="1:57" s="6" customFormat="1" ht="28.5" customHeight="1" x14ac:dyDescent="0.5">
      <c r="A33" s="193"/>
      <c r="B33" s="135"/>
      <c r="C33" s="194"/>
      <c r="D33" s="14"/>
      <c r="E33" s="20" t="s">
        <v>60</v>
      </c>
      <c r="F33" s="14"/>
      <c r="G33" s="428">
        <f t="shared" si="4"/>
        <v>85.085621579999994</v>
      </c>
      <c r="H33" s="9"/>
      <c r="I33" s="809"/>
      <c r="J33" s="292">
        <f t="shared" si="5"/>
        <v>11.716999999999999</v>
      </c>
      <c r="K33" s="292">
        <f t="shared" si="6"/>
        <v>17.988200000000003</v>
      </c>
      <c r="L33" s="292">
        <f t="shared" si="7"/>
        <v>23.327000000000002</v>
      </c>
      <c r="M33" s="9"/>
      <c r="N33" s="813"/>
      <c r="O33" s="155" t="s">
        <v>0</v>
      </c>
      <c r="P33" s="839">
        <f t="shared" si="19"/>
        <v>3.9749999999999996</v>
      </c>
      <c r="Q33" s="840"/>
      <c r="R33" s="9"/>
      <c r="S33" s="813"/>
      <c r="T33" s="819"/>
      <c r="U33" s="819"/>
      <c r="V33" s="677"/>
      <c r="W33" s="677"/>
      <c r="X33" s="649"/>
      <c r="Y33" s="649"/>
      <c r="Z33" s="649"/>
      <c r="AA33" s="649"/>
      <c r="AB33" s="116">
        <v>0</v>
      </c>
      <c r="AC33" s="908"/>
      <c r="AD33" s="502">
        <v>1.3875599999999999</v>
      </c>
      <c r="AE33" s="11"/>
      <c r="AF33" s="430">
        <v>53.532720000000005</v>
      </c>
      <c r="AG33" s="300">
        <v>14.096399999999997</v>
      </c>
      <c r="AH33" s="301">
        <v>77.810685000000007</v>
      </c>
      <c r="AI33" s="300"/>
      <c r="AJ33" s="297">
        <v>9.1519999999999992</v>
      </c>
      <c r="AK33" s="300">
        <v>15.423200000000001</v>
      </c>
      <c r="AL33" s="300">
        <v>20.762</v>
      </c>
      <c r="AM33" s="300"/>
      <c r="AN33" s="300">
        <v>2.5</v>
      </c>
      <c r="AO33" s="298">
        <f t="shared" si="17"/>
        <v>0.30000000000000004</v>
      </c>
      <c r="AP33" s="298">
        <v>0.5</v>
      </c>
      <c r="AQ33" s="298">
        <f t="shared" si="18"/>
        <v>0.67500000000000004</v>
      </c>
      <c r="AR33" s="299"/>
      <c r="AS33" s="299"/>
      <c r="AT33" s="299"/>
      <c r="AU33" s="299"/>
      <c r="AV33" s="7">
        <f t="shared" si="9"/>
        <v>2.5649999999999999</v>
      </c>
      <c r="AW33" s="311">
        <v>1500</v>
      </c>
      <c r="AX33" s="306">
        <v>1350</v>
      </c>
      <c r="AY33" s="520">
        <v>9.3947860799999994</v>
      </c>
      <c r="AZ33" s="507">
        <v>74.169287499999996</v>
      </c>
      <c r="BA33" s="523">
        <v>0.13010400000000003</v>
      </c>
      <c r="BB33" s="523">
        <v>0.50040000000000007</v>
      </c>
      <c r="BC33" s="523">
        <v>5.504400000000001E-2</v>
      </c>
      <c r="BD33" s="524">
        <v>0.83599999999999997</v>
      </c>
      <c r="BE33" s="512">
        <f t="shared" si="10"/>
        <v>85.085621579999994</v>
      </c>
    </row>
    <row r="34" spans="1:57" s="6" customFormat="1" ht="28.5" customHeight="1" x14ac:dyDescent="0.5">
      <c r="A34" s="193"/>
      <c r="B34" s="135"/>
      <c r="C34" s="194"/>
      <c r="D34" s="14"/>
      <c r="E34" s="20" t="s">
        <v>66</v>
      </c>
      <c r="F34" s="14"/>
      <c r="G34" s="428">
        <f t="shared" si="4"/>
        <v>94.073846579999994</v>
      </c>
      <c r="H34" s="9"/>
      <c r="I34" s="809"/>
      <c r="J34" s="292">
        <f t="shared" si="5"/>
        <v>12.332000000000001</v>
      </c>
      <c r="K34" s="292">
        <f t="shared" si="6"/>
        <v>18.903200000000002</v>
      </c>
      <c r="L34" s="292">
        <f t="shared" si="7"/>
        <v>24.512</v>
      </c>
      <c r="M34" s="9"/>
      <c r="N34" s="813"/>
      <c r="O34" s="155" t="s">
        <v>0</v>
      </c>
      <c r="P34" s="839">
        <f t="shared" si="19"/>
        <v>3.9749999999999996</v>
      </c>
      <c r="Q34" s="840"/>
      <c r="R34" s="9"/>
      <c r="S34" s="813"/>
      <c r="T34" s="819"/>
      <c r="U34" s="819"/>
      <c r="V34" s="677"/>
      <c r="W34" s="677"/>
      <c r="X34" s="648"/>
      <c r="Y34" s="648"/>
      <c r="Z34" s="648"/>
      <c r="AA34" s="648"/>
      <c r="AB34" s="116">
        <v>0</v>
      </c>
      <c r="AC34" s="908"/>
      <c r="AD34" s="502">
        <v>1.4714849999999999</v>
      </c>
      <c r="AE34" s="11"/>
      <c r="AF34" s="430">
        <v>58.281720000000007</v>
      </c>
      <c r="AG34" s="300">
        <v>14.8614</v>
      </c>
      <c r="AH34" s="301"/>
      <c r="AI34" s="300">
        <v>98.018959999999993</v>
      </c>
      <c r="AJ34" s="297">
        <v>9.6319999999999997</v>
      </c>
      <c r="AK34" s="300">
        <v>16.203200000000002</v>
      </c>
      <c r="AL34" s="300">
        <v>21.812000000000001</v>
      </c>
      <c r="AM34" s="300"/>
      <c r="AN34" s="300">
        <v>2.5</v>
      </c>
      <c r="AO34" s="298">
        <f t="shared" si="17"/>
        <v>0.30000000000000004</v>
      </c>
      <c r="AP34" s="298">
        <v>0.5</v>
      </c>
      <c r="AQ34" s="298">
        <f t="shared" si="18"/>
        <v>0.67500000000000004</v>
      </c>
      <c r="AR34" s="299"/>
      <c r="AS34" s="299"/>
      <c r="AT34" s="299"/>
      <c r="AU34" s="299"/>
      <c r="AV34" s="7">
        <f t="shared" si="9"/>
        <v>2.7</v>
      </c>
      <c r="AW34" s="307">
        <v>1500</v>
      </c>
      <c r="AX34" s="306">
        <v>1500</v>
      </c>
      <c r="AY34" s="520">
        <v>9.885646079999999</v>
      </c>
      <c r="AZ34" s="323">
        <v>82.629662499999995</v>
      </c>
      <c r="BA34" s="523">
        <v>0.13712400000000002</v>
      </c>
      <c r="BB34" s="523">
        <v>0.52740000000000009</v>
      </c>
      <c r="BC34" s="523">
        <v>5.8014000000000003E-2</v>
      </c>
      <c r="BD34" s="524">
        <v>0.83599999999999997</v>
      </c>
      <c r="BE34" s="512">
        <f t="shared" si="10"/>
        <v>94.073846579999994</v>
      </c>
    </row>
    <row r="35" spans="1:57" s="7" customFormat="1" ht="28.5" customHeight="1" x14ac:dyDescent="0.5">
      <c r="A35" s="193"/>
      <c r="B35" s="135"/>
      <c r="C35" s="194"/>
      <c r="D35" s="14"/>
      <c r="E35" s="18" t="s">
        <v>22</v>
      </c>
      <c r="F35" s="14"/>
      <c r="G35" s="429">
        <f t="shared" si="4"/>
        <v>43.93522157999999</v>
      </c>
      <c r="H35" s="9"/>
      <c r="I35" s="809"/>
      <c r="J35" s="293">
        <f t="shared" si="5"/>
        <v>9.2569999999999997</v>
      </c>
      <c r="K35" s="293">
        <f t="shared" si="6"/>
        <v>14.328200000000001</v>
      </c>
      <c r="L35" s="293">
        <f t="shared" si="7"/>
        <v>18.587</v>
      </c>
      <c r="M35" s="9"/>
      <c r="N35" s="813"/>
      <c r="O35" s="128" t="s">
        <v>0</v>
      </c>
      <c r="P35" s="839">
        <f t="shared" si="19"/>
        <v>4.4749999999999996</v>
      </c>
      <c r="Q35" s="840"/>
      <c r="R35" s="9"/>
      <c r="S35" s="813"/>
      <c r="T35" s="819"/>
      <c r="U35" s="819"/>
      <c r="V35" s="677"/>
      <c r="W35" s="677"/>
      <c r="X35" s="293" t="s">
        <v>0</v>
      </c>
      <c r="Y35" s="293" t="s">
        <v>0</v>
      </c>
      <c r="Z35" s="293" t="s">
        <v>0</v>
      </c>
      <c r="AA35" s="289" t="s">
        <v>0</v>
      </c>
      <c r="AB35" s="130">
        <v>0</v>
      </c>
      <c r="AC35" s="908"/>
      <c r="AD35" s="502">
        <v>1.05186</v>
      </c>
      <c r="AE35" s="11"/>
      <c r="AF35" s="429">
        <v>39.891719999999999</v>
      </c>
      <c r="AG35" s="298">
        <v>11.0364</v>
      </c>
      <c r="AH35" s="301">
        <v>39.161085</v>
      </c>
      <c r="AI35" s="298"/>
      <c r="AJ35" s="297">
        <v>7.2319999999999993</v>
      </c>
      <c r="AK35" s="298">
        <v>12.3032</v>
      </c>
      <c r="AL35" s="298">
        <v>16.562000000000001</v>
      </c>
      <c r="AM35" s="298"/>
      <c r="AN35" s="300">
        <v>2.5</v>
      </c>
      <c r="AO35" s="298">
        <f t="shared" si="17"/>
        <v>0.30000000000000004</v>
      </c>
      <c r="AP35" s="298">
        <v>1</v>
      </c>
      <c r="AQ35" s="298">
        <f t="shared" si="18"/>
        <v>0.67500000000000004</v>
      </c>
      <c r="AR35" s="298"/>
      <c r="AS35" s="298"/>
      <c r="AT35" s="298"/>
      <c r="AU35" s="298"/>
      <c r="AV35" s="7">
        <f t="shared" si="9"/>
        <v>2.0249999999999999</v>
      </c>
      <c r="AW35" s="310">
        <v>1650</v>
      </c>
      <c r="AX35" s="306">
        <v>600</v>
      </c>
      <c r="AY35" s="519">
        <v>7.43134608</v>
      </c>
      <c r="AZ35" s="507">
        <v>35.130287499999994</v>
      </c>
      <c r="BA35" s="521">
        <v>0.102024</v>
      </c>
      <c r="BB35" s="521">
        <v>0.39240000000000003</v>
      </c>
      <c r="BC35" s="521">
        <v>4.3164000000000008E-2</v>
      </c>
      <c r="BD35" s="522">
        <v>0.83599999999999997</v>
      </c>
      <c r="BE35" s="512">
        <f t="shared" si="10"/>
        <v>43.93522157999999</v>
      </c>
    </row>
    <row r="36" spans="1:57" s="6" customFormat="1" ht="28.5" customHeight="1" x14ac:dyDescent="0.5">
      <c r="A36" s="193"/>
      <c r="B36" s="135"/>
      <c r="C36" s="194"/>
      <c r="D36" s="14"/>
      <c r="E36" s="18" t="s">
        <v>260</v>
      </c>
      <c r="F36" s="14"/>
      <c r="G36" s="429">
        <f t="shared" si="4"/>
        <v>53.789696580000005</v>
      </c>
      <c r="H36" s="9"/>
      <c r="I36" s="809"/>
      <c r="J36" s="293">
        <f t="shared" si="5"/>
        <v>9.8719999999999999</v>
      </c>
      <c r="K36" s="293">
        <f t="shared" si="6"/>
        <v>15.2432</v>
      </c>
      <c r="L36" s="293">
        <f t="shared" si="7"/>
        <v>19.772000000000002</v>
      </c>
      <c r="M36" s="9"/>
      <c r="N36" s="813"/>
      <c r="O36" s="128" t="s">
        <v>0</v>
      </c>
      <c r="P36" s="839">
        <f t="shared" si="19"/>
        <v>4.5724999999999998</v>
      </c>
      <c r="Q36" s="840"/>
      <c r="R36" s="9"/>
      <c r="S36" s="813"/>
      <c r="T36" s="819"/>
      <c r="U36" s="819"/>
      <c r="V36" s="677"/>
      <c r="W36" s="677"/>
      <c r="X36" s="647">
        <v>5</v>
      </c>
      <c r="Y36" s="647">
        <v>5</v>
      </c>
      <c r="Z36" s="293" t="s">
        <v>0</v>
      </c>
      <c r="AA36" s="289" t="s">
        <v>0</v>
      </c>
      <c r="AB36" s="130">
        <v>0</v>
      </c>
      <c r="AC36" s="908"/>
      <c r="AD36" s="502">
        <v>1.135785</v>
      </c>
      <c r="AE36" s="11"/>
      <c r="AF36" s="429">
        <v>41.841720000000002</v>
      </c>
      <c r="AG36" s="300">
        <v>11.801399999999999</v>
      </c>
      <c r="AH36" s="301">
        <v>48.411735</v>
      </c>
      <c r="AI36" s="300"/>
      <c r="AJ36" s="297">
        <v>7.7120000000000006</v>
      </c>
      <c r="AK36" s="300">
        <v>13.0832</v>
      </c>
      <c r="AL36" s="300">
        <v>17.612000000000002</v>
      </c>
      <c r="AM36" s="300"/>
      <c r="AN36" s="300">
        <v>2.5</v>
      </c>
      <c r="AO36" s="298">
        <f t="shared" si="17"/>
        <v>0.33</v>
      </c>
      <c r="AP36" s="298">
        <v>1</v>
      </c>
      <c r="AQ36" s="298">
        <f t="shared" si="18"/>
        <v>0.74249999999999994</v>
      </c>
      <c r="AR36" s="299"/>
      <c r="AS36" s="299"/>
      <c r="AT36" s="299"/>
      <c r="AU36" s="299"/>
      <c r="AV36" s="7">
        <f t="shared" si="9"/>
        <v>2.16</v>
      </c>
      <c r="AW36" s="307">
        <v>1650</v>
      </c>
      <c r="AX36" s="306">
        <v>750</v>
      </c>
      <c r="AY36" s="519">
        <v>7.9222060799999996</v>
      </c>
      <c r="AZ36" s="507">
        <v>44.456912500000001</v>
      </c>
      <c r="BA36" s="521">
        <v>0.109044</v>
      </c>
      <c r="BB36" s="521">
        <v>0.41940000000000005</v>
      </c>
      <c r="BC36" s="521">
        <v>4.6134000000000008E-2</v>
      </c>
      <c r="BD36" s="522">
        <v>0.83599999999999997</v>
      </c>
      <c r="BE36" s="512">
        <f t="shared" si="10"/>
        <v>53.789696580000005</v>
      </c>
    </row>
    <row r="37" spans="1:57" s="6" customFormat="1" ht="28.5" customHeight="1" x14ac:dyDescent="0.5">
      <c r="A37" s="193"/>
      <c r="B37" s="135"/>
      <c r="C37" s="194"/>
      <c r="D37" s="14"/>
      <c r="E37" s="18" t="s">
        <v>259</v>
      </c>
      <c r="F37" s="14"/>
      <c r="G37" s="429">
        <f t="shared" si="4"/>
        <v>63.644171579999991</v>
      </c>
      <c r="H37" s="9"/>
      <c r="I37" s="809"/>
      <c r="J37" s="293">
        <f t="shared" si="5"/>
        <v>10.487</v>
      </c>
      <c r="K37" s="293">
        <f t="shared" si="6"/>
        <v>16.158200000000001</v>
      </c>
      <c r="L37" s="293">
        <f t="shared" si="7"/>
        <v>20.957000000000001</v>
      </c>
      <c r="M37" s="9"/>
      <c r="N37" s="813"/>
      <c r="O37" s="128" t="s">
        <v>0</v>
      </c>
      <c r="P37" s="839">
        <f t="shared" si="19"/>
        <v>4.5724999999999998</v>
      </c>
      <c r="Q37" s="840"/>
      <c r="R37" s="9"/>
      <c r="S37" s="813"/>
      <c r="T37" s="819"/>
      <c r="U37" s="819"/>
      <c r="V37" s="677"/>
      <c r="W37" s="677"/>
      <c r="X37" s="649"/>
      <c r="Y37" s="649"/>
      <c r="Z37" s="647">
        <v>7.5</v>
      </c>
      <c r="AA37" s="647">
        <v>10</v>
      </c>
      <c r="AB37" s="130">
        <v>0</v>
      </c>
      <c r="AC37" s="908"/>
      <c r="AD37" s="502">
        <v>1.2197100000000001</v>
      </c>
      <c r="AE37" s="11"/>
      <c r="AF37" s="429">
        <v>43.791720000000005</v>
      </c>
      <c r="AG37" s="300">
        <v>12.5664</v>
      </c>
      <c r="AH37" s="301">
        <v>57.662385</v>
      </c>
      <c r="AI37" s="300"/>
      <c r="AJ37" s="297">
        <v>8.1920000000000002</v>
      </c>
      <c r="AK37" s="300">
        <v>13.863200000000001</v>
      </c>
      <c r="AL37" s="300">
        <v>18.661999999999999</v>
      </c>
      <c r="AM37" s="300"/>
      <c r="AN37" s="300">
        <v>2.5</v>
      </c>
      <c r="AO37" s="298">
        <f t="shared" si="17"/>
        <v>0.33</v>
      </c>
      <c r="AP37" s="298">
        <v>1</v>
      </c>
      <c r="AQ37" s="298">
        <f t="shared" si="18"/>
        <v>0.74249999999999994</v>
      </c>
      <c r="AR37" s="299"/>
      <c r="AS37" s="299"/>
      <c r="AT37" s="299"/>
      <c r="AU37" s="299"/>
      <c r="AV37" s="7">
        <f t="shared" si="9"/>
        <v>2.2949999999999999</v>
      </c>
      <c r="AW37" s="312">
        <v>1650</v>
      </c>
      <c r="AX37" s="306">
        <v>900</v>
      </c>
      <c r="AY37" s="519">
        <v>8.4130660799999983</v>
      </c>
      <c r="AZ37" s="507">
        <v>53.783537499999994</v>
      </c>
      <c r="BA37" s="521">
        <v>0.11606400000000001</v>
      </c>
      <c r="BB37" s="521">
        <v>0.44640000000000002</v>
      </c>
      <c r="BC37" s="521">
        <v>4.9104000000000009E-2</v>
      </c>
      <c r="BD37" s="522">
        <v>0.83599999999999997</v>
      </c>
      <c r="BE37" s="512">
        <f t="shared" si="10"/>
        <v>63.644171579999991</v>
      </c>
    </row>
    <row r="38" spans="1:57" s="6" customFormat="1" ht="28.5" customHeight="1" x14ac:dyDescent="0.5">
      <c r="A38" s="193"/>
      <c r="B38" s="135"/>
      <c r="C38" s="194"/>
      <c r="D38" s="14"/>
      <c r="E38" s="18" t="s">
        <v>261</v>
      </c>
      <c r="F38" s="14"/>
      <c r="G38" s="429">
        <f t="shared" si="4"/>
        <v>73.498646579999999</v>
      </c>
      <c r="H38" s="9"/>
      <c r="I38" s="809"/>
      <c r="J38" s="293">
        <f t="shared" si="5"/>
        <v>11.102</v>
      </c>
      <c r="K38" s="293">
        <f t="shared" si="6"/>
        <v>17.0732</v>
      </c>
      <c r="L38" s="293">
        <f t="shared" si="7"/>
        <v>22.141999999999999</v>
      </c>
      <c r="M38" s="9"/>
      <c r="N38" s="813"/>
      <c r="O38" s="128" t="s">
        <v>0</v>
      </c>
      <c r="P38" s="839">
        <f t="shared" si="19"/>
        <v>4.5724999999999998</v>
      </c>
      <c r="Q38" s="840"/>
      <c r="R38" s="9"/>
      <c r="S38" s="813"/>
      <c r="T38" s="819"/>
      <c r="U38" s="819"/>
      <c r="V38" s="677"/>
      <c r="W38" s="677"/>
      <c r="X38" s="649"/>
      <c r="Y38" s="649"/>
      <c r="Z38" s="649"/>
      <c r="AA38" s="649"/>
      <c r="AB38" s="130">
        <v>0</v>
      </c>
      <c r="AC38" s="908"/>
      <c r="AD38" s="502">
        <v>1.3036350000000003</v>
      </c>
      <c r="AE38" s="11"/>
      <c r="AF38" s="429">
        <v>51.582720000000009</v>
      </c>
      <c r="AG38" s="300">
        <v>13.331399999999999</v>
      </c>
      <c r="AH38" s="301">
        <v>66.913035000000008</v>
      </c>
      <c r="AI38" s="300"/>
      <c r="AJ38" s="297">
        <v>8.6720000000000006</v>
      </c>
      <c r="AK38" s="300">
        <v>14.6432</v>
      </c>
      <c r="AL38" s="300">
        <v>19.712</v>
      </c>
      <c r="AM38" s="300"/>
      <c r="AN38" s="300">
        <v>2.5</v>
      </c>
      <c r="AO38" s="298">
        <f t="shared" si="17"/>
        <v>0.33</v>
      </c>
      <c r="AP38" s="298">
        <v>1</v>
      </c>
      <c r="AQ38" s="298">
        <f t="shared" si="18"/>
        <v>0.74249999999999994</v>
      </c>
      <c r="AR38" s="299"/>
      <c r="AS38" s="299"/>
      <c r="AT38" s="299"/>
      <c r="AU38" s="299"/>
      <c r="AV38" s="7">
        <f t="shared" si="9"/>
        <v>2.4300000000000002</v>
      </c>
      <c r="AW38" s="307">
        <v>1650</v>
      </c>
      <c r="AX38" s="306">
        <v>1050</v>
      </c>
      <c r="AY38" s="519">
        <v>8.9039260799999997</v>
      </c>
      <c r="AZ38" s="507">
        <v>63.110162499999994</v>
      </c>
      <c r="BA38" s="521">
        <v>0.12308400000000001</v>
      </c>
      <c r="BB38" s="521">
        <v>0.47340000000000004</v>
      </c>
      <c r="BC38" s="521">
        <v>5.2074000000000009E-2</v>
      </c>
      <c r="BD38" s="522">
        <v>0.83599999999999997</v>
      </c>
      <c r="BE38" s="512">
        <f t="shared" si="10"/>
        <v>73.498646579999999</v>
      </c>
    </row>
    <row r="39" spans="1:57" s="6" customFormat="1" ht="28.5" customHeight="1" x14ac:dyDescent="0.5">
      <c r="A39" s="193"/>
      <c r="B39" s="135"/>
      <c r="C39" s="194"/>
      <c r="D39" s="14"/>
      <c r="E39" s="18" t="s">
        <v>262</v>
      </c>
      <c r="F39" s="14"/>
      <c r="G39" s="429">
        <f t="shared" si="4"/>
        <v>83.353121579999993</v>
      </c>
      <c r="H39" s="9"/>
      <c r="I39" s="809"/>
      <c r="J39" s="293">
        <f t="shared" si="5"/>
        <v>11.717000000000001</v>
      </c>
      <c r="K39" s="293">
        <f t="shared" si="6"/>
        <v>17.988200000000003</v>
      </c>
      <c r="L39" s="293">
        <f t="shared" si="7"/>
        <v>23.327000000000002</v>
      </c>
      <c r="M39" s="9"/>
      <c r="N39" s="813"/>
      <c r="O39" s="128" t="s">
        <v>0</v>
      </c>
      <c r="P39" s="839">
        <f t="shared" si="19"/>
        <v>4.5724999999999998</v>
      </c>
      <c r="Q39" s="840"/>
      <c r="R39" s="9"/>
      <c r="S39" s="813"/>
      <c r="T39" s="819"/>
      <c r="U39" s="819"/>
      <c r="V39" s="677"/>
      <c r="W39" s="677"/>
      <c r="X39" s="649"/>
      <c r="Y39" s="649"/>
      <c r="Z39" s="649"/>
      <c r="AA39" s="649"/>
      <c r="AB39" s="130">
        <v>0</v>
      </c>
      <c r="AC39" s="908"/>
      <c r="AD39" s="502">
        <v>1.3875600000000001</v>
      </c>
      <c r="AE39" s="11"/>
      <c r="AF39" s="429">
        <v>53.532720000000005</v>
      </c>
      <c r="AG39" s="300">
        <v>14.096399999999997</v>
      </c>
      <c r="AH39" s="301">
        <v>76.163685000000001</v>
      </c>
      <c r="AI39" s="300"/>
      <c r="AJ39" s="297">
        <v>9.152000000000001</v>
      </c>
      <c r="AK39" s="300">
        <v>15.423200000000001</v>
      </c>
      <c r="AL39" s="300">
        <v>20.762</v>
      </c>
      <c r="AM39" s="300"/>
      <c r="AN39" s="300">
        <v>2.5</v>
      </c>
      <c r="AO39" s="298">
        <f t="shared" si="17"/>
        <v>0.33</v>
      </c>
      <c r="AP39" s="298">
        <v>1</v>
      </c>
      <c r="AQ39" s="298">
        <f t="shared" si="18"/>
        <v>0.74249999999999994</v>
      </c>
      <c r="AR39" s="299"/>
      <c r="AS39" s="299"/>
      <c r="AT39" s="299"/>
      <c r="AU39" s="299"/>
      <c r="AV39" s="7">
        <f t="shared" si="9"/>
        <v>2.5649999999999999</v>
      </c>
      <c r="AW39" s="307">
        <v>1650</v>
      </c>
      <c r="AX39" s="306">
        <v>1200</v>
      </c>
      <c r="AY39" s="519">
        <v>9.3947860799999994</v>
      </c>
      <c r="AZ39" s="507">
        <v>72.436787499999994</v>
      </c>
      <c r="BA39" s="521">
        <v>0.13010400000000003</v>
      </c>
      <c r="BB39" s="521">
        <v>0.50040000000000007</v>
      </c>
      <c r="BC39" s="521">
        <v>5.504400000000001E-2</v>
      </c>
      <c r="BD39" s="522">
        <v>0.83599999999999997</v>
      </c>
      <c r="BE39" s="512">
        <f t="shared" si="10"/>
        <v>83.353121579999993</v>
      </c>
    </row>
    <row r="40" spans="1:57" s="6" customFormat="1" ht="28.5" customHeight="1" x14ac:dyDescent="0.5">
      <c r="A40" s="193"/>
      <c r="B40" s="135"/>
      <c r="C40" s="194"/>
      <c r="D40" s="14"/>
      <c r="E40" s="18" t="s">
        <v>263</v>
      </c>
      <c r="F40" s="14"/>
      <c r="G40" s="429">
        <f t="shared" si="4"/>
        <v>93.207596580000001</v>
      </c>
      <c r="H40" s="9"/>
      <c r="I40" s="809"/>
      <c r="J40" s="293">
        <f t="shared" si="5"/>
        <v>12.332000000000001</v>
      </c>
      <c r="K40" s="293">
        <f t="shared" si="6"/>
        <v>18.903199999999998</v>
      </c>
      <c r="L40" s="293">
        <f t="shared" si="7"/>
        <v>24.511999999999997</v>
      </c>
      <c r="M40" s="9"/>
      <c r="N40" s="813"/>
      <c r="O40" s="128" t="s">
        <v>0</v>
      </c>
      <c r="P40" s="839">
        <f t="shared" si="19"/>
        <v>4.5724999999999998</v>
      </c>
      <c r="Q40" s="840"/>
      <c r="R40" s="9"/>
      <c r="S40" s="813"/>
      <c r="T40" s="819"/>
      <c r="U40" s="819"/>
      <c r="V40" s="677"/>
      <c r="W40" s="677"/>
      <c r="X40" s="649"/>
      <c r="Y40" s="649"/>
      <c r="Z40" s="649"/>
      <c r="AA40" s="649"/>
      <c r="AB40" s="130">
        <v>0</v>
      </c>
      <c r="AC40" s="908"/>
      <c r="AD40" s="502">
        <v>1.4714849999999999</v>
      </c>
      <c r="AE40" s="11"/>
      <c r="AF40" s="429">
        <v>55.482720000000008</v>
      </c>
      <c r="AG40" s="300">
        <v>14.8614</v>
      </c>
      <c r="AH40" s="301">
        <v>85.414334999999994</v>
      </c>
      <c r="AI40" s="300"/>
      <c r="AJ40" s="297">
        <v>9.6319999999999997</v>
      </c>
      <c r="AK40" s="300">
        <v>16.203199999999999</v>
      </c>
      <c r="AL40" s="300">
        <v>21.811999999999998</v>
      </c>
      <c r="AM40" s="300"/>
      <c r="AN40" s="300">
        <v>2.5</v>
      </c>
      <c r="AO40" s="298">
        <f t="shared" si="17"/>
        <v>0.33</v>
      </c>
      <c r="AP40" s="298">
        <v>1</v>
      </c>
      <c r="AQ40" s="298">
        <f t="shared" si="18"/>
        <v>0.74249999999999994</v>
      </c>
      <c r="AR40" s="299"/>
      <c r="AS40" s="299"/>
      <c r="AT40" s="299"/>
      <c r="AU40" s="299"/>
      <c r="AV40" s="7">
        <f t="shared" si="9"/>
        <v>2.7</v>
      </c>
      <c r="AW40" s="307">
        <v>1650</v>
      </c>
      <c r="AX40" s="306">
        <v>1350</v>
      </c>
      <c r="AY40" s="519">
        <v>9.885646079999999</v>
      </c>
      <c r="AZ40" s="507">
        <v>81.763412500000001</v>
      </c>
      <c r="BA40" s="521">
        <v>0.13712400000000002</v>
      </c>
      <c r="BB40" s="521">
        <v>0.52740000000000009</v>
      </c>
      <c r="BC40" s="521">
        <v>5.8014000000000003E-2</v>
      </c>
      <c r="BD40" s="522">
        <v>0.83599999999999997</v>
      </c>
      <c r="BE40" s="512">
        <f t="shared" si="10"/>
        <v>93.207596580000001</v>
      </c>
    </row>
    <row r="41" spans="1:57" s="6" customFormat="1" ht="28.5" customHeight="1" x14ac:dyDescent="0.5">
      <c r="A41" s="193"/>
      <c r="B41" s="135"/>
      <c r="C41" s="194"/>
      <c r="D41" s="14"/>
      <c r="E41" s="18" t="s">
        <v>264</v>
      </c>
      <c r="F41" s="14"/>
      <c r="G41" s="429">
        <f t="shared" si="4"/>
        <v>103.06207157999999</v>
      </c>
      <c r="H41" s="9"/>
      <c r="I41" s="809"/>
      <c r="J41" s="293">
        <f t="shared" si="5"/>
        <v>12.947000000000003</v>
      </c>
      <c r="K41" s="293">
        <f t="shared" si="6"/>
        <v>19.818200000000001</v>
      </c>
      <c r="L41" s="293">
        <f t="shared" si="7"/>
        <v>25.697000000000003</v>
      </c>
      <c r="M41" s="9"/>
      <c r="N41" s="813"/>
      <c r="O41" s="128" t="s">
        <v>0</v>
      </c>
      <c r="P41" s="839">
        <f t="shared" si="19"/>
        <v>4.5724999999999998</v>
      </c>
      <c r="Q41" s="840"/>
      <c r="R41" s="9"/>
      <c r="S41" s="813"/>
      <c r="T41" s="819"/>
      <c r="U41" s="819"/>
      <c r="V41" s="677"/>
      <c r="W41" s="677"/>
      <c r="X41" s="649"/>
      <c r="Y41" s="649"/>
      <c r="Z41" s="649"/>
      <c r="AA41" s="649"/>
      <c r="AB41" s="130">
        <v>0</v>
      </c>
      <c r="AC41" s="908"/>
      <c r="AD41" s="502">
        <v>1.55541</v>
      </c>
      <c r="AE41" s="11"/>
      <c r="AF41" s="429">
        <v>63.299720000000001</v>
      </c>
      <c r="AG41" s="300">
        <v>15.626399999999999</v>
      </c>
      <c r="AH41" s="301"/>
      <c r="AI41" s="300">
        <v>107.59736000000001</v>
      </c>
      <c r="AJ41" s="297">
        <v>10.112000000000002</v>
      </c>
      <c r="AK41" s="300">
        <v>16.9832</v>
      </c>
      <c r="AL41" s="300">
        <v>22.862000000000002</v>
      </c>
      <c r="AM41" s="300"/>
      <c r="AN41" s="300">
        <v>2.5</v>
      </c>
      <c r="AO41" s="298">
        <f t="shared" si="17"/>
        <v>0.33</v>
      </c>
      <c r="AP41" s="298">
        <v>1</v>
      </c>
      <c r="AQ41" s="298">
        <f t="shared" si="18"/>
        <v>0.74249999999999994</v>
      </c>
      <c r="AR41" s="299"/>
      <c r="AS41" s="299"/>
      <c r="AT41" s="299"/>
      <c r="AU41" s="299"/>
      <c r="AV41" s="7">
        <f t="shared" si="9"/>
        <v>2.835</v>
      </c>
      <c r="AW41" s="307">
        <v>1650</v>
      </c>
      <c r="AX41" s="306">
        <v>1500</v>
      </c>
      <c r="AY41" s="519">
        <v>10.376506079999999</v>
      </c>
      <c r="AZ41" s="507">
        <v>91.090037499999994</v>
      </c>
      <c r="BA41" s="521">
        <v>0.14414400000000002</v>
      </c>
      <c r="BB41" s="521">
        <v>0.5544</v>
      </c>
      <c r="BC41" s="521">
        <v>6.0984000000000003E-2</v>
      </c>
      <c r="BD41" s="522">
        <v>0.83599999999999997</v>
      </c>
      <c r="BE41" s="512">
        <f t="shared" si="10"/>
        <v>103.06207157999999</v>
      </c>
    </row>
    <row r="42" spans="1:57" s="6" customFormat="1" ht="28.5" customHeight="1" x14ac:dyDescent="0.5">
      <c r="A42" s="193"/>
      <c r="B42" s="135"/>
      <c r="C42" s="194"/>
      <c r="D42" s="14"/>
      <c r="E42" s="18" t="s">
        <v>72</v>
      </c>
      <c r="F42" s="14"/>
      <c r="G42" s="429">
        <f t="shared" si="4"/>
        <v>112.91654657999999</v>
      </c>
      <c r="H42" s="9"/>
      <c r="I42" s="809"/>
      <c r="J42" s="293">
        <f t="shared" si="5"/>
        <v>13.562000000000001</v>
      </c>
      <c r="K42" s="293">
        <f t="shared" si="6"/>
        <v>20.7332</v>
      </c>
      <c r="L42" s="293">
        <f t="shared" si="7"/>
        <v>26.881999999999998</v>
      </c>
      <c r="M42" s="9"/>
      <c r="N42" s="813"/>
      <c r="O42" s="128" t="s">
        <v>0</v>
      </c>
      <c r="P42" s="839">
        <f t="shared" si="19"/>
        <v>4.5724999999999998</v>
      </c>
      <c r="Q42" s="840"/>
      <c r="R42" s="9"/>
      <c r="S42" s="813"/>
      <c r="T42" s="819"/>
      <c r="U42" s="819"/>
      <c r="V42" s="677"/>
      <c r="W42" s="677"/>
      <c r="X42" s="648"/>
      <c r="Y42" s="648"/>
      <c r="Z42" s="648"/>
      <c r="AA42" s="648"/>
      <c r="AB42" s="130">
        <v>0</v>
      </c>
      <c r="AC42" s="908"/>
      <c r="AD42" s="502">
        <v>1.6393350000000002</v>
      </c>
      <c r="AE42" s="11"/>
      <c r="AF42" s="429">
        <v>62.181720000000006</v>
      </c>
      <c r="AG42" s="300">
        <v>16.391399999999997</v>
      </c>
      <c r="AH42" s="301"/>
      <c r="AI42" s="300">
        <v>118.11176</v>
      </c>
      <c r="AJ42" s="297">
        <v>10.592000000000001</v>
      </c>
      <c r="AK42" s="300">
        <v>17.763200000000001</v>
      </c>
      <c r="AL42" s="300">
        <v>23.911999999999999</v>
      </c>
      <c r="AM42" s="300"/>
      <c r="AN42" s="300">
        <v>2.5</v>
      </c>
      <c r="AO42" s="298">
        <f t="shared" si="17"/>
        <v>0.33</v>
      </c>
      <c r="AP42" s="298">
        <v>1</v>
      </c>
      <c r="AQ42" s="298">
        <f t="shared" si="18"/>
        <v>0.74249999999999994</v>
      </c>
      <c r="AR42" s="299"/>
      <c r="AS42" s="299"/>
      <c r="AT42" s="299"/>
      <c r="AU42" s="299"/>
      <c r="AV42" s="7">
        <f t="shared" si="9"/>
        <v>2.9699999999999998</v>
      </c>
      <c r="AW42" s="311">
        <v>1650</v>
      </c>
      <c r="AX42" s="306">
        <v>1650</v>
      </c>
      <c r="AY42" s="519">
        <v>10.867366079999998</v>
      </c>
      <c r="AZ42" s="323">
        <v>100.4166625</v>
      </c>
      <c r="BA42" s="521">
        <v>0.15116400000000002</v>
      </c>
      <c r="BB42" s="521">
        <v>0.58140000000000003</v>
      </c>
      <c r="BC42" s="521">
        <v>6.3953999999999997E-2</v>
      </c>
      <c r="BD42" s="522">
        <v>0.83599999999999997</v>
      </c>
      <c r="BE42" s="512">
        <f t="shared" si="10"/>
        <v>112.91654657999999</v>
      </c>
    </row>
    <row r="43" spans="1:57" s="7" customFormat="1" ht="28.5" customHeight="1" x14ac:dyDescent="0.5">
      <c r="A43" s="193"/>
      <c r="B43" s="135"/>
      <c r="C43" s="194"/>
      <c r="D43" s="14"/>
      <c r="E43" s="20" t="s">
        <v>23</v>
      </c>
      <c r="F43" s="14"/>
      <c r="G43" s="428">
        <f t="shared" si="4"/>
        <v>47.725946579999999</v>
      </c>
      <c r="H43" s="9"/>
      <c r="I43" s="809"/>
      <c r="J43" s="292">
        <f t="shared" si="5"/>
        <v>9.8719999999999999</v>
      </c>
      <c r="K43" s="292">
        <f t="shared" si="6"/>
        <v>15.2432</v>
      </c>
      <c r="L43" s="292">
        <f t="shared" si="7"/>
        <v>19.772000000000002</v>
      </c>
      <c r="M43" s="9"/>
      <c r="N43" s="813"/>
      <c r="O43" s="155" t="s">
        <v>0</v>
      </c>
      <c r="P43" s="839">
        <f t="shared" si="19"/>
        <v>4.5724999999999998</v>
      </c>
      <c r="Q43" s="840"/>
      <c r="R43" s="9"/>
      <c r="S43" s="813"/>
      <c r="T43" s="819"/>
      <c r="U43" s="819"/>
      <c r="V43" s="677"/>
      <c r="W43" s="677"/>
      <c r="X43" s="294" t="s">
        <v>0</v>
      </c>
      <c r="Y43" s="294" t="s">
        <v>0</v>
      </c>
      <c r="Z43" s="294" t="s">
        <v>0</v>
      </c>
      <c r="AA43" s="295" t="s">
        <v>0</v>
      </c>
      <c r="AB43" s="116">
        <v>0</v>
      </c>
      <c r="AC43" s="908"/>
      <c r="AD43" s="502">
        <v>1.135785</v>
      </c>
      <c r="AE43" s="11"/>
      <c r="AF43" s="430">
        <v>44.328720000000004</v>
      </c>
      <c r="AG43" s="298">
        <v>11.801399999999999</v>
      </c>
      <c r="AH43" s="301">
        <v>42.647235000000002</v>
      </c>
      <c r="AI43" s="298"/>
      <c r="AJ43" s="297">
        <v>7.7120000000000006</v>
      </c>
      <c r="AK43" s="298">
        <v>13.0832</v>
      </c>
      <c r="AL43" s="298">
        <v>17.612000000000002</v>
      </c>
      <c r="AM43" s="298"/>
      <c r="AN43" s="300">
        <v>2.5</v>
      </c>
      <c r="AO43" s="298">
        <f t="shared" si="17"/>
        <v>0.33</v>
      </c>
      <c r="AP43" s="298">
        <v>1</v>
      </c>
      <c r="AQ43" s="298">
        <f t="shared" si="18"/>
        <v>0.74249999999999994</v>
      </c>
      <c r="AR43" s="298"/>
      <c r="AS43" s="298"/>
      <c r="AT43" s="298"/>
      <c r="AU43" s="298"/>
      <c r="AV43" s="7">
        <f t="shared" si="9"/>
        <v>2.16</v>
      </c>
      <c r="AW43" s="305">
        <v>1800</v>
      </c>
      <c r="AX43" s="306">
        <v>600</v>
      </c>
      <c r="AY43" s="520">
        <v>7.9222060799999996</v>
      </c>
      <c r="AZ43" s="507">
        <v>38.393162499999995</v>
      </c>
      <c r="BA43" s="523">
        <v>0.109044</v>
      </c>
      <c r="BB43" s="523">
        <v>0.41940000000000005</v>
      </c>
      <c r="BC43" s="523">
        <v>4.6134000000000008E-2</v>
      </c>
      <c r="BD43" s="524">
        <v>0.83599999999999997</v>
      </c>
      <c r="BE43" s="512">
        <f t="shared" si="10"/>
        <v>47.725946579999999</v>
      </c>
    </row>
    <row r="44" spans="1:57" s="6" customFormat="1" ht="28.5" customHeight="1" x14ac:dyDescent="0.5">
      <c r="A44" s="193"/>
      <c r="B44" s="135"/>
      <c r="C44" s="194"/>
      <c r="D44" s="14"/>
      <c r="E44" s="20" t="s">
        <v>30</v>
      </c>
      <c r="F44" s="14"/>
      <c r="G44" s="428">
        <f t="shared" si="4"/>
        <v>58.446671579999993</v>
      </c>
      <c r="H44" s="9"/>
      <c r="I44" s="809"/>
      <c r="J44" s="292">
        <f t="shared" si="5"/>
        <v>10.487</v>
      </c>
      <c r="K44" s="292">
        <f t="shared" si="6"/>
        <v>16.158200000000001</v>
      </c>
      <c r="L44" s="292">
        <f t="shared" si="7"/>
        <v>20.957000000000001</v>
      </c>
      <c r="M44" s="9"/>
      <c r="N44" s="813"/>
      <c r="O44" s="155" t="s">
        <v>0</v>
      </c>
      <c r="P44" s="839">
        <f t="shared" si="19"/>
        <v>4.67</v>
      </c>
      <c r="Q44" s="840"/>
      <c r="R44" s="9"/>
      <c r="S44" s="813"/>
      <c r="T44" s="819"/>
      <c r="U44" s="819"/>
      <c r="V44" s="677"/>
      <c r="W44" s="677"/>
      <c r="X44" s="647">
        <f>AR5*2</f>
        <v>5</v>
      </c>
      <c r="Y44" s="647">
        <v>5</v>
      </c>
      <c r="Z44" s="647">
        <v>7.5</v>
      </c>
      <c r="AA44" s="295" t="s">
        <v>0</v>
      </c>
      <c r="AB44" s="116">
        <v>0</v>
      </c>
      <c r="AC44" s="908"/>
      <c r="AD44" s="502">
        <v>1.2197100000000001</v>
      </c>
      <c r="AE44" s="11"/>
      <c r="AF44" s="430">
        <v>46.66872</v>
      </c>
      <c r="AG44" s="300">
        <v>12.5664</v>
      </c>
      <c r="AH44" s="301">
        <v>52.721384999999998</v>
      </c>
      <c r="AI44" s="300"/>
      <c r="AJ44" s="297">
        <v>8.1920000000000002</v>
      </c>
      <c r="AK44" s="300">
        <v>13.863200000000003</v>
      </c>
      <c r="AL44" s="300">
        <v>18.662000000000003</v>
      </c>
      <c r="AM44" s="300"/>
      <c r="AN44" s="300">
        <v>2.5</v>
      </c>
      <c r="AO44" s="298">
        <f t="shared" si="17"/>
        <v>0.36000000000000004</v>
      </c>
      <c r="AP44" s="298">
        <v>1</v>
      </c>
      <c r="AQ44" s="298">
        <f t="shared" si="18"/>
        <v>0.81</v>
      </c>
      <c r="AR44" s="299"/>
      <c r="AS44" s="299"/>
      <c r="AT44" s="299"/>
      <c r="AU44" s="299"/>
      <c r="AV44" s="7">
        <f t="shared" si="9"/>
        <v>2.2949999999999999</v>
      </c>
      <c r="AW44" s="311">
        <v>1800</v>
      </c>
      <c r="AX44" s="306">
        <v>750</v>
      </c>
      <c r="AY44" s="520">
        <v>8.4130660799999983</v>
      </c>
      <c r="AZ44" s="507">
        <v>48.586037499999996</v>
      </c>
      <c r="BA44" s="523">
        <v>0.11606400000000001</v>
      </c>
      <c r="BB44" s="523">
        <v>0.44640000000000002</v>
      </c>
      <c r="BC44" s="523">
        <v>4.9104000000000009E-2</v>
      </c>
      <c r="BD44" s="524">
        <v>0.83599999999999997</v>
      </c>
      <c r="BE44" s="512">
        <f t="shared" si="10"/>
        <v>58.446671579999993</v>
      </c>
    </row>
    <row r="45" spans="1:57" s="6" customFormat="1" ht="28.5" customHeight="1" x14ac:dyDescent="0.5">
      <c r="A45" s="193"/>
      <c r="B45" s="135"/>
      <c r="C45" s="194"/>
      <c r="D45" s="14"/>
      <c r="E45" s="20" t="s">
        <v>37</v>
      </c>
      <c r="F45" s="14"/>
      <c r="G45" s="428">
        <f t="shared" si="4"/>
        <v>69.167396580000002</v>
      </c>
      <c r="H45" s="9"/>
      <c r="I45" s="809"/>
      <c r="J45" s="292">
        <f t="shared" si="5"/>
        <v>11.102</v>
      </c>
      <c r="K45" s="292">
        <f t="shared" si="6"/>
        <v>17.0732</v>
      </c>
      <c r="L45" s="292">
        <f t="shared" si="7"/>
        <v>22.141999999999999</v>
      </c>
      <c r="M45" s="9"/>
      <c r="N45" s="813"/>
      <c r="O45" s="155" t="s">
        <v>0</v>
      </c>
      <c r="P45" s="839">
        <f t="shared" si="19"/>
        <v>4.67</v>
      </c>
      <c r="Q45" s="840"/>
      <c r="R45" s="9"/>
      <c r="S45" s="813"/>
      <c r="T45" s="819"/>
      <c r="U45" s="819"/>
      <c r="V45" s="677"/>
      <c r="W45" s="677"/>
      <c r="X45" s="649"/>
      <c r="Y45" s="649"/>
      <c r="Z45" s="649"/>
      <c r="AA45" s="800">
        <v>10</v>
      </c>
      <c r="AB45" s="116">
        <v>0</v>
      </c>
      <c r="AC45" s="908"/>
      <c r="AD45" s="502">
        <v>1.3036349999999999</v>
      </c>
      <c r="AE45" s="11"/>
      <c r="AF45" s="430">
        <v>49.008720000000004</v>
      </c>
      <c r="AG45" s="300">
        <v>13.331399999999999</v>
      </c>
      <c r="AH45" s="301">
        <v>62.795535000000001</v>
      </c>
      <c r="AI45" s="300"/>
      <c r="AJ45" s="297">
        <v>8.6720000000000006</v>
      </c>
      <c r="AK45" s="300">
        <v>14.6432</v>
      </c>
      <c r="AL45" s="300">
        <v>19.712</v>
      </c>
      <c r="AM45" s="300"/>
      <c r="AN45" s="300">
        <v>2.5</v>
      </c>
      <c r="AO45" s="298">
        <f t="shared" si="17"/>
        <v>0.36000000000000004</v>
      </c>
      <c r="AP45" s="298">
        <v>1</v>
      </c>
      <c r="AQ45" s="298">
        <f t="shared" si="18"/>
        <v>0.81</v>
      </c>
      <c r="AR45" s="299"/>
      <c r="AS45" s="299"/>
      <c r="AT45" s="299"/>
      <c r="AU45" s="299"/>
      <c r="AV45" s="7">
        <f t="shared" si="9"/>
        <v>2.4300000000000002</v>
      </c>
      <c r="AW45" s="305">
        <v>1800</v>
      </c>
      <c r="AX45" s="306">
        <v>900</v>
      </c>
      <c r="AY45" s="520">
        <v>8.9039260799999997</v>
      </c>
      <c r="AZ45" s="507">
        <v>58.778912499999997</v>
      </c>
      <c r="BA45" s="523">
        <v>0.12308400000000001</v>
      </c>
      <c r="BB45" s="523">
        <v>0.47340000000000004</v>
      </c>
      <c r="BC45" s="523">
        <v>5.2074000000000009E-2</v>
      </c>
      <c r="BD45" s="524">
        <v>0.83599999999999997</v>
      </c>
      <c r="BE45" s="512">
        <f t="shared" si="10"/>
        <v>69.167396580000002</v>
      </c>
    </row>
    <row r="46" spans="1:57" s="6" customFormat="1" ht="28.5" customHeight="1" x14ac:dyDescent="0.5">
      <c r="A46" s="193"/>
      <c r="B46" s="135"/>
      <c r="C46" s="194"/>
      <c r="D46" s="14"/>
      <c r="E46" s="20" t="s">
        <v>43</v>
      </c>
      <c r="F46" s="14"/>
      <c r="G46" s="428">
        <f t="shared" si="4"/>
        <v>79.888121579999989</v>
      </c>
      <c r="H46" s="9"/>
      <c r="I46" s="809"/>
      <c r="J46" s="292">
        <f t="shared" si="5"/>
        <v>11.716999999999999</v>
      </c>
      <c r="K46" s="292">
        <f t="shared" si="6"/>
        <v>17.988200000000003</v>
      </c>
      <c r="L46" s="292">
        <f t="shared" si="7"/>
        <v>23.327000000000002</v>
      </c>
      <c r="M46" s="9"/>
      <c r="N46" s="813"/>
      <c r="O46" s="155" t="s">
        <v>0</v>
      </c>
      <c r="P46" s="839">
        <f t="shared" si="19"/>
        <v>4.67</v>
      </c>
      <c r="Q46" s="840"/>
      <c r="R46" s="9"/>
      <c r="S46" s="813"/>
      <c r="T46" s="819"/>
      <c r="U46" s="819"/>
      <c r="V46" s="677"/>
      <c r="W46" s="677"/>
      <c r="X46" s="649"/>
      <c r="Y46" s="649"/>
      <c r="Z46" s="649"/>
      <c r="AA46" s="801"/>
      <c r="AB46" s="116">
        <v>0</v>
      </c>
      <c r="AC46" s="908"/>
      <c r="AD46" s="502">
        <v>1.3875600000000001</v>
      </c>
      <c r="AE46" s="11"/>
      <c r="AF46" s="430">
        <v>57.888720000000006</v>
      </c>
      <c r="AG46" s="300">
        <v>14.096399999999997</v>
      </c>
      <c r="AH46" s="301">
        <v>72.869685000000004</v>
      </c>
      <c r="AI46" s="300"/>
      <c r="AJ46" s="297">
        <v>9.1519999999999992</v>
      </c>
      <c r="AK46" s="300">
        <v>15.423200000000001</v>
      </c>
      <c r="AL46" s="300">
        <v>20.762</v>
      </c>
      <c r="AM46" s="300"/>
      <c r="AN46" s="300">
        <v>2.5</v>
      </c>
      <c r="AO46" s="298">
        <f t="shared" si="17"/>
        <v>0.36000000000000004</v>
      </c>
      <c r="AP46" s="298">
        <v>1</v>
      </c>
      <c r="AQ46" s="298">
        <f t="shared" si="18"/>
        <v>0.81</v>
      </c>
      <c r="AR46" s="299"/>
      <c r="AS46" s="299"/>
      <c r="AT46" s="299"/>
      <c r="AU46" s="299"/>
      <c r="AV46" s="7">
        <f t="shared" si="9"/>
        <v>2.5649999999999999</v>
      </c>
      <c r="AW46" s="311">
        <v>1800</v>
      </c>
      <c r="AX46" s="306">
        <v>1050</v>
      </c>
      <c r="AY46" s="520">
        <v>9.3947860799999994</v>
      </c>
      <c r="AZ46" s="507">
        <v>68.971787499999991</v>
      </c>
      <c r="BA46" s="523">
        <v>0.13010400000000003</v>
      </c>
      <c r="BB46" s="523">
        <v>0.50040000000000007</v>
      </c>
      <c r="BC46" s="523">
        <v>5.504400000000001E-2</v>
      </c>
      <c r="BD46" s="524">
        <v>0.83599999999999997</v>
      </c>
      <c r="BE46" s="512">
        <f t="shared" si="10"/>
        <v>79.888121579999989</v>
      </c>
    </row>
    <row r="47" spans="1:57" s="6" customFormat="1" ht="28.5" customHeight="1" x14ac:dyDescent="0.5">
      <c r="A47" s="193"/>
      <c r="B47" s="135"/>
      <c r="C47" s="194"/>
      <c r="D47" s="14"/>
      <c r="E47" s="20" t="s">
        <v>53</v>
      </c>
      <c r="F47" s="14"/>
      <c r="G47" s="428">
        <f t="shared" si="4"/>
        <v>90.608846580000005</v>
      </c>
      <c r="H47" s="9"/>
      <c r="I47" s="809"/>
      <c r="J47" s="292">
        <f t="shared" si="5"/>
        <v>12.332000000000001</v>
      </c>
      <c r="K47" s="292">
        <f t="shared" si="6"/>
        <v>18.903200000000002</v>
      </c>
      <c r="L47" s="292">
        <f t="shared" si="7"/>
        <v>24.512</v>
      </c>
      <c r="M47" s="9"/>
      <c r="N47" s="813"/>
      <c r="O47" s="155" t="s">
        <v>0</v>
      </c>
      <c r="P47" s="839">
        <f t="shared" si="19"/>
        <v>4.67</v>
      </c>
      <c r="Q47" s="840"/>
      <c r="R47" s="9"/>
      <c r="S47" s="813"/>
      <c r="T47" s="819"/>
      <c r="U47" s="819"/>
      <c r="V47" s="677"/>
      <c r="W47" s="677"/>
      <c r="X47" s="649"/>
      <c r="Y47" s="649"/>
      <c r="Z47" s="649"/>
      <c r="AA47" s="801"/>
      <c r="AB47" s="116">
        <v>0</v>
      </c>
      <c r="AC47" s="908"/>
      <c r="AD47" s="502">
        <v>1.4714849999999999</v>
      </c>
      <c r="AE47" s="11"/>
      <c r="AF47" s="430">
        <v>60.228720000000003</v>
      </c>
      <c r="AG47" s="300">
        <v>14.8614</v>
      </c>
      <c r="AH47" s="301">
        <v>82.943835000000007</v>
      </c>
      <c r="AI47" s="300"/>
      <c r="AJ47" s="297">
        <v>9.6319999999999997</v>
      </c>
      <c r="AK47" s="300">
        <v>16.203200000000002</v>
      </c>
      <c r="AL47" s="300">
        <v>21.812000000000001</v>
      </c>
      <c r="AM47" s="300"/>
      <c r="AN47" s="300">
        <v>2.5</v>
      </c>
      <c r="AO47" s="298">
        <f t="shared" si="17"/>
        <v>0.36000000000000004</v>
      </c>
      <c r="AP47" s="298">
        <v>1</v>
      </c>
      <c r="AQ47" s="298">
        <f t="shared" si="18"/>
        <v>0.81</v>
      </c>
      <c r="AR47" s="299"/>
      <c r="AS47" s="299"/>
      <c r="AT47" s="299"/>
      <c r="AU47" s="299"/>
      <c r="AV47" s="7">
        <f t="shared" si="9"/>
        <v>2.7</v>
      </c>
      <c r="AW47" s="305">
        <v>1800</v>
      </c>
      <c r="AX47" s="306">
        <v>1200</v>
      </c>
      <c r="AY47" s="520">
        <v>9.885646079999999</v>
      </c>
      <c r="AZ47" s="507">
        <v>79.164662500000006</v>
      </c>
      <c r="BA47" s="523">
        <v>0.13712400000000002</v>
      </c>
      <c r="BB47" s="523">
        <v>0.52740000000000009</v>
      </c>
      <c r="BC47" s="523">
        <v>5.8014000000000003E-2</v>
      </c>
      <c r="BD47" s="524">
        <v>0.83599999999999997</v>
      </c>
      <c r="BE47" s="512">
        <f t="shared" si="10"/>
        <v>90.608846580000005</v>
      </c>
    </row>
    <row r="48" spans="1:57" s="6" customFormat="1" ht="28.5" customHeight="1" x14ac:dyDescent="0.5">
      <c r="A48" s="193"/>
      <c r="B48" s="135"/>
      <c r="C48" s="194"/>
      <c r="D48" s="14"/>
      <c r="E48" s="20" t="s">
        <v>61</v>
      </c>
      <c r="F48" s="14"/>
      <c r="G48" s="428">
        <f t="shared" si="4"/>
        <v>101.32957157999999</v>
      </c>
      <c r="H48" s="9"/>
      <c r="I48" s="809"/>
      <c r="J48" s="292">
        <f t="shared" si="5"/>
        <v>12.947000000000003</v>
      </c>
      <c r="K48" s="292">
        <f t="shared" si="6"/>
        <v>19.818200000000001</v>
      </c>
      <c r="L48" s="292">
        <f t="shared" si="7"/>
        <v>25.697000000000003</v>
      </c>
      <c r="M48" s="9"/>
      <c r="N48" s="813"/>
      <c r="O48" s="155" t="s">
        <v>0</v>
      </c>
      <c r="P48" s="839">
        <f t="shared" si="19"/>
        <v>4.67</v>
      </c>
      <c r="Q48" s="840"/>
      <c r="R48" s="9"/>
      <c r="S48" s="813"/>
      <c r="T48" s="819"/>
      <c r="U48" s="819"/>
      <c r="V48" s="677"/>
      <c r="W48" s="677"/>
      <c r="X48" s="649"/>
      <c r="Y48" s="649"/>
      <c r="Z48" s="649"/>
      <c r="AA48" s="801"/>
      <c r="AB48" s="116">
        <v>0</v>
      </c>
      <c r="AC48" s="908"/>
      <c r="AD48" s="502">
        <v>1.55541</v>
      </c>
      <c r="AE48" s="11"/>
      <c r="AF48" s="430">
        <v>62.568720000000006</v>
      </c>
      <c r="AG48" s="300">
        <v>15.626399999999999</v>
      </c>
      <c r="AH48" s="301">
        <v>93.01798500000001</v>
      </c>
      <c r="AI48" s="300"/>
      <c r="AJ48" s="297">
        <v>10.112000000000002</v>
      </c>
      <c r="AK48" s="300">
        <v>16.9832</v>
      </c>
      <c r="AL48" s="300">
        <v>22.862000000000002</v>
      </c>
      <c r="AM48" s="300"/>
      <c r="AN48" s="300">
        <v>2.5</v>
      </c>
      <c r="AO48" s="298">
        <f t="shared" si="17"/>
        <v>0.36000000000000004</v>
      </c>
      <c r="AP48" s="298">
        <v>1</v>
      </c>
      <c r="AQ48" s="298">
        <f t="shared" si="18"/>
        <v>0.81</v>
      </c>
      <c r="AR48" s="299"/>
      <c r="AS48" s="299"/>
      <c r="AT48" s="299"/>
      <c r="AU48" s="299"/>
      <c r="AV48" s="7">
        <f t="shared" si="9"/>
        <v>2.835</v>
      </c>
      <c r="AW48" s="305">
        <v>1800</v>
      </c>
      <c r="AX48" s="306">
        <v>1350</v>
      </c>
      <c r="AY48" s="520">
        <v>10.376506079999999</v>
      </c>
      <c r="AZ48" s="507">
        <v>89.357537499999992</v>
      </c>
      <c r="BA48" s="523">
        <v>0.14414400000000002</v>
      </c>
      <c r="BB48" s="523">
        <v>0.5544</v>
      </c>
      <c r="BC48" s="523">
        <v>6.0984000000000003E-2</v>
      </c>
      <c r="BD48" s="524">
        <v>0.83599999999999997</v>
      </c>
      <c r="BE48" s="512">
        <f t="shared" si="10"/>
        <v>101.32957157999999</v>
      </c>
    </row>
    <row r="49" spans="1:57" s="6" customFormat="1" ht="28.5" customHeight="1" x14ac:dyDescent="0.5">
      <c r="A49" s="193"/>
      <c r="B49" s="135"/>
      <c r="C49" s="194"/>
      <c r="D49" s="14"/>
      <c r="E49" s="20" t="s">
        <v>67</v>
      </c>
      <c r="F49" s="14"/>
      <c r="G49" s="428">
        <f t="shared" si="4"/>
        <v>112.05029657999999</v>
      </c>
      <c r="H49" s="9"/>
      <c r="I49" s="809"/>
      <c r="J49" s="292">
        <f t="shared" si="5"/>
        <v>13.561999999999998</v>
      </c>
      <c r="K49" s="292">
        <f t="shared" si="6"/>
        <v>20.7332</v>
      </c>
      <c r="L49" s="292">
        <f t="shared" si="7"/>
        <v>26.882000000000001</v>
      </c>
      <c r="M49" s="9"/>
      <c r="N49" s="813"/>
      <c r="O49" s="155" t="s">
        <v>0</v>
      </c>
      <c r="P49" s="839">
        <f t="shared" si="19"/>
        <v>4.67</v>
      </c>
      <c r="Q49" s="840"/>
      <c r="R49" s="9"/>
      <c r="S49" s="813"/>
      <c r="T49" s="819"/>
      <c r="U49" s="819"/>
      <c r="V49" s="677"/>
      <c r="W49" s="677"/>
      <c r="X49" s="649"/>
      <c r="Y49" s="649"/>
      <c r="Z49" s="649"/>
      <c r="AA49" s="801"/>
      <c r="AB49" s="116">
        <v>0</v>
      </c>
      <c r="AC49" s="908"/>
      <c r="AD49" s="502">
        <v>1.639335</v>
      </c>
      <c r="AE49" s="11"/>
      <c r="AF49" s="430">
        <v>71.474720000000005</v>
      </c>
      <c r="AG49" s="300">
        <v>16.391399999999997</v>
      </c>
      <c r="AH49" s="301"/>
      <c r="AI49" s="300">
        <v>117.17576</v>
      </c>
      <c r="AJ49" s="297">
        <v>10.591999999999999</v>
      </c>
      <c r="AK49" s="300">
        <v>17.763200000000001</v>
      </c>
      <c r="AL49" s="300">
        <v>23.912000000000003</v>
      </c>
      <c r="AM49" s="300"/>
      <c r="AN49" s="300">
        <v>2.5</v>
      </c>
      <c r="AO49" s="298">
        <f t="shared" si="17"/>
        <v>0.36000000000000004</v>
      </c>
      <c r="AP49" s="298">
        <v>1</v>
      </c>
      <c r="AQ49" s="298">
        <f t="shared" si="18"/>
        <v>0.81</v>
      </c>
      <c r="AR49" s="299"/>
      <c r="AS49" s="299"/>
      <c r="AT49" s="299"/>
      <c r="AU49" s="299"/>
      <c r="AV49" s="7">
        <f t="shared" si="9"/>
        <v>2.9699999999999998</v>
      </c>
      <c r="AW49" s="305">
        <v>1800</v>
      </c>
      <c r="AX49" s="306">
        <v>1500</v>
      </c>
      <c r="AY49" s="520">
        <v>10.867366079999998</v>
      </c>
      <c r="AZ49" s="507">
        <v>99.550412500000007</v>
      </c>
      <c r="BA49" s="523">
        <v>0.15116400000000002</v>
      </c>
      <c r="BB49" s="523">
        <v>0.58140000000000003</v>
      </c>
      <c r="BC49" s="523">
        <v>6.3953999999999997E-2</v>
      </c>
      <c r="BD49" s="524">
        <v>0.83599999999999997</v>
      </c>
      <c r="BE49" s="512">
        <f t="shared" si="10"/>
        <v>112.05029657999999</v>
      </c>
    </row>
    <row r="50" spans="1:57" s="6" customFormat="1" ht="28.5" customHeight="1" x14ac:dyDescent="0.5">
      <c r="A50" s="193"/>
      <c r="B50" s="135"/>
      <c r="C50" s="194"/>
      <c r="D50" s="14"/>
      <c r="E50" s="20" t="s">
        <v>73</v>
      </c>
      <c r="F50" s="14"/>
      <c r="G50" s="428">
        <f t="shared" si="4"/>
        <v>122.77102158</v>
      </c>
      <c r="H50" s="9"/>
      <c r="I50" s="809"/>
      <c r="J50" s="292">
        <f t="shared" si="5"/>
        <v>14.177000000000001</v>
      </c>
      <c r="K50" s="292">
        <f t="shared" si="6"/>
        <v>21.648199999999999</v>
      </c>
      <c r="L50" s="292">
        <f t="shared" si="7"/>
        <v>28.067</v>
      </c>
      <c r="M50" s="9"/>
      <c r="N50" s="813"/>
      <c r="O50" s="155" t="s">
        <v>0</v>
      </c>
      <c r="P50" s="839">
        <f t="shared" si="19"/>
        <v>4.67</v>
      </c>
      <c r="Q50" s="840"/>
      <c r="R50" s="9"/>
      <c r="S50" s="813"/>
      <c r="T50" s="819"/>
      <c r="U50" s="819"/>
      <c r="V50" s="677"/>
      <c r="W50" s="677"/>
      <c r="X50" s="649"/>
      <c r="Y50" s="649"/>
      <c r="Z50" s="649"/>
      <c r="AA50" s="801"/>
      <c r="AB50" s="116">
        <v>0</v>
      </c>
      <c r="AC50" s="908"/>
      <c r="AD50" s="502">
        <v>1.7232600000000002</v>
      </c>
      <c r="AE50" s="11"/>
      <c r="AF50" s="430">
        <v>73.814719999999994</v>
      </c>
      <c r="AG50" s="300">
        <v>17.156399999999998</v>
      </c>
      <c r="AH50" s="301"/>
      <c r="AI50" s="300">
        <v>128.62616</v>
      </c>
      <c r="AJ50" s="297">
        <v>11.072000000000001</v>
      </c>
      <c r="AK50" s="300">
        <v>18.543199999999999</v>
      </c>
      <c r="AL50" s="300">
        <v>24.962</v>
      </c>
      <c r="AM50" s="300"/>
      <c r="AN50" s="300">
        <v>2.5</v>
      </c>
      <c r="AO50" s="298">
        <f t="shared" si="17"/>
        <v>0.36000000000000004</v>
      </c>
      <c r="AP50" s="298">
        <v>1</v>
      </c>
      <c r="AQ50" s="298">
        <f t="shared" si="18"/>
        <v>0.81</v>
      </c>
      <c r="AR50" s="299"/>
      <c r="AS50" s="299"/>
      <c r="AT50" s="299"/>
      <c r="AU50" s="299"/>
      <c r="AV50" s="7">
        <f t="shared" si="9"/>
        <v>3.1050000000000004</v>
      </c>
      <c r="AW50" s="313">
        <v>1800</v>
      </c>
      <c r="AX50" s="306">
        <v>1650</v>
      </c>
      <c r="AY50" s="520">
        <v>11.35822608</v>
      </c>
      <c r="AZ50" s="507">
        <v>109.74328749999999</v>
      </c>
      <c r="BA50" s="523">
        <v>0.15818400000000002</v>
      </c>
      <c r="BB50" s="523">
        <v>0.60840000000000005</v>
      </c>
      <c r="BC50" s="523">
        <v>6.6924000000000011E-2</v>
      </c>
      <c r="BD50" s="524">
        <v>0.83599999999999997</v>
      </c>
      <c r="BE50" s="512">
        <f t="shared" si="10"/>
        <v>122.77102158</v>
      </c>
    </row>
    <row r="51" spans="1:57" s="6" customFormat="1" ht="28.5" customHeight="1" x14ac:dyDescent="0.5">
      <c r="A51" s="193"/>
      <c r="B51" s="135"/>
      <c r="C51" s="194"/>
      <c r="D51" s="14"/>
      <c r="E51" s="213" t="s">
        <v>78</v>
      </c>
      <c r="F51" s="14"/>
      <c r="G51" s="428">
        <f t="shared" si="4"/>
        <v>133.49174658000001</v>
      </c>
      <c r="H51" s="9"/>
      <c r="I51" s="809"/>
      <c r="J51" s="292">
        <f t="shared" si="5"/>
        <v>14.792</v>
      </c>
      <c r="K51" s="292">
        <f t="shared" si="6"/>
        <v>22.563200000000002</v>
      </c>
      <c r="L51" s="292">
        <f t="shared" si="7"/>
        <v>29.252000000000002</v>
      </c>
      <c r="M51" s="9"/>
      <c r="N51" s="813"/>
      <c r="O51" s="408" t="s">
        <v>0</v>
      </c>
      <c r="P51" s="839">
        <f t="shared" si="19"/>
        <v>4.67</v>
      </c>
      <c r="Q51" s="840"/>
      <c r="R51" s="9"/>
      <c r="S51" s="813"/>
      <c r="T51" s="819"/>
      <c r="U51" s="819"/>
      <c r="V51" s="677"/>
      <c r="W51" s="677"/>
      <c r="X51" s="649"/>
      <c r="Y51" s="649"/>
      <c r="Z51" s="649"/>
      <c r="AA51" s="811"/>
      <c r="AB51" s="116">
        <v>0</v>
      </c>
      <c r="AC51" s="908"/>
      <c r="AD51" s="502">
        <v>1.807185</v>
      </c>
      <c r="AE51" s="11"/>
      <c r="AF51" s="518">
        <v>73.060720000000003</v>
      </c>
      <c r="AG51" s="300">
        <v>17.921399999999998</v>
      </c>
      <c r="AH51" s="301"/>
      <c r="AI51" s="300">
        <v>140.07656</v>
      </c>
      <c r="AJ51" s="297">
        <v>11.552</v>
      </c>
      <c r="AK51" s="300">
        <v>19.3232</v>
      </c>
      <c r="AL51" s="300">
        <v>26.012</v>
      </c>
      <c r="AM51" s="300"/>
      <c r="AN51" s="300">
        <v>2.5</v>
      </c>
      <c r="AO51" s="298">
        <f t="shared" si="17"/>
        <v>0.36000000000000004</v>
      </c>
      <c r="AP51" s="298">
        <v>1</v>
      </c>
      <c r="AQ51" s="298">
        <f t="shared" si="18"/>
        <v>0.81</v>
      </c>
      <c r="AR51" s="299"/>
      <c r="AS51" s="299"/>
      <c r="AT51" s="299"/>
      <c r="AU51" s="299"/>
      <c r="AV51" s="7">
        <f t="shared" si="9"/>
        <v>3.24</v>
      </c>
      <c r="AW51" s="312">
        <v>1800</v>
      </c>
      <c r="AX51" s="306">
        <v>1800</v>
      </c>
      <c r="AY51" s="520">
        <v>11.849086079999999</v>
      </c>
      <c r="AZ51" s="507">
        <v>119.93616249999999</v>
      </c>
      <c r="BA51" s="523">
        <v>0.16520400000000002</v>
      </c>
      <c r="BB51" s="523">
        <v>0.63540000000000008</v>
      </c>
      <c r="BC51" s="523">
        <v>6.9893999999999998E-2</v>
      </c>
      <c r="BD51" s="524">
        <v>0.83599999999999997</v>
      </c>
      <c r="BE51" s="512">
        <f t="shared" si="10"/>
        <v>133.49174658000001</v>
      </c>
    </row>
    <row r="52" spans="1:57" s="6" customFormat="1" ht="28.5" customHeight="1" x14ac:dyDescent="0.5">
      <c r="A52" s="193"/>
      <c r="B52" s="135"/>
      <c r="C52" s="194"/>
      <c r="D52" s="14"/>
      <c r="E52" s="18" t="s">
        <v>300</v>
      </c>
      <c r="F52" s="14"/>
      <c r="G52" s="429">
        <f t="shared" si="4"/>
        <v>63.103646579999989</v>
      </c>
      <c r="H52" s="135"/>
      <c r="I52" s="809"/>
      <c r="J52" s="293">
        <f t="shared" si="5"/>
        <v>11.102</v>
      </c>
      <c r="K52" s="293">
        <f t="shared" si="6"/>
        <v>17.0732</v>
      </c>
      <c r="L52" s="293">
        <f t="shared" si="7"/>
        <v>22.141999999999999</v>
      </c>
      <c r="N52" s="813"/>
      <c r="O52" s="128" t="s">
        <v>0</v>
      </c>
      <c r="P52" s="839">
        <f t="shared" si="19"/>
        <v>4.67</v>
      </c>
      <c r="Q52" s="840"/>
      <c r="R52" s="9"/>
      <c r="S52" s="813"/>
      <c r="T52" s="819"/>
      <c r="U52" s="819"/>
      <c r="V52" s="677"/>
      <c r="W52" s="677"/>
      <c r="X52" s="649"/>
      <c r="Y52" s="649"/>
      <c r="Z52" s="649"/>
      <c r="AA52" s="289" t="s">
        <v>0</v>
      </c>
      <c r="AB52" s="130">
        <v>0</v>
      </c>
      <c r="AC52" s="908"/>
      <c r="AD52" s="502">
        <v>1.3036349999999999</v>
      </c>
      <c r="AE52" s="11"/>
      <c r="AF52" s="429">
        <v>48.228720000000003</v>
      </c>
      <c r="AG52" s="300">
        <v>13.331399999999999</v>
      </c>
      <c r="AH52" s="301">
        <v>57.031035000000003</v>
      </c>
      <c r="AI52" s="300"/>
      <c r="AJ52" s="297">
        <v>8.6720000000000006</v>
      </c>
      <c r="AK52" s="300">
        <v>14.6432</v>
      </c>
      <c r="AL52" s="300">
        <v>19.712</v>
      </c>
      <c r="AM52" s="300"/>
      <c r="AN52" s="300">
        <v>2.5</v>
      </c>
      <c r="AO52" s="298">
        <f t="shared" si="17"/>
        <v>0.36000000000000004</v>
      </c>
      <c r="AP52" s="298">
        <v>1</v>
      </c>
      <c r="AQ52" s="298">
        <f t="shared" si="18"/>
        <v>0.81</v>
      </c>
      <c r="AR52" s="299"/>
      <c r="AS52" s="299"/>
      <c r="AT52" s="299"/>
      <c r="AU52" s="299"/>
      <c r="AV52" s="7">
        <f t="shared" si="9"/>
        <v>2.4300000000000002</v>
      </c>
      <c r="AW52" s="307">
        <v>1950</v>
      </c>
      <c r="AX52" s="306">
        <v>750</v>
      </c>
      <c r="AY52" s="519">
        <v>8.9039260799999997</v>
      </c>
      <c r="AZ52" s="507">
        <v>52.715162499999998</v>
      </c>
      <c r="BA52" s="521">
        <v>0.12308400000000001</v>
      </c>
      <c r="BB52" s="521">
        <v>0.47340000000000004</v>
      </c>
      <c r="BC52" s="521">
        <v>5.2074000000000009E-2</v>
      </c>
      <c r="BD52" s="522">
        <v>0.83599999999999997</v>
      </c>
      <c r="BE52" s="512">
        <f t="shared" si="10"/>
        <v>63.103646579999989</v>
      </c>
    </row>
    <row r="53" spans="1:57" s="6" customFormat="1" ht="28.5" customHeight="1" x14ac:dyDescent="0.5">
      <c r="A53" s="193"/>
      <c r="B53" s="135"/>
      <c r="C53" s="194"/>
      <c r="D53" s="14"/>
      <c r="E53" s="18" t="s">
        <v>301</v>
      </c>
      <c r="F53" s="14"/>
      <c r="G53" s="429">
        <f t="shared" si="4"/>
        <v>74.690621579999998</v>
      </c>
      <c r="H53" s="135"/>
      <c r="I53" s="809"/>
      <c r="J53" s="293">
        <f t="shared" si="5"/>
        <v>11.717000000000001</v>
      </c>
      <c r="K53" s="293">
        <f t="shared" si="6"/>
        <v>17.988200000000003</v>
      </c>
      <c r="L53" s="293">
        <f t="shared" si="7"/>
        <v>23.327000000000002</v>
      </c>
      <c r="N53" s="813"/>
      <c r="O53" s="128" t="s">
        <v>0</v>
      </c>
      <c r="P53" s="839">
        <f t="shared" si="19"/>
        <v>4.7675000000000001</v>
      </c>
      <c r="Q53" s="840"/>
      <c r="R53" s="9"/>
      <c r="S53" s="813"/>
      <c r="T53" s="819"/>
      <c r="U53" s="819"/>
      <c r="V53" s="677"/>
      <c r="W53" s="677"/>
      <c r="X53" s="649"/>
      <c r="Y53" s="649"/>
      <c r="Z53" s="649"/>
      <c r="AA53" s="910">
        <f>AR5*4</f>
        <v>10</v>
      </c>
      <c r="AB53" s="130">
        <v>0</v>
      </c>
      <c r="AC53" s="908"/>
      <c r="AD53" s="502">
        <v>1.3875599999999997</v>
      </c>
      <c r="AE53" s="11"/>
      <c r="AF53" s="429">
        <v>50.568720000000006</v>
      </c>
      <c r="AG53" s="300">
        <v>14.096399999999997</v>
      </c>
      <c r="AH53" s="301">
        <v>67.928685000000002</v>
      </c>
      <c r="AI53" s="300"/>
      <c r="AJ53" s="297">
        <v>9.152000000000001</v>
      </c>
      <c r="AK53" s="300">
        <v>15.423200000000001</v>
      </c>
      <c r="AL53" s="300">
        <v>20.762</v>
      </c>
      <c r="AM53" s="300"/>
      <c r="AN53" s="300">
        <v>2.5</v>
      </c>
      <c r="AO53" s="298">
        <f t="shared" si="17"/>
        <v>0.39</v>
      </c>
      <c r="AP53" s="298">
        <v>1</v>
      </c>
      <c r="AQ53" s="298">
        <f t="shared" si="18"/>
        <v>0.87749999999999995</v>
      </c>
      <c r="AR53" s="299"/>
      <c r="AS53" s="299"/>
      <c r="AT53" s="299"/>
      <c r="AU53" s="299"/>
      <c r="AV53" s="7">
        <f t="shared" si="9"/>
        <v>2.5649999999999999</v>
      </c>
      <c r="AW53" s="307">
        <v>1950</v>
      </c>
      <c r="AX53" s="306">
        <v>900</v>
      </c>
      <c r="AY53" s="519">
        <v>9.3947860799999994</v>
      </c>
      <c r="AZ53" s="507">
        <v>63.7742875</v>
      </c>
      <c r="BA53" s="521">
        <v>0.13010400000000003</v>
      </c>
      <c r="BB53" s="521">
        <v>0.50040000000000007</v>
      </c>
      <c r="BC53" s="521">
        <v>5.504400000000001E-2</v>
      </c>
      <c r="BD53" s="522">
        <v>0.83599999999999997</v>
      </c>
      <c r="BE53" s="512">
        <f t="shared" si="10"/>
        <v>74.690621579999998</v>
      </c>
    </row>
    <row r="54" spans="1:57" s="6" customFormat="1" ht="28.5" customHeight="1" x14ac:dyDescent="0.5">
      <c r="A54" s="193"/>
      <c r="B54" s="135"/>
      <c r="C54" s="194"/>
      <c r="D54" s="14"/>
      <c r="E54" s="18" t="s">
        <v>302</v>
      </c>
      <c r="F54" s="14"/>
      <c r="G54" s="429">
        <f t="shared" si="4"/>
        <v>86.277596579999994</v>
      </c>
      <c r="H54" s="135"/>
      <c r="I54" s="809"/>
      <c r="J54" s="293">
        <f t="shared" si="5"/>
        <v>12.332000000000001</v>
      </c>
      <c r="K54" s="293">
        <f t="shared" si="6"/>
        <v>18.903200000000002</v>
      </c>
      <c r="L54" s="293">
        <f t="shared" si="7"/>
        <v>24.512</v>
      </c>
      <c r="N54" s="813"/>
      <c r="O54" s="128" t="s">
        <v>0</v>
      </c>
      <c r="P54" s="839">
        <f t="shared" si="19"/>
        <v>4.7675000000000001</v>
      </c>
      <c r="Q54" s="840"/>
      <c r="R54" s="9"/>
      <c r="S54" s="813"/>
      <c r="T54" s="819"/>
      <c r="U54" s="819"/>
      <c r="V54" s="677"/>
      <c r="W54" s="677"/>
      <c r="X54" s="649"/>
      <c r="Y54" s="649"/>
      <c r="Z54" s="649"/>
      <c r="AA54" s="802"/>
      <c r="AB54" s="130">
        <v>0</v>
      </c>
      <c r="AC54" s="908"/>
      <c r="AD54" s="502">
        <v>1.4714849999999999</v>
      </c>
      <c r="AE54" s="11"/>
      <c r="AF54" s="429">
        <v>59.838720000000002</v>
      </c>
      <c r="AG54" s="300">
        <v>14.8614</v>
      </c>
      <c r="AH54" s="301">
        <v>78.826335</v>
      </c>
      <c r="AI54" s="300"/>
      <c r="AJ54" s="297">
        <v>9.6319999999999997</v>
      </c>
      <c r="AK54" s="300">
        <v>16.203200000000002</v>
      </c>
      <c r="AL54" s="300">
        <v>21.812000000000001</v>
      </c>
      <c r="AM54" s="300"/>
      <c r="AN54" s="300">
        <v>2.5</v>
      </c>
      <c r="AO54" s="298">
        <f t="shared" si="17"/>
        <v>0.39</v>
      </c>
      <c r="AP54" s="298">
        <v>1</v>
      </c>
      <c r="AQ54" s="298">
        <f t="shared" si="18"/>
        <v>0.87749999999999995</v>
      </c>
      <c r="AR54" s="299"/>
      <c r="AS54" s="299"/>
      <c r="AT54" s="299"/>
      <c r="AU54" s="299"/>
      <c r="AV54" s="7">
        <f t="shared" si="9"/>
        <v>2.7</v>
      </c>
      <c r="AW54" s="309">
        <v>1950</v>
      </c>
      <c r="AX54" s="306">
        <v>1050</v>
      </c>
      <c r="AY54" s="519">
        <v>9.885646079999999</v>
      </c>
      <c r="AZ54" s="507">
        <v>74.833412499999994</v>
      </c>
      <c r="BA54" s="521">
        <v>0.13712400000000002</v>
      </c>
      <c r="BB54" s="521">
        <v>0.52740000000000009</v>
      </c>
      <c r="BC54" s="521">
        <v>5.8014000000000003E-2</v>
      </c>
      <c r="BD54" s="522">
        <v>0.83599999999999997</v>
      </c>
      <c r="BE54" s="512">
        <f t="shared" si="10"/>
        <v>86.277596579999994</v>
      </c>
    </row>
    <row r="55" spans="1:57" s="6" customFormat="1" ht="28.5" customHeight="1" x14ac:dyDescent="0.5">
      <c r="A55" s="193"/>
      <c r="B55" s="135"/>
      <c r="C55" s="194"/>
      <c r="D55" s="14"/>
      <c r="E55" s="18" t="s">
        <v>303</v>
      </c>
      <c r="F55" s="14"/>
      <c r="G55" s="429">
        <f t="shared" si="4"/>
        <v>97.864571580000003</v>
      </c>
      <c r="H55" s="135"/>
      <c r="I55" s="809"/>
      <c r="J55" s="293">
        <f t="shared" si="5"/>
        <v>12.947000000000003</v>
      </c>
      <c r="K55" s="293">
        <f t="shared" si="6"/>
        <v>19.818200000000001</v>
      </c>
      <c r="L55" s="293">
        <f t="shared" si="7"/>
        <v>25.697000000000003</v>
      </c>
      <c r="N55" s="813"/>
      <c r="O55" s="128" t="s">
        <v>0</v>
      </c>
      <c r="P55" s="839">
        <f t="shared" si="19"/>
        <v>4.7675000000000001</v>
      </c>
      <c r="Q55" s="840"/>
      <c r="R55" s="9"/>
      <c r="S55" s="813"/>
      <c r="T55" s="819"/>
      <c r="U55" s="819"/>
      <c r="V55" s="677"/>
      <c r="W55" s="677"/>
      <c r="X55" s="649"/>
      <c r="Y55" s="649"/>
      <c r="Z55" s="649"/>
      <c r="AA55" s="802"/>
      <c r="AB55" s="130">
        <v>0</v>
      </c>
      <c r="AC55" s="908"/>
      <c r="AD55" s="502">
        <v>1.55541</v>
      </c>
      <c r="AE55" s="11"/>
      <c r="AF55" s="429">
        <v>62.178719999999998</v>
      </c>
      <c r="AG55" s="300">
        <v>15.626399999999999</v>
      </c>
      <c r="AH55" s="301">
        <v>89.723984999999999</v>
      </c>
      <c r="AI55" s="300"/>
      <c r="AJ55" s="297">
        <v>10.112000000000002</v>
      </c>
      <c r="AK55" s="300">
        <v>16.9832</v>
      </c>
      <c r="AL55" s="300">
        <v>22.862000000000002</v>
      </c>
      <c r="AM55" s="300"/>
      <c r="AN55" s="300">
        <v>2.5</v>
      </c>
      <c r="AO55" s="298">
        <f t="shared" si="17"/>
        <v>0.39</v>
      </c>
      <c r="AP55" s="298">
        <v>1</v>
      </c>
      <c r="AQ55" s="298">
        <f t="shared" si="18"/>
        <v>0.87749999999999995</v>
      </c>
      <c r="AR55" s="299"/>
      <c r="AS55" s="299"/>
      <c r="AT55" s="299"/>
      <c r="AU55" s="299"/>
      <c r="AV55" s="7">
        <f t="shared" si="9"/>
        <v>2.835</v>
      </c>
      <c r="AW55" s="307">
        <v>1950</v>
      </c>
      <c r="AX55" s="306">
        <v>1200</v>
      </c>
      <c r="AY55" s="519">
        <v>10.376506079999999</v>
      </c>
      <c r="AZ55" s="507">
        <v>85.892537500000003</v>
      </c>
      <c r="BA55" s="521">
        <v>0.14414400000000002</v>
      </c>
      <c r="BB55" s="521">
        <v>0.5544</v>
      </c>
      <c r="BC55" s="521">
        <v>6.0984000000000003E-2</v>
      </c>
      <c r="BD55" s="522">
        <v>0.83599999999999997</v>
      </c>
      <c r="BE55" s="512">
        <f t="shared" si="10"/>
        <v>97.864571580000003</v>
      </c>
    </row>
    <row r="56" spans="1:57" s="6" customFormat="1" ht="28.5" customHeight="1" x14ac:dyDescent="0.5">
      <c r="A56" s="193"/>
      <c r="B56" s="135"/>
      <c r="C56" s="194"/>
      <c r="D56" s="14"/>
      <c r="E56" s="18" t="s">
        <v>292</v>
      </c>
      <c r="F56" s="14"/>
      <c r="G56" s="429">
        <f t="shared" si="4"/>
        <v>109.45154657999997</v>
      </c>
      <c r="H56" s="135"/>
      <c r="I56" s="809"/>
      <c r="J56" s="293">
        <f t="shared" si="5"/>
        <v>13.562000000000001</v>
      </c>
      <c r="K56" s="293">
        <f t="shared" si="6"/>
        <v>20.7332</v>
      </c>
      <c r="L56" s="293">
        <f t="shared" si="7"/>
        <v>26.881999999999998</v>
      </c>
      <c r="N56" s="813"/>
      <c r="O56" s="128" t="s">
        <v>0</v>
      </c>
      <c r="P56" s="839">
        <f t="shared" si="19"/>
        <v>4.7675000000000001</v>
      </c>
      <c r="Q56" s="840"/>
      <c r="R56" s="9"/>
      <c r="S56" s="813"/>
      <c r="T56" s="819"/>
      <c r="U56" s="819"/>
      <c r="V56" s="677"/>
      <c r="W56" s="677"/>
      <c r="X56" s="649"/>
      <c r="Y56" s="649"/>
      <c r="Z56" s="649"/>
      <c r="AA56" s="802"/>
      <c r="AB56" s="130">
        <v>0</v>
      </c>
      <c r="AC56" s="908"/>
      <c r="AD56" s="502">
        <v>1.639335</v>
      </c>
      <c r="AE56" s="11"/>
      <c r="AF56" s="429">
        <v>64.518720000000002</v>
      </c>
      <c r="AG56" s="300">
        <v>16.391399999999997</v>
      </c>
      <c r="AH56" s="301">
        <v>100.62163500000001</v>
      </c>
      <c r="AI56" s="300"/>
      <c r="AJ56" s="297">
        <v>10.592000000000001</v>
      </c>
      <c r="AK56" s="300">
        <v>17.763200000000001</v>
      </c>
      <c r="AL56" s="300">
        <v>23.911999999999999</v>
      </c>
      <c r="AM56" s="300"/>
      <c r="AN56" s="300">
        <v>2.5</v>
      </c>
      <c r="AO56" s="298">
        <f t="shared" si="17"/>
        <v>0.39</v>
      </c>
      <c r="AP56" s="298">
        <v>1</v>
      </c>
      <c r="AQ56" s="298">
        <f t="shared" si="18"/>
        <v>0.87749999999999995</v>
      </c>
      <c r="AR56" s="299"/>
      <c r="AS56" s="299"/>
      <c r="AT56" s="299"/>
      <c r="AU56" s="299"/>
      <c r="AV56" s="7">
        <f t="shared" si="9"/>
        <v>2.9699999999999998</v>
      </c>
      <c r="AW56" s="307">
        <v>1950</v>
      </c>
      <c r="AX56" s="306">
        <v>1350</v>
      </c>
      <c r="AY56" s="519">
        <v>10.867366079999998</v>
      </c>
      <c r="AZ56" s="507">
        <v>96.951662499999983</v>
      </c>
      <c r="BA56" s="521">
        <v>0.15116400000000002</v>
      </c>
      <c r="BB56" s="521">
        <v>0.58140000000000003</v>
      </c>
      <c r="BC56" s="521">
        <v>6.3953999999999997E-2</v>
      </c>
      <c r="BD56" s="522">
        <v>0.83599999999999997</v>
      </c>
      <c r="BE56" s="512">
        <f t="shared" si="10"/>
        <v>109.45154657999997</v>
      </c>
    </row>
    <row r="57" spans="1:57" s="6" customFormat="1" ht="28.5" customHeight="1" x14ac:dyDescent="0.5">
      <c r="A57" s="193"/>
      <c r="B57" s="135"/>
      <c r="C57" s="194"/>
      <c r="D57" s="14"/>
      <c r="E57" s="18" t="s">
        <v>293</v>
      </c>
      <c r="F57" s="14"/>
      <c r="G57" s="429">
        <f t="shared" si="4"/>
        <v>121.03852157999999</v>
      </c>
      <c r="H57" s="135"/>
      <c r="I57" s="809"/>
      <c r="J57" s="293">
        <f t="shared" si="5"/>
        <v>14.177000000000001</v>
      </c>
      <c r="K57" s="293">
        <f t="shared" si="6"/>
        <v>21.648199999999999</v>
      </c>
      <c r="L57" s="293">
        <f t="shared" si="7"/>
        <v>28.067</v>
      </c>
      <c r="N57" s="813"/>
      <c r="O57" s="128" t="s">
        <v>0</v>
      </c>
      <c r="P57" s="839">
        <f t="shared" si="19"/>
        <v>4.7675000000000001</v>
      </c>
      <c r="Q57" s="840"/>
      <c r="R57" s="9"/>
      <c r="S57" s="813"/>
      <c r="T57" s="819"/>
      <c r="U57" s="819"/>
      <c r="V57" s="677"/>
      <c r="W57" s="677"/>
      <c r="X57" s="649"/>
      <c r="Y57" s="649"/>
      <c r="Z57" s="649"/>
      <c r="AA57" s="802"/>
      <c r="AB57" s="130">
        <v>0</v>
      </c>
      <c r="AC57" s="908"/>
      <c r="AD57" s="502">
        <v>1.7232599999999998</v>
      </c>
      <c r="AE57" s="11"/>
      <c r="AF57" s="429">
        <v>73.814719999999994</v>
      </c>
      <c r="AG57" s="300">
        <v>17.156399999999998</v>
      </c>
      <c r="AH57" s="301"/>
      <c r="AI57" s="300">
        <v>126.75416000000001</v>
      </c>
      <c r="AJ57" s="297">
        <v>11.072000000000001</v>
      </c>
      <c r="AK57" s="300">
        <v>18.543199999999999</v>
      </c>
      <c r="AL57" s="300">
        <v>24.962</v>
      </c>
      <c r="AM57" s="300"/>
      <c r="AN57" s="300">
        <v>2.5</v>
      </c>
      <c r="AO57" s="298">
        <f t="shared" si="17"/>
        <v>0.39</v>
      </c>
      <c r="AP57" s="298">
        <v>1</v>
      </c>
      <c r="AQ57" s="298">
        <f t="shared" si="18"/>
        <v>0.87749999999999995</v>
      </c>
      <c r="AR57" s="299"/>
      <c r="AS57" s="299"/>
      <c r="AT57" s="299"/>
      <c r="AU57" s="299"/>
      <c r="AV57" s="7">
        <f t="shared" si="9"/>
        <v>3.1050000000000004</v>
      </c>
      <c r="AW57" s="307">
        <v>1950</v>
      </c>
      <c r="AX57" s="306">
        <v>1500</v>
      </c>
      <c r="AY57" s="519">
        <v>11.35822608</v>
      </c>
      <c r="AZ57" s="507">
        <v>108.01078749999999</v>
      </c>
      <c r="BA57" s="521">
        <v>0.15818400000000002</v>
      </c>
      <c r="BB57" s="521">
        <v>0.60840000000000005</v>
      </c>
      <c r="BC57" s="521">
        <v>6.6924000000000011E-2</v>
      </c>
      <c r="BD57" s="522">
        <v>0.83599999999999997</v>
      </c>
      <c r="BE57" s="512">
        <f t="shared" si="10"/>
        <v>121.03852157999999</v>
      </c>
    </row>
    <row r="58" spans="1:57" s="6" customFormat="1" ht="28.5" customHeight="1" x14ac:dyDescent="0.5">
      <c r="A58" s="193"/>
      <c r="B58" s="135"/>
      <c r="C58" s="194"/>
      <c r="D58" s="14"/>
      <c r="E58" s="18" t="s">
        <v>273</v>
      </c>
      <c r="F58" s="14"/>
      <c r="G58" s="429">
        <f t="shared" si="4"/>
        <v>132.62549658</v>
      </c>
      <c r="H58" s="135"/>
      <c r="I58" s="809"/>
      <c r="J58" s="293">
        <f t="shared" si="5"/>
        <v>14.792000000000002</v>
      </c>
      <c r="K58" s="293">
        <f t="shared" si="6"/>
        <v>22.563200000000002</v>
      </c>
      <c r="L58" s="293">
        <f t="shared" si="7"/>
        <v>29.252000000000002</v>
      </c>
      <c r="N58" s="813"/>
      <c r="O58" s="128" t="s">
        <v>0</v>
      </c>
      <c r="P58" s="839">
        <f t="shared" si="19"/>
        <v>4.7675000000000001</v>
      </c>
      <c r="Q58" s="840"/>
      <c r="R58" s="9"/>
      <c r="S58" s="813"/>
      <c r="T58" s="819"/>
      <c r="U58" s="819"/>
      <c r="V58" s="677"/>
      <c r="W58" s="677"/>
      <c r="X58" s="649"/>
      <c r="Y58" s="649"/>
      <c r="Z58" s="649"/>
      <c r="AA58" s="802"/>
      <c r="AB58" s="130">
        <v>0</v>
      </c>
      <c r="AC58" s="908"/>
      <c r="AD58" s="502">
        <v>1.807185</v>
      </c>
      <c r="AE58" s="11"/>
      <c r="AF58" s="429">
        <v>76.154720000000012</v>
      </c>
      <c r="AG58" s="300">
        <v>17.921399999999998</v>
      </c>
      <c r="AH58" s="301"/>
      <c r="AI58" s="300">
        <v>139.14055999999999</v>
      </c>
      <c r="AJ58" s="297">
        <v>11.552000000000001</v>
      </c>
      <c r="AK58" s="300">
        <v>19.3232</v>
      </c>
      <c r="AL58" s="300">
        <v>26.012</v>
      </c>
      <c r="AM58" s="300"/>
      <c r="AN58" s="300">
        <v>2.5</v>
      </c>
      <c r="AO58" s="298">
        <f t="shared" si="17"/>
        <v>0.39</v>
      </c>
      <c r="AP58" s="298">
        <v>1</v>
      </c>
      <c r="AQ58" s="298">
        <f t="shared" si="18"/>
        <v>0.87749999999999995</v>
      </c>
      <c r="AR58" s="299"/>
      <c r="AS58" s="299"/>
      <c r="AT58" s="299"/>
      <c r="AU58" s="299"/>
      <c r="AV58" s="7">
        <f t="shared" si="9"/>
        <v>3.24</v>
      </c>
      <c r="AW58" s="307">
        <v>1950</v>
      </c>
      <c r="AX58" s="306">
        <v>1650</v>
      </c>
      <c r="AY58" s="519">
        <v>11.849086079999999</v>
      </c>
      <c r="AZ58" s="507">
        <v>119.06991249999999</v>
      </c>
      <c r="BA58" s="521">
        <v>0.16520400000000002</v>
      </c>
      <c r="BB58" s="521">
        <v>0.63540000000000008</v>
      </c>
      <c r="BC58" s="521">
        <v>6.9893999999999998E-2</v>
      </c>
      <c r="BD58" s="522">
        <v>0.83599999999999997</v>
      </c>
      <c r="BE58" s="512">
        <f t="shared" si="10"/>
        <v>132.62549658</v>
      </c>
    </row>
    <row r="59" spans="1:57" s="6" customFormat="1" ht="28.5" customHeight="1" x14ac:dyDescent="0.5">
      <c r="A59" s="193"/>
      <c r="B59" s="135"/>
      <c r="C59" s="194"/>
      <c r="D59" s="14"/>
      <c r="E59" s="18" t="s">
        <v>304</v>
      </c>
      <c r="F59" s="14"/>
      <c r="G59" s="429">
        <f t="shared" si="4"/>
        <v>144.21247158000003</v>
      </c>
      <c r="H59" s="135"/>
      <c r="I59" s="809"/>
      <c r="J59" s="293">
        <f t="shared" si="5"/>
        <v>15.407</v>
      </c>
      <c r="K59" s="293">
        <f t="shared" si="6"/>
        <v>23.478200000000001</v>
      </c>
      <c r="L59" s="293">
        <f t="shared" si="7"/>
        <v>30.437000000000001</v>
      </c>
      <c r="N59" s="813"/>
      <c r="O59" s="128" t="s">
        <v>0</v>
      </c>
      <c r="P59" s="806" t="s">
        <v>0</v>
      </c>
      <c r="Q59" s="904"/>
      <c r="R59" s="9"/>
      <c r="S59" s="813"/>
      <c r="T59" s="819"/>
      <c r="U59" s="819"/>
      <c r="V59" s="677"/>
      <c r="W59" s="677"/>
      <c r="X59" s="649"/>
      <c r="Y59" s="649"/>
      <c r="Z59" s="649"/>
      <c r="AA59" s="802"/>
      <c r="AB59" s="130">
        <v>0</v>
      </c>
      <c r="AC59" s="908"/>
      <c r="AD59" s="502">
        <v>1.8911099999999998</v>
      </c>
      <c r="AE59" s="11"/>
      <c r="AF59" s="429">
        <v>78.494720000000001</v>
      </c>
      <c r="AG59" s="300">
        <v>18.686399999999999</v>
      </c>
      <c r="AH59" s="301"/>
      <c r="AI59" s="300">
        <v>151.52696</v>
      </c>
      <c r="AJ59" s="297">
        <v>12.032</v>
      </c>
      <c r="AK59" s="300">
        <v>20.103200000000001</v>
      </c>
      <c r="AL59" s="300">
        <v>27.062000000000001</v>
      </c>
      <c r="AM59" s="300"/>
      <c r="AN59" s="300" t="s">
        <v>443</v>
      </c>
      <c r="AO59" s="298">
        <f t="shared" si="17"/>
        <v>0.39</v>
      </c>
      <c r="AP59" s="298">
        <v>1</v>
      </c>
      <c r="AQ59" s="298">
        <f t="shared" si="18"/>
        <v>0.87749999999999995</v>
      </c>
      <c r="AR59" s="299"/>
      <c r="AS59" s="299"/>
      <c r="AT59" s="299"/>
      <c r="AU59" s="299"/>
      <c r="AV59" s="7">
        <f t="shared" si="9"/>
        <v>3.375</v>
      </c>
      <c r="AW59" s="307">
        <v>1950</v>
      </c>
      <c r="AX59" s="314">
        <v>1800</v>
      </c>
      <c r="AY59" s="519">
        <v>12.339946079999999</v>
      </c>
      <c r="AZ59" s="507">
        <v>130.12903750000001</v>
      </c>
      <c r="BA59" s="521">
        <v>0.17222400000000002</v>
      </c>
      <c r="BB59" s="521">
        <v>0.6624000000000001</v>
      </c>
      <c r="BC59" s="521">
        <v>7.2864000000000012E-2</v>
      </c>
      <c r="BD59" s="522">
        <v>0.83599999999999997</v>
      </c>
      <c r="BE59" s="512">
        <f t="shared" si="10"/>
        <v>144.21247158000003</v>
      </c>
    </row>
    <row r="60" spans="1:57" s="6" customFormat="1" ht="28.5" customHeight="1" x14ac:dyDescent="0.5">
      <c r="A60" s="193"/>
      <c r="B60" s="135"/>
      <c r="C60" s="194"/>
      <c r="D60" s="14"/>
      <c r="E60" s="18" t="s">
        <v>143</v>
      </c>
      <c r="F60" s="14"/>
      <c r="G60" s="429">
        <f t="shared" si="4"/>
        <v>155.79944657999999</v>
      </c>
      <c r="H60" s="135"/>
      <c r="I60" s="809"/>
      <c r="J60" s="293">
        <f t="shared" si="5"/>
        <v>16.021999999999998</v>
      </c>
      <c r="K60" s="293">
        <f t="shared" si="6"/>
        <v>24.3932</v>
      </c>
      <c r="L60" s="293">
        <f t="shared" si="7"/>
        <v>31.622</v>
      </c>
      <c r="N60" s="813"/>
      <c r="O60" s="128" t="s">
        <v>0</v>
      </c>
      <c r="P60" s="806" t="s">
        <v>0</v>
      </c>
      <c r="Q60" s="904"/>
      <c r="R60" s="9"/>
      <c r="S60" s="813"/>
      <c r="T60" s="819"/>
      <c r="U60" s="819"/>
      <c r="V60" s="677"/>
      <c r="W60" s="677"/>
      <c r="X60" s="649"/>
      <c r="Y60" s="649"/>
      <c r="Z60" s="649"/>
      <c r="AA60" s="802"/>
      <c r="AB60" s="130">
        <v>0</v>
      </c>
      <c r="AC60" s="908"/>
      <c r="AD60" s="503" t="s">
        <v>0</v>
      </c>
      <c r="AE60" s="11"/>
      <c r="AF60" s="429">
        <v>78.000720000000001</v>
      </c>
      <c r="AG60" s="300">
        <v>19.4514</v>
      </c>
      <c r="AH60" s="301"/>
      <c r="AI60" s="300">
        <v>163.91336000000001</v>
      </c>
      <c r="AJ60" s="297">
        <v>12.512</v>
      </c>
      <c r="AK60" s="300">
        <v>20.883200000000002</v>
      </c>
      <c r="AL60" s="300">
        <v>28.112000000000002</v>
      </c>
      <c r="AM60" s="300"/>
      <c r="AN60" s="300" t="s">
        <v>443</v>
      </c>
      <c r="AO60" s="298">
        <f t="shared" si="17"/>
        <v>0.39</v>
      </c>
      <c r="AP60" s="298">
        <v>1</v>
      </c>
      <c r="AQ60" s="298">
        <f t="shared" si="18"/>
        <v>0.87749999999999995</v>
      </c>
      <c r="AR60" s="299"/>
      <c r="AS60" s="299"/>
      <c r="AT60" s="299"/>
      <c r="AU60" s="299"/>
      <c r="AV60" s="7">
        <f t="shared" si="9"/>
        <v>3.51</v>
      </c>
      <c r="AW60" s="311">
        <v>1950</v>
      </c>
      <c r="AX60" s="306">
        <v>1950</v>
      </c>
      <c r="AY60" s="519">
        <v>12.830806079999999</v>
      </c>
      <c r="AZ60" s="507">
        <v>141.18816249999998</v>
      </c>
      <c r="BA60" s="521">
        <v>0.17924400000000001</v>
      </c>
      <c r="BB60" s="521">
        <v>0.68940000000000001</v>
      </c>
      <c r="BC60" s="521">
        <v>7.5833999999999999E-2</v>
      </c>
      <c r="BD60" s="522">
        <v>0.83599999999999997</v>
      </c>
      <c r="BE60" s="512">
        <f t="shared" si="10"/>
        <v>155.79944657999999</v>
      </c>
    </row>
    <row r="61" spans="1:57" s="6" customFormat="1" ht="28.5" customHeight="1" x14ac:dyDescent="0.5">
      <c r="A61" s="193"/>
      <c r="B61" s="135"/>
      <c r="C61" s="194"/>
      <c r="D61" s="14"/>
      <c r="E61" s="529" t="s">
        <v>509</v>
      </c>
      <c r="F61" s="14"/>
      <c r="G61" s="530">
        <f t="shared" si="4"/>
        <v>84.448846579999994</v>
      </c>
      <c r="H61" s="135"/>
      <c r="I61" s="809"/>
      <c r="J61" s="531">
        <f t="shared" si="5"/>
        <v>12.332000000000001</v>
      </c>
      <c r="K61" s="531">
        <f t="shared" si="6"/>
        <v>18.903200000000002</v>
      </c>
      <c r="L61" s="531">
        <f t="shared" si="7"/>
        <v>24.512</v>
      </c>
      <c r="N61" s="813"/>
      <c r="O61" s="532"/>
      <c r="P61" s="839">
        <f t="shared" ref="P61:P62" si="20">AN61+AO61+AP61+AQ61</f>
        <v>4.7675000000000001</v>
      </c>
      <c r="Q61" s="840"/>
      <c r="R61" s="9"/>
      <c r="S61" s="813"/>
      <c r="T61" s="819"/>
      <c r="U61" s="819"/>
      <c r="V61" s="677"/>
      <c r="W61" s="677"/>
      <c r="X61" s="649"/>
      <c r="Y61" s="649"/>
      <c r="Z61" s="649"/>
      <c r="AA61" s="802"/>
      <c r="AB61" s="116">
        <v>0</v>
      </c>
      <c r="AC61" s="908"/>
      <c r="AD61" s="502">
        <v>1.55541</v>
      </c>
      <c r="AE61" s="11"/>
      <c r="AF61" s="430">
        <v>60.618720000000003</v>
      </c>
      <c r="AG61" s="300"/>
      <c r="AH61" s="301"/>
      <c r="AI61" s="300"/>
      <c r="AJ61" s="297">
        <v>9.6319999999999997</v>
      </c>
      <c r="AK61" s="300">
        <v>16.203200000000002</v>
      </c>
      <c r="AL61" s="300">
        <v>21.812000000000001</v>
      </c>
      <c r="AM61" s="300"/>
      <c r="AN61" s="300">
        <v>2.5</v>
      </c>
      <c r="AO61" s="298">
        <f t="shared" ref="AO61:AO63" si="21">(AW60/1000)*0.2</f>
        <v>0.39</v>
      </c>
      <c r="AP61" s="298">
        <v>1</v>
      </c>
      <c r="AQ61" s="298">
        <f t="shared" ref="AQ61:AQ63" si="22">(AW60/1000)*0.45</f>
        <v>0.87749999999999995</v>
      </c>
      <c r="AR61" s="299"/>
      <c r="AS61" s="299"/>
      <c r="AT61" s="299"/>
      <c r="AU61" s="299"/>
      <c r="AV61" s="7">
        <f t="shared" si="9"/>
        <v>2.7</v>
      </c>
      <c r="AW61" s="311">
        <v>2000</v>
      </c>
      <c r="AX61" s="306">
        <v>1000</v>
      </c>
      <c r="AY61" s="520">
        <v>9.885646079999999</v>
      </c>
      <c r="AZ61" s="507">
        <v>73.004662499999995</v>
      </c>
      <c r="BA61" s="523">
        <v>0.13712400000000002</v>
      </c>
      <c r="BB61" s="523">
        <v>0.52740000000000009</v>
      </c>
      <c r="BC61" s="523">
        <v>5.8014000000000003E-2</v>
      </c>
      <c r="BD61" s="524">
        <v>0.83599999999999997</v>
      </c>
      <c r="BE61" s="512">
        <f t="shared" si="10"/>
        <v>84.448846579999994</v>
      </c>
    </row>
    <row r="62" spans="1:57" s="6" customFormat="1" ht="28.5" customHeight="1" x14ac:dyDescent="0.5">
      <c r="A62" s="193"/>
      <c r="B62" s="135"/>
      <c r="C62" s="194"/>
      <c r="D62" s="14"/>
      <c r="E62" s="529" t="s">
        <v>510</v>
      </c>
      <c r="F62" s="14"/>
      <c r="G62" s="530">
        <f t="shared" si="4"/>
        <v>124.03459658</v>
      </c>
      <c r="H62" s="135"/>
      <c r="I62" s="809"/>
      <c r="J62" s="531">
        <f t="shared" si="5"/>
        <v>14.702000000000002</v>
      </c>
      <c r="K62" s="531">
        <f t="shared" si="6"/>
        <v>22.473199999999999</v>
      </c>
      <c r="L62" s="531">
        <f t="shared" si="7"/>
        <v>29.161999999999999</v>
      </c>
      <c r="N62" s="813"/>
      <c r="O62" s="532"/>
      <c r="P62" s="839">
        <f t="shared" si="20"/>
        <v>4.8</v>
      </c>
      <c r="Q62" s="840"/>
      <c r="R62" s="9"/>
      <c r="S62" s="813"/>
      <c r="T62" s="819"/>
      <c r="U62" s="819"/>
      <c r="V62" s="677"/>
      <c r="W62" s="677"/>
      <c r="X62" s="649"/>
      <c r="Y62" s="649"/>
      <c r="Z62" s="649"/>
      <c r="AA62" s="802"/>
      <c r="AB62" s="116">
        <v>0</v>
      </c>
      <c r="AC62" s="908"/>
      <c r="AD62" s="502">
        <v>1.807185</v>
      </c>
      <c r="AE62" s="11"/>
      <c r="AF62" s="430">
        <v>75.504720000000006</v>
      </c>
      <c r="AG62" s="300"/>
      <c r="AH62" s="301"/>
      <c r="AI62" s="300"/>
      <c r="AJ62" s="297">
        <v>11.552000000000001</v>
      </c>
      <c r="AK62" s="300">
        <v>19.3232</v>
      </c>
      <c r="AL62" s="300">
        <v>26.012</v>
      </c>
      <c r="AM62" s="300"/>
      <c r="AN62" s="300">
        <v>2.5</v>
      </c>
      <c r="AO62" s="298">
        <f t="shared" si="21"/>
        <v>0.4</v>
      </c>
      <c r="AP62" s="298">
        <v>1</v>
      </c>
      <c r="AQ62" s="298">
        <f t="shared" si="22"/>
        <v>0.9</v>
      </c>
      <c r="AR62" s="299"/>
      <c r="AS62" s="299"/>
      <c r="AT62" s="299"/>
      <c r="AU62" s="299"/>
      <c r="AV62" s="7">
        <f t="shared" si="9"/>
        <v>3.15</v>
      </c>
      <c r="AW62" s="311">
        <v>2000</v>
      </c>
      <c r="AX62" s="306">
        <v>1500</v>
      </c>
      <c r="AY62" s="520">
        <v>11.52184608</v>
      </c>
      <c r="AZ62" s="507">
        <v>110.8309125</v>
      </c>
      <c r="BA62" s="523">
        <v>0.160524</v>
      </c>
      <c r="BB62" s="523">
        <v>0.61740000000000006</v>
      </c>
      <c r="BC62" s="523">
        <v>6.7914000000000002E-2</v>
      </c>
      <c r="BD62" s="524">
        <v>0.83599999999999997</v>
      </c>
      <c r="BE62" s="512">
        <f t="shared" si="10"/>
        <v>124.03459658</v>
      </c>
    </row>
    <row r="63" spans="1:57" s="6" customFormat="1" ht="28.5" customHeight="1" x14ac:dyDescent="0.5">
      <c r="A63" s="193"/>
      <c r="B63" s="135"/>
      <c r="C63" s="194"/>
      <c r="D63" s="14"/>
      <c r="E63" s="529" t="s">
        <v>511</v>
      </c>
      <c r="F63" s="14"/>
      <c r="G63" s="530">
        <f t="shared" si="4"/>
        <v>163.62034657999999</v>
      </c>
      <c r="H63" s="135"/>
      <c r="I63" s="809"/>
      <c r="J63" s="531">
        <f t="shared" si="5"/>
        <v>16.112000000000002</v>
      </c>
      <c r="K63" s="531">
        <f t="shared" si="6"/>
        <v>24.483200000000004</v>
      </c>
      <c r="L63" s="531">
        <f t="shared" si="7"/>
        <v>31.712000000000003</v>
      </c>
      <c r="N63" s="813"/>
      <c r="O63" s="532"/>
      <c r="P63" s="806" t="s">
        <v>0</v>
      </c>
      <c r="Q63" s="904"/>
      <c r="R63" s="9"/>
      <c r="S63" s="813"/>
      <c r="T63" s="819"/>
      <c r="U63" s="819"/>
      <c r="V63" s="677"/>
      <c r="W63" s="677"/>
      <c r="X63" s="649"/>
      <c r="Y63" s="649"/>
      <c r="Z63" s="649"/>
      <c r="AA63" s="802"/>
      <c r="AB63" s="116">
        <v>0</v>
      </c>
      <c r="AC63" s="908"/>
      <c r="AD63" s="503" t="s">
        <v>0</v>
      </c>
      <c r="AE63" s="11"/>
      <c r="AF63" s="430">
        <v>86.256720000000016</v>
      </c>
      <c r="AG63" s="300"/>
      <c r="AH63" s="301"/>
      <c r="AI63" s="300"/>
      <c r="AJ63" s="297">
        <v>12.512</v>
      </c>
      <c r="AK63" s="300">
        <v>20.883200000000002</v>
      </c>
      <c r="AL63" s="300">
        <v>28.112000000000002</v>
      </c>
      <c r="AM63" s="300"/>
      <c r="AN63" s="300">
        <v>2.5</v>
      </c>
      <c r="AO63" s="298">
        <f t="shared" si="21"/>
        <v>0.4</v>
      </c>
      <c r="AP63" s="298">
        <v>1</v>
      </c>
      <c r="AQ63" s="298">
        <f t="shared" si="22"/>
        <v>0.9</v>
      </c>
      <c r="AR63" s="299"/>
      <c r="AS63" s="299"/>
      <c r="AT63" s="299"/>
      <c r="AU63" s="299"/>
      <c r="AV63" s="7">
        <f t="shared" si="9"/>
        <v>3.6</v>
      </c>
      <c r="AW63" s="311">
        <v>2000</v>
      </c>
      <c r="AX63" s="306">
        <v>2000</v>
      </c>
      <c r="AY63" s="520">
        <v>13.158046079999998</v>
      </c>
      <c r="AZ63" s="507">
        <v>148.6571625</v>
      </c>
      <c r="BA63" s="523">
        <v>0.183924</v>
      </c>
      <c r="BB63" s="523">
        <v>0.70740000000000003</v>
      </c>
      <c r="BC63" s="523">
        <v>7.7814000000000008E-2</v>
      </c>
      <c r="BD63" s="524">
        <v>0.83599999999999997</v>
      </c>
      <c r="BE63" s="512">
        <f t="shared" si="10"/>
        <v>163.62034657999999</v>
      </c>
    </row>
    <row r="64" spans="1:57" s="6" customFormat="1" ht="28.5" customHeight="1" x14ac:dyDescent="0.5">
      <c r="A64" s="193"/>
      <c r="B64" s="135"/>
      <c r="C64" s="194"/>
      <c r="D64" s="14"/>
      <c r="E64" s="18" t="s">
        <v>305</v>
      </c>
      <c r="F64" s="14"/>
      <c r="G64" s="429">
        <f t="shared" si="4"/>
        <v>80.213846579999995</v>
      </c>
      <c r="H64" s="135"/>
      <c r="I64" s="809"/>
      <c r="J64" s="293">
        <f t="shared" si="5"/>
        <v>12.332000000000001</v>
      </c>
      <c r="K64" s="293">
        <f t="shared" si="6"/>
        <v>18.903199999999998</v>
      </c>
      <c r="L64" s="293">
        <f t="shared" si="7"/>
        <v>24.511999999999997</v>
      </c>
      <c r="N64" s="813"/>
      <c r="O64" s="128" t="s">
        <v>0</v>
      </c>
      <c r="P64" s="839">
        <f>AN64+AO64+AP64+AQ64</f>
        <v>4.7675000000000001</v>
      </c>
      <c r="Q64" s="840"/>
      <c r="R64" s="9"/>
      <c r="S64" s="813"/>
      <c r="T64" s="819"/>
      <c r="U64" s="819"/>
      <c r="V64" s="677"/>
      <c r="W64" s="677"/>
      <c r="X64" s="649"/>
      <c r="Y64" s="649"/>
      <c r="Z64" s="649"/>
      <c r="AA64" s="802"/>
      <c r="AB64" s="130">
        <v>0</v>
      </c>
      <c r="AC64" s="908"/>
      <c r="AD64" s="502">
        <v>1.55541</v>
      </c>
      <c r="AE64" s="11"/>
      <c r="AF64" s="429">
        <v>52.128720000000001</v>
      </c>
      <c r="AG64" s="300">
        <v>14.8614</v>
      </c>
      <c r="AH64" s="301">
        <v>73.061835000000002</v>
      </c>
      <c r="AI64" s="300"/>
      <c r="AJ64" s="297">
        <v>9.6319999999999997</v>
      </c>
      <c r="AK64" s="300">
        <v>16.203199999999999</v>
      </c>
      <c r="AL64" s="300">
        <v>21.811999999999998</v>
      </c>
      <c r="AM64" s="300"/>
      <c r="AN64" s="300">
        <v>2.5</v>
      </c>
      <c r="AO64" s="298">
        <f>(AW60/1000)*0.2</f>
        <v>0.39</v>
      </c>
      <c r="AP64" s="298">
        <v>1</v>
      </c>
      <c r="AQ64" s="298">
        <f>(AW60/1000)*0.45</f>
        <v>0.87749999999999995</v>
      </c>
      <c r="AR64" s="299"/>
      <c r="AS64" s="299"/>
      <c r="AT64" s="299"/>
      <c r="AU64" s="299"/>
      <c r="AV64" s="7">
        <f t="shared" si="9"/>
        <v>2.7</v>
      </c>
      <c r="AW64" s="305">
        <v>2100</v>
      </c>
      <c r="AX64" s="306">
        <v>900</v>
      </c>
      <c r="AY64" s="519">
        <v>9.885646079999999</v>
      </c>
      <c r="AZ64" s="507">
        <v>68.769662499999995</v>
      </c>
      <c r="BA64" s="521">
        <v>0.13712400000000002</v>
      </c>
      <c r="BB64" s="521">
        <v>0.52740000000000009</v>
      </c>
      <c r="BC64" s="521">
        <v>5.8014000000000003E-2</v>
      </c>
      <c r="BD64" s="522">
        <v>0.83599999999999997</v>
      </c>
      <c r="BE64" s="512">
        <f t="shared" si="10"/>
        <v>80.213846579999995</v>
      </c>
    </row>
    <row r="65" spans="1:57" s="6" customFormat="1" ht="28.5" customHeight="1" x14ac:dyDescent="0.5">
      <c r="A65" s="193"/>
      <c r="B65" s="135"/>
      <c r="C65" s="194"/>
      <c r="D65" s="14"/>
      <c r="E65" s="18" t="s">
        <v>294</v>
      </c>
      <c r="F65" s="14"/>
      <c r="G65" s="429">
        <f t="shared" si="4"/>
        <v>92.667071579999984</v>
      </c>
      <c r="H65" s="135"/>
      <c r="I65" s="809"/>
      <c r="J65" s="293">
        <f t="shared" si="5"/>
        <v>12.947000000000003</v>
      </c>
      <c r="K65" s="293">
        <f t="shared" si="6"/>
        <v>19.818200000000001</v>
      </c>
      <c r="L65" s="293">
        <f t="shared" si="7"/>
        <v>25.697000000000003</v>
      </c>
      <c r="N65" s="813"/>
      <c r="O65" s="128" t="s">
        <v>0</v>
      </c>
      <c r="P65" s="839">
        <f>AN65+AO65+AP65+AQ65</f>
        <v>4.8650000000000002</v>
      </c>
      <c r="Q65" s="840"/>
      <c r="R65" s="9"/>
      <c r="S65" s="813"/>
      <c r="T65" s="819"/>
      <c r="U65" s="819"/>
      <c r="V65" s="677"/>
      <c r="W65" s="677"/>
      <c r="X65" s="649"/>
      <c r="Y65" s="649"/>
      <c r="Z65" s="649"/>
      <c r="AA65" s="802"/>
      <c r="AB65" s="130">
        <v>0</v>
      </c>
      <c r="AC65" s="908"/>
      <c r="AD65" s="502">
        <v>1.639335</v>
      </c>
      <c r="AE65" s="11"/>
      <c r="AF65" s="429">
        <v>61.788720000000005</v>
      </c>
      <c r="AG65" s="300">
        <v>15.626399999999999</v>
      </c>
      <c r="AH65" s="301">
        <v>84.782985000000011</v>
      </c>
      <c r="AI65" s="300"/>
      <c r="AJ65" s="297">
        <v>10.112000000000002</v>
      </c>
      <c r="AK65" s="300">
        <v>16.9832</v>
      </c>
      <c r="AL65" s="300">
        <v>22.862000000000002</v>
      </c>
      <c r="AM65" s="300"/>
      <c r="AN65" s="300">
        <v>2.5</v>
      </c>
      <c r="AO65" s="298">
        <f t="shared" si="17"/>
        <v>0.42000000000000004</v>
      </c>
      <c r="AP65" s="298">
        <v>1</v>
      </c>
      <c r="AQ65" s="298">
        <f t="shared" si="18"/>
        <v>0.94500000000000006</v>
      </c>
      <c r="AR65" s="299"/>
      <c r="AS65" s="299"/>
      <c r="AT65" s="299"/>
      <c r="AU65" s="299"/>
      <c r="AV65" s="7">
        <f t="shared" si="9"/>
        <v>2.835</v>
      </c>
      <c r="AW65" s="305">
        <v>2100</v>
      </c>
      <c r="AX65" s="306">
        <v>1050</v>
      </c>
      <c r="AY65" s="519">
        <v>10.376506079999999</v>
      </c>
      <c r="AZ65" s="507">
        <v>80.695037499999984</v>
      </c>
      <c r="BA65" s="521">
        <v>0.14414400000000002</v>
      </c>
      <c r="BB65" s="521">
        <v>0.5544</v>
      </c>
      <c r="BC65" s="521">
        <v>6.0984000000000003E-2</v>
      </c>
      <c r="BD65" s="522">
        <v>0.83599999999999997</v>
      </c>
      <c r="BE65" s="512">
        <f t="shared" si="10"/>
        <v>92.667071579999984</v>
      </c>
    </row>
    <row r="66" spans="1:57" s="6" customFormat="1" ht="28.5" customHeight="1" x14ac:dyDescent="0.5">
      <c r="A66" s="193"/>
      <c r="B66" s="135"/>
      <c r="C66" s="194"/>
      <c r="D66" s="14"/>
      <c r="E66" s="18" t="s">
        <v>295</v>
      </c>
      <c r="F66" s="14"/>
      <c r="G66" s="429">
        <f t="shared" si="4"/>
        <v>105.12029657999999</v>
      </c>
      <c r="H66" s="135"/>
      <c r="I66" s="809"/>
      <c r="J66" s="293">
        <f t="shared" si="5"/>
        <v>13.562000000000001</v>
      </c>
      <c r="K66" s="293">
        <f t="shared" si="6"/>
        <v>20.7332</v>
      </c>
      <c r="L66" s="293">
        <f t="shared" si="7"/>
        <v>26.881999999999998</v>
      </c>
      <c r="N66" s="813"/>
      <c r="O66" s="128" t="s">
        <v>0</v>
      </c>
      <c r="P66" s="839">
        <f>AN66+AO66+AP66+AQ66</f>
        <v>4.8650000000000002</v>
      </c>
      <c r="Q66" s="840"/>
      <c r="R66" s="9"/>
      <c r="S66" s="813"/>
      <c r="T66" s="819"/>
      <c r="U66" s="819"/>
      <c r="V66" s="677"/>
      <c r="W66" s="677"/>
      <c r="X66" s="649"/>
      <c r="Y66" s="649"/>
      <c r="Z66" s="649"/>
      <c r="AA66" s="802"/>
      <c r="AB66" s="130">
        <v>0</v>
      </c>
      <c r="AC66" s="908"/>
      <c r="AD66" s="502">
        <v>1.7232600000000002</v>
      </c>
      <c r="AE66" s="11"/>
      <c r="AF66" s="429">
        <v>64.128720000000001</v>
      </c>
      <c r="AG66" s="300">
        <v>16.391399999999997</v>
      </c>
      <c r="AH66" s="301">
        <v>96.504135000000005</v>
      </c>
      <c r="AI66" s="300"/>
      <c r="AJ66" s="297">
        <v>10.592000000000001</v>
      </c>
      <c r="AK66" s="300">
        <v>17.763200000000001</v>
      </c>
      <c r="AL66" s="300">
        <v>23.911999999999999</v>
      </c>
      <c r="AM66" s="300"/>
      <c r="AN66" s="300">
        <v>2.5</v>
      </c>
      <c r="AO66" s="298">
        <f t="shared" si="17"/>
        <v>0.42000000000000004</v>
      </c>
      <c r="AP66" s="298">
        <v>1</v>
      </c>
      <c r="AQ66" s="298">
        <f t="shared" si="18"/>
        <v>0.94500000000000006</v>
      </c>
      <c r="AR66" s="299"/>
      <c r="AS66" s="299"/>
      <c r="AT66" s="299"/>
      <c r="AU66" s="299"/>
      <c r="AV66" s="7">
        <f t="shared" si="9"/>
        <v>2.9699999999999998</v>
      </c>
      <c r="AW66" s="305">
        <v>2100</v>
      </c>
      <c r="AX66" s="315">
        <v>1200</v>
      </c>
      <c r="AY66" s="519">
        <v>10.867366079999998</v>
      </c>
      <c r="AZ66" s="507">
        <v>92.6204125</v>
      </c>
      <c r="BA66" s="521">
        <v>0.15116400000000002</v>
      </c>
      <c r="BB66" s="521">
        <v>0.58140000000000003</v>
      </c>
      <c r="BC66" s="521">
        <v>6.3953999999999997E-2</v>
      </c>
      <c r="BD66" s="522">
        <v>0.83599999999999997</v>
      </c>
      <c r="BE66" s="512">
        <f t="shared" si="10"/>
        <v>105.12029657999999</v>
      </c>
    </row>
    <row r="67" spans="1:57" s="6" customFormat="1" ht="28.5" customHeight="1" x14ac:dyDescent="0.5">
      <c r="A67" s="193"/>
      <c r="B67" s="135"/>
      <c r="C67" s="194"/>
      <c r="D67" s="14"/>
      <c r="E67" s="18" t="s">
        <v>296</v>
      </c>
      <c r="F67" s="14"/>
      <c r="G67" s="429">
        <f t="shared" si="4"/>
        <v>117.57352158</v>
      </c>
      <c r="H67" s="135"/>
      <c r="I67" s="809"/>
      <c r="J67" s="293">
        <f t="shared" si="5"/>
        <v>14.177000000000001</v>
      </c>
      <c r="K67" s="293">
        <f t="shared" si="6"/>
        <v>21.648199999999999</v>
      </c>
      <c r="L67" s="293">
        <f t="shared" si="7"/>
        <v>28.067</v>
      </c>
      <c r="N67" s="813"/>
      <c r="O67" s="128" t="s">
        <v>0</v>
      </c>
      <c r="P67" s="839">
        <f>AN67+AO67+AP67+AQ67</f>
        <v>4.8650000000000002</v>
      </c>
      <c r="Q67" s="840"/>
      <c r="R67" s="9"/>
      <c r="S67" s="813"/>
      <c r="T67" s="819"/>
      <c r="U67" s="819"/>
      <c r="V67" s="677"/>
      <c r="W67" s="677"/>
      <c r="X67" s="649"/>
      <c r="Y67" s="649"/>
      <c r="Z67" s="649"/>
      <c r="AA67" s="802"/>
      <c r="AB67" s="130">
        <v>0</v>
      </c>
      <c r="AC67" s="908"/>
      <c r="AD67" s="502">
        <v>1.807185</v>
      </c>
      <c r="AE67" s="11"/>
      <c r="AF67" s="429">
        <v>66.468720000000005</v>
      </c>
      <c r="AG67" s="300">
        <v>17.156399999999998</v>
      </c>
      <c r="AH67" s="301">
        <v>108.225285</v>
      </c>
      <c r="AI67" s="300"/>
      <c r="AJ67" s="297">
        <v>11.072000000000001</v>
      </c>
      <c r="AK67" s="300">
        <v>18.543199999999999</v>
      </c>
      <c r="AL67" s="300">
        <v>24.962</v>
      </c>
      <c r="AM67" s="300"/>
      <c r="AN67" s="300">
        <v>2.5</v>
      </c>
      <c r="AO67" s="298">
        <f t="shared" si="17"/>
        <v>0.42000000000000004</v>
      </c>
      <c r="AP67" s="298">
        <v>1</v>
      </c>
      <c r="AQ67" s="298">
        <f t="shared" si="18"/>
        <v>0.94500000000000006</v>
      </c>
      <c r="AR67" s="299"/>
      <c r="AS67" s="299"/>
      <c r="AT67" s="299"/>
      <c r="AU67" s="299"/>
      <c r="AV67" s="7">
        <f t="shared" si="9"/>
        <v>3.1050000000000004</v>
      </c>
      <c r="AW67" s="305">
        <v>2100</v>
      </c>
      <c r="AX67" s="306">
        <v>1350</v>
      </c>
      <c r="AY67" s="519">
        <v>11.35822608</v>
      </c>
      <c r="AZ67" s="507">
        <v>104.5457875</v>
      </c>
      <c r="BA67" s="521">
        <v>0.15818400000000002</v>
      </c>
      <c r="BB67" s="521">
        <v>0.60840000000000005</v>
      </c>
      <c r="BC67" s="521">
        <v>6.6924000000000011E-2</v>
      </c>
      <c r="BD67" s="522">
        <v>0.83599999999999997</v>
      </c>
      <c r="BE67" s="512">
        <f t="shared" si="10"/>
        <v>117.57352158</v>
      </c>
    </row>
    <row r="68" spans="1:57" s="6" customFormat="1" ht="28.5" customHeight="1" x14ac:dyDescent="0.5">
      <c r="A68" s="193"/>
      <c r="B68" s="135"/>
      <c r="C68" s="194"/>
      <c r="D68" s="14"/>
      <c r="E68" s="18" t="s">
        <v>277</v>
      </c>
      <c r="F68" s="14"/>
      <c r="G68" s="429">
        <f t="shared" si="4"/>
        <v>130.02674658000001</v>
      </c>
      <c r="H68" s="135"/>
      <c r="I68" s="809"/>
      <c r="J68" s="293">
        <f t="shared" si="5"/>
        <v>14.792</v>
      </c>
      <c r="K68" s="293">
        <f t="shared" si="6"/>
        <v>22.563200000000002</v>
      </c>
      <c r="L68" s="293">
        <f t="shared" si="7"/>
        <v>29.252000000000002</v>
      </c>
      <c r="N68" s="813"/>
      <c r="O68" s="128" t="s">
        <v>0</v>
      </c>
      <c r="P68" s="839">
        <f>AN68+AO68+AP68+AQ68</f>
        <v>4.8650000000000002</v>
      </c>
      <c r="Q68" s="840"/>
      <c r="R68" s="9"/>
      <c r="S68" s="813"/>
      <c r="T68" s="819"/>
      <c r="U68" s="819"/>
      <c r="V68" s="677"/>
      <c r="W68" s="677"/>
      <c r="X68" s="649"/>
      <c r="Y68" s="649"/>
      <c r="Z68" s="649"/>
      <c r="AA68" s="802"/>
      <c r="AB68" s="130">
        <v>0</v>
      </c>
      <c r="AC68" s="908"/>
      <c r="AD68" s="502">
        <v>1.8911100000000003</v>
      </c>
      <c r="AE68" s="11"/>
      <c r="AF68" s="429">
        <v>76.154720000000012</v>
      </c>
      <c r="AG68" s="300">
        <v>17.921399999999998</v>
      </c>
      <c r="AH68" s="301"/>
      <c r="AI68" s="300">
        <v>136.33256</v>
      </c>
      <c r="AJ68" s="297">
        <v>11.552</v>
      </c>
      <c r="AK68" s="300">
        <v>19.3232</v>
      </c>
      <c r="AL68" s="300">
        <v>26.012</v>
      </c>
      <c r="AM68" s="300"/>
      <c r="AN68" s="300">
        <v>2.5</v>
      </c>
      <c r="AO68" s="298">
        <f t="shared" si="17"/>
        <v>0.42000000000000004</v>
      </c>
      <c r="AP68" s="298">
        <v>1</v>
      </c>
      <c r="AQ68" s="298">
        <f t="shared" si="18"/>
        <v>0.94500000000000006</v>
      </c>
      <c r="AR68" s="299"/>
      <c r="AS68" s="299"/>
      <c r="AT68" s="299"/>
      <c r="AU68" s="299"/>
      <c r="AV68" s="7">
        <f t="shared" si="9"/>
        <v>3.24</v>
      </c>
      <c r="AW68" s="305">
        <v>2100</v>
      </c>
      <c r="AX68" s="306">
        <v>1500</v>
      </c>
      <c r="AY68" s="519">
        <v>11.849086079999999</v>
      </c>
      <c r="AZ68" s="507">
        <v>116.47116249999999</v>
      </c>
      <c r="BA68" s="521">
        <v>0.16520400000000002</v>
      </c>
      <c r="BB68" s="521">
        <v>0.63540000000000008</v>
      </c>
      <c r="BC68" s="521">
        <v>6.9893999999999998E-2</v>
      </c>
      <c r="BD68" s="522">
        <v>0.83599999999999997</v>
      </c>
      <c r="BE68" s="512">
        <f t="shared" si="10"/>
        <v>130.02674658000001</v>
      </c>
    </row>
    <row r="69" spans="1:57" s="6" customFormat="1" ht="28.5" customHeight="1" x14ac:dyDescent="0.5">
      <c r="A69" s="193"/>
      <c r="B69" s="135"/>
      <c r="C69" s="194"/>
      <c r="D69" s="14"/>
      <c r="E69" s="18" t="s">
        <v>297</v>
      </c>
      <c r="F69" s="14"/>
      <c r="G69" s="429">
        <f t="shared" si="4"/>
        <v>142.47997158000001</v>
      </c>
      <c r="H69" s="135"/>
      <c r="I69" s="809"/>
      <c r="J69" s="293">
        <f t="shared" si="5"/>
        <v>15.407</v>
      </c>
      <c r="K69" s="293">
        <f t="shared" si="6"/>
        <v>23.478199999999998</v>
      </c>
      <c r="L69" s="293">
        <f t="shared" si="7"/>
        <v>30.436999999999998</v>
      </c>
      <c r="N69" s="813"/>
      <c r="O69" s="128" t="s">
        <v>0</v>
      </c>
      <c r="P69" s="804" t="s">
        <v>0</v>
      </c>
      <c r="Q69" s="805"/>
      <c r="R69" s="9"/>
      <c r="S69" s="813"/>
      <c r="T69" s="819"/>
      <c r="U69" s="819"/>
      <c r="V69" s="677"/>
      <c r="W69" s="677"/>
      <c r="X69" s="649"/>
      <c r="Y69" s="649"/>
      <c r="Z69" s="649"/>
      <c r="AA69" s="802"/>
      <c r="AB69" s="130">
        <v>0</v>
      </c>
      <c r="AC69" s="908"/>
      <c r="AD69" s="502">
        <v>1.9750349999999999</v>
      </c>
      <c r="AE69" s="11"/>
      <c r="AF69" s="429">
        <v>76.570720000000009</v>
      </c>
      <c r="AG69" s="300">
        <v>18.686399999999999</v>
      </c>
      <c r="AH69" s="301"/>
      <c r="AI69" s="300">
        <v>149.65496000000002</v>
      </c>
      <c r="AJ69" s="297">
        <v>12.032</v>
      </c>
      <c r="AK69" s="300">
        <v>20.103199999999998</v>
      </c>
      <c r="AL69" s="300">
        <v>27.061999999999998</v>
      </c>
      <c r="AM69" s="300"/>
      <c r="AN69" s="300" t="s">
        <v>443</v>
      </c>
      <c r="AO69" s="298">
        <f t="shared" si="17"/>
        <v>0.42000000000000004</v>
      </c>
      <c r="AP69" s="298">
        <v>1</v>
      </c>
      <c r="AQ69" s="298">
        <f t="shared" si="18"/>
        <v>0.94500000000000006</v>
      </c>
      <c r="AR69" s="299"/>
      <c r="AS69" s="299"/>
      <c r="AT69" s="299"/>
      <c r="AU69" s="299"/>
      <c r="AV69" s="7">
        <f t="shared" si="9"/>
        <v>3.375</v>
      </c>
      <c r="AW69" s="309">
        <v>2100</v>
      </c>
      <c r="AX69" s="306">
        <v>1650</v>
      </c>
      <c r="AY69" s="519">
        <v>12.339946079999999</v>
      </c>
      <c r="AZ69" s="507">
        <v>128.39653749999999</v>
      </c>
      <c r="BA69" s="521">
        <v>0.17222400000000002</v>
      </c>
      <c r="BB69" s="521">
        <v>0.6624000000000001</v>
      </c>
      <c r="BC69" s="521">
        <v>7.2864000000000012E-2</v>
      </c>
      <c r="BD69" s="522">
        <v>0.83599999999999997</v>
      </c>
      <c r="BE69" s="512">
        <f t="shared" si="10"/>
        <v>142.47997158000001</v>
      </c>
    </row>
    <row r="70" spans="1:57" s="6" customFormat="1" ht="28.5" customHeight="1" x14ac:dyDescent="0.5">
      <c r="A70" s="193"/>
      <c r="B70" s="135"/>
      <c r="C70" s="194"/>
      <c r="D70" s="14"/>
      <c r="E70" s="529" t="s">
        <v>306</v>
      </c>
      <c r="F70" s="14"/>
      <c r="G70" s="530">
        <f t="shared" ref="G70:G114" si="23">BE70</f>
        <v>99.056546579999974</v>
      </c>
      <c r="H70" s="135"/>
      <c r="I70" s="809"/>
      <c r="J70" s="531">
        <f t="shared" ref="J70:J94" si="24">AJ70+$AV70</f>
        <v>13.561999999999998</v>
      </c>
      <c r="K70" s="531">
        <f t="shared" ref="K70:K94" si="25">AK70+$AV70</f>
        <v>20.7332</v>
      </c>
      <c r="L70" s="531">
        <f t="shared" ref="L70:L94" si="26">AL70+$AV70</f>
        <v>26.881999999999998</v>
      </c>
      <c r="N70" s="813"/>
      <c r="O70" s="532" t="s">
        <v>0</v>
      </c>
      <c r="P70" s="839">
        <f>AN70+AO70+AP70+AQ70</f>
        <v>4.8650000000000002</v>
      </c>
      <c r="Q70" s="840"/>
      <c r="R70" s="9"/>
      <c r="S70" s="813"/>
      <c r="T70" s="819"/>
      <c r="U70" s="819"/>
      <c r="V70" s="677"/>
      <c r="W70" s="677"/>
      <c r="X70" s="649"/>
      <c r="Y70" s="649"/>
      <c r="Z70" s="649"/>
      <c r="AA70" s="802"/>
      <c r="AB70" s="116">
        <v>0</v>
      </c>
      <c r="AC70" s="908"/>
      <c r="AD70" s="502">
        <v>1.639335</v>
      </c>
      <c r="AE70" s="11"/>
      <c r="AF70" s="430">
        <v>63.738720000000001</v>
      </c>
      <c r="AG70" s="300">
        <v>16.391399999999997</v>
      </c>
      <c r="AH70" s="301">
        <v>90.739635000000007</v>
      </c>
      <c r="AI70" s="300"/>
      <c r="AJ70" s="297">
        <v>10.591999999999999</v>
      </c>
      <c r="AK70" s="300">
        <v>17.763200000000001</v>
      </c>
      <c r="AL70" s="300">
        <v>23.911999999999999</v>
      </c>
      <c r="AM70" s="300"/>
      <c r="AN70" s="300">
        <v>2.5</v>
      </c>
      <c r="AO70" s="298">
        <f t="shared" si="17"/>
        <v>0.42000000000000004</v>
      </c>
      <c r="AP70" s="298">
        <v>1</v>
      </c>
      <c r="AQ70" s="298">
        <f t="shared" si="18"/>
        <v>0.94500000000000006</v>
      </c>
      <c r="AR70" s="299"/>
      <c r="AS70" s="299"/>
      <c r="AT70" s="299"/>
      <c r="AU70" s="299"/>
      <c r="AV70" s="7">
        <f t="shared" si="9"/>
        <v>2.9699999999999998</v>
      </c>
      <c r="AW70" s="307">
        <v>2250</v>
      </c>
      <c r="AX70" s="306">
        <v>1050</v>
      </c>
      <c r="AY70" s="519">
        <v>10.867366079999998</v>
      </c>
      <c r="AZ70" s="507">
        <v>86.556662499999987</v>
      </c>
      <c r="BA70" s="521">
        <v>0.15116400000000002</v>
      </c>
      <c r="BB70" s="521">
        <v>0.58140000000000003</v>
      </c>
      <c r="BC70" s="521">
        <v>6.3953999999999997E-2</v>
      </c>
      <c r="BD70" s="522">
        <v>0.83599999999999997</v>
      </c>
      <c r="BE70" s="512">
        <f t="shared" ref="BE70" si="27">SUM(AY70:BD70)</f>
        <v>99.056546579999974</v>
      </c>
    </row>
    <row r="71" spans="1:57" s="6" customFormat="1" ht="28.5" customHeight="1" x14ac:dyDescent="0.5">
      <c r="A71" s="193"/>
      <c r="B71" s="135"/>
      <c r="C71" s="194"/>
      <c r="D71" s="14"/>
      <c r="E71" s="529" t="s">
        <v>307</v>
      </c>
      <c r="F71" s="14"/>
      <c r="G71" s="530">
        <f t="shared" si="23"/>
        <v>112.37602158</v>
      </c>
      <c r="H71" s="135"/>
      <c r="I71" s="809"/>
      <c r="J71" s="531">
        <f t="shared" si="24"/>
        <v>14.177000000000001</v>
      </c>
      <c r="K71" s="531">
        <f t="shared" si="25"/>
        <v>21.648199999999999</v>
      </c>
      <c r="L71" s="531">
        <f t="shared" si="26"/>
        <v>28.067</v>
      </c>
      <c r="N71" s="813"/>
      <c r="O71" s="532" t="s">
        <v>0</v>
      </c>
      <c r="P71" s="839">
        <f>AN71+AO71+AP71+AQ71</f>
        <v>4.9625000000000004</v>
      </c>
      <c r="Q71" s="840"/>
      <c r="R71" s="9"/>
      <c r="S71" s="813"/>
      <c r="T71" s="819"/>
      <c r="U71" s="819"/>
      <c r="V71" s="677"/>
      <c r="W71" s="677"/>
      <c r="X71" s="649"/>
      <c r="Y71" s="649"/>
      <c r="Z71" s="649"/>
      <c r="AA71" s="802"/>
      <c r="AB71" s="116">
        <v>0</v>
      </c>
      <c r="AC71" s="908"/>
      <c r="AD71" s="502">
        <v>1.7232599999999998</v>
      </c>
      <c r="AE71" s="11"/>
      <c r="AF71" s="430">
        <v>66.078720000000004</v>
      </c>
      <c r="AG71" s="300">
        <v>17.156399999999998</v>
      </c>
      <c r="AH71" s="301">
        <v>103.28428500000001</v>
      </c>
      <c r="AI71" s="300"/>
      <c r="AJ71" s="297">
        <v>11.072000000000001</v>
      </c>
      <c r="AK71" s="300">
        <v>18.543199999999999</v>
      </c>
      <c r="AL71" s="300">
        <v>24.962</v>
      </c>
      <c r="AM71" s="300"/>
      <c r="AN71" s="300">
        <v>2.5</v>
      </c>
      <c r="AO71" s="298">
        <f t="shared" si="17"/>
        <v>0.45</v>
      </c>
      <c r="AP71" s="298">
        <v>1</v>
      </c>
      <c r="AQ71" s="298">
        <f t="shared" si="18"/>
        <v>1.0125</v>
      </c>
      <c r="AR71" s="299"/>
      <c r="AS71" s="299"/>
      <c r="AT71" s="299"/>
      <c r="AU71" s="299"/>
      <c r="AV71" s="7">
        <f t="shared" si="9"/>
        <v>3.1050000000000004</v>
      </c>
      <c r="AW71" s="307">
        <v>2250</v>
      </c>
      <c r="AX71" s="306">
        <v>1200</v>
      </c>
      <c r="AY71" s="520">
        <v>11.35822608</v>
      </c>
      <c r="AZ71" s="507">
        <v>99.348287499999998</v>
      </c>
      <c r="BA71" s="523">
        <v>0.15818400000000002</v>
      </c>
      <c r="BB71" s="523">
        <v>0.60840000000000005</v>
      </c>
      <c r="BC71" s="523">
        <v>6.6924000000000011E-2</v>
      </c>
      <c r="BD71" s="524">
        <v>0.83599999999999997</v>
      </c>
      <c r="BE71" s="512">
        <f t="shared" si="10"/>
        <v>112.37602158</v>
      </c>
    </row>
    <row r="72" spans="1:57" s="6" customFormat="1" ht="28.5" customHeight="1" x14ac:dyDescent="0.5">
      <c r="A72" s="193"/>
      <c r="B72" s="135"/>
      <c r="C72" s="194"/>
      <c r="D72" s="14"/>
      <c r="E72" s="529" t="s">
        <v>308</v>
      </c>
      <c r="F72" s="14"/>
      <c r="G72" s="530">
        <f t="shared" si="23"/>
        <v>125.69549658</v>
      </c>
      <c r="H72" s="135"/>
      <c r="I72" s="809"/>
      <c r="J72" s="531">
        <f t="shared" si="24"/>
        <v>14.792</v>
      </c>
      <c r="K72" s="531">
        <f t="shared" si="25"/>
        <v>22.563200000000002</v>
      </c>
      <c r="L72" s="531">
        <f t="shared" si="26"/>
        <v>29.251999999999995</v>
      </c>
      <c r="N72" s="813"/>
      <c r="O72" s="532" t="s">
        <v>0</v>
      </c>
      <c r="P72" s="839">
        <f>AN72+AO72+AP72+AQ72</f>
        <v>4.9625000000000004</v>
      </c>
      <c r="Q72" s="840"/>
      <c r="R72" s="9"/>
      <c r="S72" s="813"/>
      <c r="T72" s="819"/>
      <c r="U72" s="819"/>
      <c r="V72" s="677"/>
      <c r="W72" s="677"/>
      <c r="X72" s="649"/>
      <c r="Y72" s="649"/>
      <c r="Z72" s="649"/>
      <c r="AA72" s="802"/>
      <c r="AB72" s="116">
        <v>0</v>
      </c>
      <c r="AC72" s="908"/>
      <c r="AD72" s="502">
        <v>1.807185</v>
      </c>
      <c r="AE72" s="11"/>
      <c r="AF72" s="430">
        <v>68.418720000000008</v>
      </c>
      <c r="AG72" s="300">
        <v>17.921399999999998</v>
      </c>
      <c r="AH72" s="301"/>
      <c r="AI72" s="300">
        <v>131.65255999999999</v>
      </c>
      <c r="AJ72" s="297">
        <v>11.552</v>
      </c>
      <c r="AK72" s="300">
        <v>19.3232</v>
      </c>
      <c r="AL72" s="300">
        <v>26.011999999999997</v>
      </c>
      <c r="AM72" s="300"/>
      <c r="AN72" s="300">
        <v>2.5</v>
      </c>
      <c r="AO72" s="298">
        <f t="shared" si="17"/>
        <v>0.45</v>
      </c>
      <c r="AP72" s="298">
        <v>1</v>
      </c>
      <c r="AQ72" s="298">
        <f t="shared" si="18"/>
        <v>1.0125</v>
      </c>
      <c r="AR72" s="299"/>
      <c r="AS72" s="299"/>
      <c r="AT72" s="299"/>
      <c r="AU72" s="299"/>
      <c r="AV72" s="7">
        <f t="shared" si="9"/>
        <v>3.24</v>
      </c>
      <c r="AW72" s="307">
        <v>2250</v>
      </c>
      <c r="AX72" s="306">
        <v>1350</v>
      </c>
      <c r="AY72" s="520">
        <v>11.849086079999999</v>
      </c>
      <c r="AZ72" s="507">
        <v>112.13991249999999</v>
      </c>
      <c r="BA72" s="523">
        <v>0.16520400000000002</v>
      </c>
      <c r="BB72" s="523">
        <v>0.63540000000000008</v>
      </c>
      <c r="BC72" s="523">
        <v>6.9893999999999998E-2</v>
      </c>
      <c r="BD72" s="524">
        <v>0.83599999999999997</v>
      </c>
      <c r="BE72" s="512">
        <f t="shared" ref="BE72:BE114" si="28">SUM(AY72:BD72)</f>
        <v>125.69549658</v>
      </c>
    </row>
    <row r="73" spans="1:57" s="6" customFormat="1" ht="28.5" customHeight="1" x14ac:dyDescent="0.5">
      <c r="A73" s="193"/>
      <c r="B73" s="135"/>
      <c r="C73" s="194"/>
      <c r="D73" s="14"/>
      <c r="E73" s="529" t="s">
        <v>309</v>
      </c>
      <c r="F73" s="14"/>
      <c r="G73" s="530">
        <f t="shared" si="23"/>
        <v>139.01497158000001</v>
      </c>
      <c r="H73" s="135"/>
      <c r="I73" s="809"/>
      <c r="J73" s="531">
        <f t="shared" si="24"/>
        <v>15.407</v>
      </c>
      <c r="K73" s="531">
        <f t="shared" si="25"/>
        <v>23.478199999999998</v>
      </c>
      <c r="L73" s="531">
        <f t="shared" si="26"/>
        <v>30.436999999999998</v>
      </c>
      <c r="N73" s="813"/>
      <c r="O73" s="532" t="s">
        <v>0</v>
      </c>
      <c r="P73" s="839">
        <f>AN73+AO73+AP73+AQ73</f>
        <v>4.9625000000000004</v>
      </c>
      <c r="Q73" s="840"/>
      <c r="R73" s="9"/>
      <c r="S73" s="813"/>
      <c r="T73" s="819"/>
      <c r="U73" s="819"/>
      <c r="V73" s="677"/>
      <c r="W73" s="677"/>
      <c r="X73" s="649"/>
      <c r="Y73" s="649"/>
      <c r="Z73" s="649"/>
      <c r="AA73" s="802"/>
      <c r="AB73" s="116">
        <v>0</v>
      </c>
      <c r="AC73" s="908"/>
      <c r="AD73" s="502">
        <v>1.8911099999999998</v>
      </c>
      <c r="AE73" s="11"/>
      <c r="AF73" s="430">
        <v>78.494720000000001</v>
      </c>
      <c r="AG73" s="300">
        <v>18.686399999999999</v>
      </c>
      <c r="AH73" s="301"/>
      <c r="AI73" s="300">
        <v>145.91095999999999</v>
      </c>
      <c r="AJ73" s="297">
        <v>12.032</v>
      </c>
      <c r="AK73" s="300">
        <v>20.103199999999998</v>
      </c>
      <c r="AL73" s="300">
        <v>27.061999999999998</v>
      </c>
      <c r="AM73" s="300"/>
      <c r="AN73" s="300">
        <v>2.5</v>
      </c>
      <c r="AO73" s="298">
        <f t="shared" si="17"/>
        <v>0.45</v>
      </c>
      <c r="AP73" s="298">
        <v>1</v>
      </c>
      <c r="AQ73" s="298">
        <f t="shared" si="18"/>
        <v>1.0125</v>
      </c>
      <c r="AR73" s="299"/>
      <c r="AS73" s="299"/>
      <c r="AT73" s="299"/>
      <c r="AU73" s="299"/>
      <c r="AV73" s="7">
        <f t="shared" ref="AV73:AV114" si="29">(2*(AW73+AX73)/1000)*0.45</f>
        <v>3.375</v>
      </c>
      <c r="AW73" s="307">
        <v>2250</v>
      </c>
      <c r="AX73" s="306">
        <v>1500</v>
      </c>
      <c r="AY73" s="520">
        <v>12.339946079999999</v>
      </c>
      <c r="AZ73" s="507">
        <v>124.93153749999999</v>
      </c>
      <c r="BA73" s="523">
        <v>0.17222400000000002</v>
      </c>
      <c r="BB73" s="523">
        <v>0.6624000000000001</v>
      </c>
      <c r="BC73" s="523">
        <v>7.2864000000000012E-2</v>
      </c>
      <c r="BD73" s="524">
        <v>0.83599999999999997</v>
      </c>
      <c r="BE73" s="512">
        <f t="shared" si="28"/>
        <v>139.01497158000001</v>
      </c>
    </row>
    <row r="74" spans="1:57" s="6" customFormat="1" ht="28.5" customHeight="1" x14ac:dyDescent="0.5">
      <c r="A74" s="193"/>
      <c r="B74" s="135"/>
      <c r="C74" s="194"/>
      <c r="D74" s="14"/>
      <c r="E74" s="529" t="s">
        <v>310</v>
      </c>
      <c r="F74" s="14"/>
      <c r="G74" s="530">
        <f t="shared" si="23"/>
        <v>152.33444658000002</v>
      </c>
      <c r="H74" s="135"/>
      <c r="I74" s="809"/>
      <c r="J74" s="531">
        <f t="shared" si="24"/>
        <v>16.021999999999998</v>
      </c>
      <c r="K74" s="531">
        <f t="shared" si="25"/>
        <v>24.3932</v>
      </c>
      <c r="L74" s="531">
        <f t="shared" si="26"/>
        <v>31.622</v>
      </c>
      <c r="N74" s="813"/>
      <c r="O74" s="532" t="s">
        <v>0</v>
      </c>
      <c r="P74" s="806" t="s">
        <v>0</v>
      </c>
      <c r="Q74" s="807"/>
      <c r="R74" s="9"/>
      <c r="S74" s="813"/>
      <c r="T74" s="819"/>
      <c r="U74" s="819"/>
      <c r="V74" s="677"/>
      <c r="W74" s="677"/>
      <c r="X74" s="649"/>
      <c r="Y74" s="649"/>
      <c r="Z74" s="649"/>
      <c r="AA74" s="802"/>
      <c r="AB74" s="116">
        <v>0</v>
      </c>
      <c r="AC74" s="908"/>
      <c r="AD74" s="502">
        <v>1.9750349999999999</v>
      </c>
      <c r="AE74" s="11"/>
      <c r="AF74" s="430">
        <v>78.910720000000012</v>
      </c>
      <c r="AG74" s="300">
        <v>19.4514</v>
      </c>
      <c r="AH74" s="301"/>
      <c r="AI74" s="300">
        <v>160.16936000000001</v>
      </c>
      <c r="AJ74" s="297">
        <v>12.512</v>
      </c>
      <c r="AK74" s="300">
        <v>20.883200000000002</v>
      </c>
      <c r="AL74" s="300">
        <v>28.112000000000002</v>
      </c>
      <c r="AM74" s="300"/>
      <c r="AN74" s="300" t="s">
        <v>443</v>
      </c>
      <c r="AO74" s="298">
        <f t="shared" si="17"/>
        <v>0.45</v>
      </c>
      <c r="AP74" s="298">
        <v>1</v>
      </c>
      <c r="AQ74" s="298">
        <f t="shared" si="18"/>
        <v>1.0125</v>
      </c>
      <c r="AR74" s="299"/>
      <c r="AS74" s="299"/>
      <c r="AT74" s="299"/>
      <c r="AU74" s="299"/>
      <c r="AV74" s="7">
        <f t="shared" si="29"/>
        <v>3.51</v>
      </c>
      <c r="AW74" s="305">
        <v>2250</v>
      </c>
      <c r="AX74" s="306">
        <v>1650</v>
      </c>
      <c r="AY74" s="520">
        <v>12.830806079999999</v>
      </c>
      <c r="AZ74" s="507">
        <v>137.7231625</v>
      </c>
      <c r="BA74" s="523">
        <v>0.17924400000000001</v>
      </c>
      <c r="BB74" s="523">
        <v>0.68940000000000001</v>
      </c>
      <c r="BC74" s="523">
        <v>7.5833999999999999E-2</v>
      </c>
      <c r="BD74" s="524">
        <v>0.83599999999999997</v>
      </c>
      <c r="BE74" s="512">
        <f t="shared" si="28"/>
        <v>152.33444658000002</v>
      </c>
    </row>
    <row r="75" spans="1:57" s="6" customFormat="1" ht="28.5" customHeight="1" x14ac:dyDescent="0.5">
      <c r="A75" s="193"/>
      <c r="B75" s="135"/>
      <c r="C75" s="194"/>
      <c r="D75" s="14"/>
      <c r="E75" s="18" t="s">
        <v>113</v>
      </c>
      <c r="F75" s="14"/>
      <c r="G75" s="429">
        <f t="shared" si="23"/>
        <v>105.44602157999999</v>
      </c>
      <c r="H75" s="135"/>
      <c r="I75" s="809"/>
      <c r="J75" s="293">
        <f t="shared" si="24"/>
        <v>14.177000000000001</v>
      </c>
      <c r="K75" s="293">
        <f t="shared" si="25"/>
        <v>21.648200000000003</v>
      </c>
      <c r="L75" s="293">
        <f t="shared" si="26"/>
        <v>28.067000000000004</v>
      </c>
      <c r="N75" s="813"/>
      <c r="O75" s="128" t="s">
        <v>0</v>
      </c>
      <c r="P75" s="804" t="s">
        <v>0</v>
      </c>
      <c r="Q75" s="805"/>
      <c r="R75" s="9"/>
      <c r="S75" s="813"/>
      <c r="T75" s="819"/>
      <c r="U75" s="819"/>
      <c r="V75" s="677"/>
      <c r="W75" s="677"/>
      <c r="X75" s="649"/>
      <c r="Y75" s="649"/>
      <c r="Z75" s="649"/>
      <c r="AA75" s="802"/>
      <c r="AB75" s="130">
        <v>0</v>
      </c>
      <c r="AC75" s="908"/>
      <c r="AD75" s="503" t="s">
        <v>0</v>
      </c>
      <c r="AE75" s="11"/>
      <c r="AF75" s="429">
        <v>65.688720000000004</v>
      </c>
      <c r="AG75" s="300">
        <v>17.156399999999998</v>
      </c>
      <c r="AH75" s="301">
        <v>96.696285000000003</v>
      </c>
      <c r="AI75" s="300"/>
      <c r="AJ75" s="297">
        <v>11.072000000000001</v>
      </c>
      <c r="AK75" s="300">
        <v>18.543200000000002</v>
      </c>
      <c r="AL75" s="300">
        <v>24.962000000000003</v>
      </c>
      <c r="AM75" s="300"/>
      <c r="AN75" s="300" t="s">
        <v>443</v>
      </c>
      <c r="AO75" s="298">
        <f t="shared" si="17"/>
        <v>0.45</v>
      </c>
      <c r="AP75" s="298">
        <v>1</v>
      </c>
      <c r="AQ75" s="298">
        <f t="shared" si="18"/>
        <v>1.0125</v>
      </c>
      <c r="AR75" s="299"/>
      <c r="AS75" s="299"/>
      <c r="AT75" s="299"/>
      <c r="AU75" s="299"/>
      <c r="AV75" s="7">
        <f t="shared" si="29"/>
        <v>3.1050000000000004</v>
      </c>
      <c r="AW75" s="311">
        <v>2400</v>
      </c>
      <c r="AX75" s="306">
        <v>1050</v>
      </c>
      <c r="AY75" s="519">
        <v>11.35822608</v>
      </c>
      <c r="AZ75" s="507">
        <v>92.418287499999991</v>
      </c>
      <c r="BA75" s="521">
        <v>0.15818400000000002</v>
      </c>
      <c r="BB75" s="521">
        <v>0.60840000000000005</v>
      </c>
      <c r="BC75" s="521">
        <v>6.6924000000000011E-2</v>
      </c>
      <c r="BD75" s="522">
        <v>0.83599999999999997</v>
      </c>
      <c r="BE75" s="512">
        <f t="shared" si="28"/>
        <v>105.44602157999999</v>
      </c>
    </row>
    <row r="76" spans="1:57" s="6" customFormat="1" ht="28.5" customHeight="1" x14ac:dyDescent="0.5">
      <c r="A76" s="193"/>
      <c r="B76" s="135"/>
      <c r="C76" s="194"/>
      <c r="D76" s="14"/>
      <c r="E76" s="18" t="s">
        <v>311</v>
      </c>
      <c r="F76" s="14"/>
      <c r="G76" s="429">
        <f t="shared" si="23"/>
        <v>119.63174658</v>
      </c>
      <c r="H76" s="135"/>
      <c r="I76" s="809"/>
      <c r="J76" s="293">
        <f t="shared" si="24"/>
        <v>14.792</v>
      </c>
      <c r="K76" s="293">
        <f t="shared" si="25"/>
        <v>22.563200000000002</v>
      </c>
      <c r="L76" s="293">
        <f t="shared" si="26"/>
        <v>29.252000000000002</v>
      </c>
      <c r="N76" s="813"/>
      <c r="O76" s="128" t="s">
        <v>0</v>
      </c>
      <c r="P76" s="839">
        <f>AN76+AO76+AP76+AQ76</f>
        <v>5.0600000000000005</v>
      </c>
      <c r="Q76" s="840"/>
      <c r="R76" s="9"/>
      <c r="S76" s="813"/>
      <c r="T76" s="819"/>
      <c r="U76" s="819"/>
      <c r="V76" s="677"/>
      <c r="W76" s="677"/>
      <c r="X76" s="649"/>
      <c r="Y76" s="649"/>
      <c r="Z76" s="649"/>
      <c r="AA76" s="802"/>
      <c r="AB76" s="130">
        <v>0</v>
      </c>
      <c r="AC76" s="908"/>
      <c r="AD76" s="502">
        <v>1.8071849999999996</v>
      </c>
      <c r="AE76" s="11"/>
      <c r="AF76" s="429">
        <v>68.028720000000007</v>
      </c>
      <c r="AG76" s="300">
        <v>17.921399999999998</v>
      </c>
      <c r="AH76" s="301">
        <v>110.064435</v>
      </c>
      <c r="AI76" s="300"/>
      <c r="AJ76" s="297">
        <v>11.552</v>
      </c>
      <c r="AK76" s="300">
        <v>19.3232</v>
      </c>
      <c r="AL76" s="300">
        <v>26.012</v>
      </c>
      <c r="AM76" s="300"/>
      <c r="AN76" s="300">
        <v>2.5</v>
      </c>
      <c r="AO76" s="298">
        <f t="shared" si="17"/>
        <v>0.48</v>
      </c>
      <c r="AP76" s="298">
        <v>1</v>
      </c>
      <c r="AQ76" s="298">
        <f t="shared" si="18"/>
        <v>1.08</v>
      </c>
      <c r="AR76" s="299"/>
      <c r="AS76" s="299"/>
      <c r="AT76" s="299"/>
      <c r="AU76" s="299"/>
      <c r="AV76" s="7">
        <f t="shared" si="29"/>
        <v>3.24</v>
      </c>
      <c r="AW76" s="305">
        <v>2400</v>
      </c>
      <c r="AX76" s="306">
        <v>1200</v>
      </c>
      <c r="AY76" s="519">
        <v>11.849086079999999</v>
      </c>
      <c r="AZ76" s="507">
        <v>106.0761625</v>
      </c>
      <c r="BA76" s="521">
        <v>0.16520400000000002</v>
      </c>
      <c r="BB76" s="521">
        <v>0.63540000000000008</v>
      </c>
      <c r="BC76" s="521">
        <v>6.9893999999999998E-2</v>
      </c>
      <c r="BD76" s="522">
        <v>0.83599999999999997</v>
      </c>
      <c r="BE76" s="512">
        <f t="shared" si="28"/>
        <v>119.63174658</v>
      </c>
    </row>
    <row r="77" spans="1:57" s="6" customFormat="1" ht="28.5" customHeight="1" x14ac:dyDescent="0.5">
      <c r="A77" s="193"/>
      <c r="B77" s="135"/>
      <c r="C77" s="194"/>
      <c r="D77" s="14"/>
      <c r="E77" s="18" t="s">
        <v>312</v>
      </c>
      <c r="F77" s="14"/>
      <c r="G77" s="429">
        <f t="shared" si="23"/>
        <v>133.81747158000002</v>
      </c>
      <c r="H77" s="135"/>
      <c r="I77" s="809"/>
      <c r="J77" s="293">
        <f t="shared" si="24"/>
        <v>15.407</v>
      </c>
      <c r="K77" s="293">
        <f t="shared" si="25"/>
        <v>23.478200000000001</v>
      </c>
      <c r="L77" s="293">
        <f t="shared" si="26"/>
        <v>30.437000000000001</v>
      </c>
      <c r="N77" s="813"/>
      <c r="O77" s="128" t="s">
        <v>0</v>
      </c>
      <c r="P77" s="839">
        <f>AN77+AO77+AP77+AQ77</f>
        <v>5.0600000000000005</v>
      </c>
      <c r="Q77" s="840"/>
      <c r="R77" s="9"/>
      <c r="S77" s="813"/>
      <c r="T77" s="819"/>
      <c r="U77" s="819"/>
      <c r="V77" s="677"/>
      <c r="W77" s="677"/>
      <c r="X77" s="649"/>
      <c r="Y77" s="649"/>
      <c r="Z77" s="649"/>
      <c r="AA77" s="802"/>
      <c r="AB77" s="130">
        <v>0</v>
      </c>
      <c r="AC77" s="908"/>
      <c r="AD77" s="502">
        <v>1.8911099999999998</v>
      </c>
      <c r="AE77" s="11"/>
      <c r="AF77" s="429">
        <v>70.36872000000001</v>
      </c>
      <c r="AG77" s="300">
        <v>18.686399999999999</v>
      </c>
      <c r="AH77" s="301"/>
      <c r="AI77" s="300">
        <v>140.29496</v>
      </c>
      <c r="AJ77" s="297">
        <v>12.032</v>
      </c>
      <c r="AK77" s="300">
        <v>20.103200000000001</v>
      </c>
      <c r="AL77" s="300">
        <v>27.062000000000001</v>
      </c>
      <c r="AM77" s="300"/>
      <c r="AN77" s="300">
        <v>2.5</v>
      </c>
      <c r="AO77" s="298">
        <f t="shared" si="17"/>
        <v>0.48</v>
      </c>
      <c r="AP77" s="298">
        <v>1</v>
      </c>
      <c r="AQ77" s="298">
        <f t="shared" si="18"/>
        <v>1.08</v>
      </c>
      <c r="AR77" s="299"/>
      <c r="AS77" s="299"/>
      <c r="AT77" s="299"/>
      <c r="AU77" s="299"/>
      <c r="AV77" s="7">
        <f t="shared" si="29"/>
        <v>3.375</v>
      </c>
      <c r="AW77" s="305">
        <v>2400</v>
      </c>
      <c r="AX77" s="306">
        <v>1350</v>
      </c>
      <c r="AY77" s="519">
        <v>12.339946079999999</v>
      </c>
      <c r="AZ77" s="507">
        <v>119.7340375</v>
      </c>
      <c r="BA77" s="521">
        <v>0.17222400000000002</v>
      </c>
      <c r="BB77" s="521">
        <v>0.6624000000000001</v>
      </c>
      <c r="BC77" s="521">
        <v>7.2864000000000012E-2</v>
      </c>
      <c r="BD77" s="522">
        <v>0.83599999999999997</v>
      </c>
      <c r="BE77" s="512">
        <f t="shared" si="28"/>
        <v>133.81747158000002</v>
      </c>
    </row>
    <row r="78" spans="1:57" s="6" customFormat="1" ht="28.5" customHeight="1" x14ac:dyDescent="0.5">
      <c r="A78" s="193"/>
      <c r="B78" s="135"/>
      <c r="C78" s="194"/>
      <c r="D78" s="14"/>
      <c r="E78" s="18" t="s">
        <v>284</v>
      </c>
      <c r="F78" s="14"/>
      <c r="G78" s="429">
        <f t="shared" si="23"/>
        <v>148.00319658000001</v>
      </c>
      <c r="H78" s="135"/>
      <c r="I78" s="809"/>
      <c r="J78" s="293">
        <f t="shared" si="24"/>
        <v>16.021999999999998</v>
      </c>
      <c r="K78" s="293">
        <f t="shared" si="25"/>
        <v>24.3932</v>
      </c>
      <c r="L78" s="293">
        <f t="shared" si="26"/>
        <v>31.622</v>
      </c>
      <c r="N78" s="813"/>
      <c r="O78" s="128" t="s">
        <v>0</v>
      </c>
      <c r="P78" s="900" t="s">
        <v>0</v>
      </c>
      <c r="Q78" s="901"/>
      <c r="R78" s="9"/>
      <c r="S78" s="813"/>
      <c r="T78" s="819"/>
      <c r="U78" s="819"/>
      <c r="V78" s="677"/>
      <c r="W78" s="677"/>
      <c r="X78" s="649"/>
      <c r="Y78" s="649"/>
      <c r="Z78" s="649"/>
      <c r="AA78" s="802"/>
      <c r="AB78" s="130">
        <v>0</v>
      </c>
      <c r="AC78" s="908"/>
      <c r="AD78" s="502">
        <v>1.9750349999999999</v>
      </c>
      <c r="AE78" s="11"/>
      <c r="AF78" s="429">
        <v>80.834720000000004</v>
      </c>
      <c r="AG78" s="300">
        <v>19.4514</v>
      </c>
      <c r="AH78" s="301"/>
      <c r="AI78" s="300">
        <v>155.48936</v>
      </c>
      <c r="AJ78" s="300">
        <v>12.512</v>
      </c>
      <c r="AK78" s="300">
        <v>20.883200000000002</v>
      </c>
      <c r="AL78" s="300">
        <v>28.112000000000002</v>
      </c>
      <c r="AM78" s="300"/>
      <c r="AN78" s="300" t="s">
        <v>443</v>
      </c>
      <c r="AO78" s="299"/>
      <c r="AP78" s="299"/>
      <c r="AQ78" s="299"/>
      <c r="AR78" s="299"/>
      <c r="AS78" s="299"/>
      <c r="AT78" s="299"/>
      <c r="AU78" s="299"/>
      <c r="AV78" s="7">
        <f t="shared" si="29"/>
        <v>3.51</v>
      </c>
      <c r="AW78" s="305">
        <v>2400</v>
      </c>
      <c r="AX78" s="306">
        <v>1500</v>
      </c>
      <c r="AY78" s="519">
        <v>12.830806079999999</v>
      </c>
      <c r="AZ78" s="507">
        <v>133.39191249999999</v>
      </c>
      <c r="BA78" s="521">
        <v>0.17924400000000001</v>
      </c>
      <c r="BB78" s="521">
        <v>0.68940000000000001</v>
      </c>
      <c r="BC78" s="521">
        <v>7.5833999999999999E-2</v>
      </c>
      <c r="BD78" s="522">
        <v>0.83599999999999997</v>
      </c>
      <c r="BE78" s="512">
        <f t="shared" si="28"/>
        <v>148.00319658000001</v>
      </c>
    </row>
    <row r="79" spans="1:57" s="6" customFormat="1" ht="28.5" customHeight="1" x14ac:dyDescent="0.5">
      <c r="A79" s="193"/>
      <c r="B79" s="135"/>
      <c r="C79" s="194"/>
      <c r="D79" s="14"/>
      <c r="E79" s="18" t="s">
        <v>313</v>
      </c>
      <c r="F79" s="14"/>
      <c r="G79" s="429">
        <f t="shared" si="23"/>
        <v>162.18892157999997</v>
      </c>
      <c r="H79" s="135"/>
      <c r="I79" s="809"/>
      <c r="J79" s="293">
        <f t="shared" si="24"/>
        <v>16.637</v>
      </c>
      <c r="K79" s="293">
        <f t="shared" si="25"/>
        <v>25.308200000000003</v>
      </c>
      <c r="L79" s="293">
        <f t="shared" si="26"/>
        <v>32.807000000000002</v>
      </c>
      <c r="N79" s="813"/>
      <c r="O79" s="128" t="s">
        <v>0</v>
      </c>
      <c r="P79" s="900" t="s">
        <v>0</v>
      </c>
      <c r="Q79" s="901"/>
      <c r="R79" s="9"/>
      <c r="S79" s="813"/>
      <c r="T79" s="819"/>
      <c r="U79" s="819"/>
      <c r="V79" s="677"/>
      <c r="W79" s="677"/>
      <c r="X79" s="649"/>
      <c r="Y79" s="649"/>
      <c r="Z79" s="649"/>
      <c r="AA79" s="802"/>
      <c r="AB79" s="130">
        <v>0</v>
      </c>
      <c r="AC79" s="908"/>
      <c r="AD79" s="502">
        <v>2.0589599999999999</v>
      </c>
      <c r="AE79" s="11"/>
      <c r="AF79" s="429">
        <v>81.250720000000001</v>
      </c>
      <c r="AG79" s="300">
        <v>20.2164</v>
      </c>
      <c r="AH79" s="301"/>
      <c r="AI79" s="300">
        <v>170.68376000000001</v>
      </c>
      <c r="AJ79" s="300">
        <v>12.991999999999999</v>
      </c>
      <c r="AK79" s="300">
        <v>21.663200000000003</v>
      </c>
      <c r="AL79" s="300">
        <v>29.162000000000003</v>
      </c>
      <c r="AM79" s="300"/>
      <c r="AN79" s="300" t="s">
        <v>443</v>
      </c>
      <c r="AO79" s="299"/>
      <c r="AP79" s="299"/>
      <c r="AQ79" s="299"/>
      <c r="AR79" s="299"/>
      <c r="AS79" s="299"/>
      <c r="AT79" s="299"/>
      <c r="AU79" s="299"/>
      <c r="AV79" s="7">
        <f t="shared" si="29"/>
        <v>3.645</v>
      </c>
      <c r="AW79" s="316">
        <v>2400</v>
      </c>
      <c r="AX79" s="306">
        <v>1650</v>
      </c>
      <c r="AY79" s="519">
        <v>13.321666079999998</v>
      </c>
      <c r="AZ79" s="507">
        <v>147.04978749999998</v>
      </c>
      <c r="BA79" s="521">
        <v>0.18626400000000001</v>
      </c>
      <c r="BB79" s="521">
        <v>0.71640000000000004</v>
      </c>
      <c r="BC79" s="521">
        <v>7.8804000000000013E-2</v>
      </c>
      <c r="BD79" s="522">
        <v>0.83599999999999997</v>
      </c>
      <c r="BE79" s="512">
        <f t="shared" si="28"/>
        <v>162.18892157999997</v>
      </c>
    </row>
    <row r="80" spans="1:57" s="6" customFormat="1" ht="28.5" customHeight="1" x14ac:dyDescent="0.5">
      <c r="A80" s="193"/>
      <c r="B80" s="135"/>
      <c r="C80" s="194"/>
      <c r="D80" s="14"/>
      <c r="E80" s="529" t="s">
        <v>114</v>
      </c>
      <c r="F80" s="14"/>
      <c r="G80" s="530">
        <f t="shared" si="23"/>
        <v>111.83549658000001</v>
      </c>
      <c r="H80" s="135"/>
      <c r="I80" s="809"/>
      <c r="J80" s="531">
        <f t="shared" si="24"/>
        <v>14.792000000000002</v>
      </c>
      <c r="K80" s="531">
        <f t="shared" si="25"/>
        <v>22.563200000000002</v>
      </c>
      <c r="L80" s="531">
        <f t="shared" si="26"/>
        <v>29.252000000000002</v>
      </c>
      <c r="N80" s="813"/>
      <c r="O80" s="532" t="s">
        <v>0</v>
      </c>
      <c r="P80" s="900" t="s">
        <v>0</v>
      </c>
      <c r="Q80" s="901"/>
      <c r="R80" s="9"/>
      <c r="S80" s="813"/>
      <c r="T80" s="819"/>
      <c r="U80" s="819"/>
      <c r="V80" s="677"/>
      <c r="W80" s="677"/>
      <c r="X80" s="649"/>
      <c r="Y80" s="649"/>
      <c r="Z80" s="649"/>
      <c r="AA80" s="802"/>
      <c r="AB80" s="116">
        <v>0</v>
      </c>
      <c r="AC80" s="908"/>
      <c r="AD80" s="503" t="s">
        <v>0</v>
      </c>
      <c r="AE80" s="11"/>
      <c r="AF80" s="430">
        <v>67.638720000000006</v>
      </c>
      <c r="AG80" s="300">
        <v>17.921399999999998</v>
      </c>
      <c r="AH80" s="301">
        <v>102.652935</v>
      </c>
      <c r="AI80" s="300"/>
      <c r="AJ80" s="300">
        <v>11.552000000000001</v>
      </c>
      <c r="AK80" s="300">
        <v>19.3232</v>
      </c>
      <c r="AL80" s="300">
        <v>26.012</v>
      </c>
      <c r="AM80" s="300"/>
      <c r="AN80" s="300" t="s">
        <v>443</v>
      </c>
      <c r="AO80" s="299"/>
      <c r="AP80" s="299"/>
      <c r="AQ80" s="299"/>
      <c r="AR80" s="299"/>
      <c r="AS80" s="299"/>
      <c r="AT80" s="299"/>
      <c r="AU80" s="299"/>
      <c r="AV80" s="7">
        <f t="shared" si="29"/>
        <v>3.24</v>
      </c>
      <c r="AW80" s="316">
        <v>2550</v>
      </c>
      <c r="AX80" s="306">
        <v>1050</v>
      </c>
      <c r="AY80" s="520">
        <v>11.849086079999999</v>
      </c>
      <c r="AZ80" s="507">
        <v>98.279912499999995</v>
      </c>
      <c r="BA80" s="523">
        <v>0.16520400000000002</v>
      </c>
      <c r="BB80" s="523">
        <v>0.63540000000000008</v>
      </c>
      <c r="BC80" s="523">
        <v>6.9893999999999998E-2</v>
      </c>
      <c r="BD80" s="524">
        <v>0.83599999999999997</v>
      </c>
      <c r="BE80" s="512">
        <f t="shared" si="28"/>
        <v>111.83549658000001</v>
      </c>
    </row>
    <row r="81" spans="1:57" s="6" customFormat="1" ht="28.5" customHeight="1" x14ac:dyDescent="0.5">
      <c r="A81" s="193"/>
      <c r="B81" s="135"/>
      <c r="C81" s="194"/>
      <c r="D81" s="14"/>
      <c r="E81" s="529" t="s">
        <v>115</v>
      </c>
      <c r="F81" s="14"/>
      <c r="G81" s="530">
        <f t="shared" si="23"/>
        <v>126.88747158</v>
      </c>
      <c r="H81" s="135"/>
      <c r="I81" s="809"/>
      <c r="J81" s="531">
        <f t="shared" si="24"/>
        <v>15.407000000000002</v>
      </c>
      <c r="K81" s="531">
        <f t="shared" si="25"/>
        <v>23.478200000000001</v>
      </c>
      <c r="L81" s="531">
        <f t="shared" si="26"/>
        <v>30.437000000000001</v>
      </c>
      <c r="N81" s="813"/>
      <c r="O81" s="532" t="s">
        <v>0</v>
      </c>
      <c r="P81" s="900" t="s">
        <v>0</v>
      </c>
      <c r="Q81" s="901"/>
      <c r="R81" s="9"/>
      <c r="S81" s="813"/>
      <c r="T81" s="819"/>
      <c r="U81" s="819"/>
      <c r="V81" s="677"/>
      <c r="W81" s="677"/>
      <c r="X81" s="649"/>
      <c r="Y81" s="649"/>
      <c r="Z81" s="649"/>
      <c r="AA81" s="802"/>
      <c r="AB81" s="137">
        <v>0</v>
      </c>
      <c r="AC81" s="908"/>
      <c r="AD81" s="503" t="s">
        <v>0</v>
      </c>
      <c r="AE81" s="11"/>
      <c r="AF81" s="430">
        <v>69.97872000000001</v>
      </c>
      <c r="AG81" s="300">
        <v>18.686399999999999</v>
      </c>
      <c r="AH81" s="301"/>
      <c r="AI81" s="300">
        <v>132.80696</v>
      </c>
      <c r="AJ81" s="300">
        <v>12.032000000000002</v>
      </c>
      <c r="AK81" s="300">
        <v>20.103200000000001</v>
      </c>
      <c r="AL81" s="300">
        <v>27.062000000000001</v>
      </c>
      <c r="AM81" s="300"/>
      <c r="AN81" s="300" t="s">
        <v>443</v>
      </c>
      <c r="AO81" s="299"/>
      <c r="AP81" s="299"/>
      <c r="AQ81" s="299"/>
      <c r="AR81" s="299"/>
      <c r="AS81" s="299"/>
      <c r="AT81" s="299"/>
      <c r="AU81" s="299"/>
      <c r="AV81" s="7">
        <f t="shared" si="29"/>
        <v>3.375</v>
      </c>
      <c r="AW81" s="316">
        <v>2550</v>
      </c>
      <c r="AX81" s="306">
        <v>1200</v>
      </c>
      <c r="AY81" s="520">
        <v>12.339946079999999</v>
      </c>
      <c r="AZ81" s="507">
        <v>112.80403749999999</v>
      </c>
      <c r="BA81" s="523">
        <v>0.17222400000000002</v>
      </c>
      <c r="BB81" s="523">
        <v>0.6624000000000001</v>
      </c>
      <c r="BC81" s="523">
        <v>7.2864000000000012E-2</v>
      </c>
      <c r="BD81" s="524">
        <v>0.83599999999999997</v>
      </c>
      <c r="BE81" s="512">
        <f t="shared" si="28"/>
        <v>126.88747158</v>
      </c>
    </row>
    <row r="82" spans="1:57" s="6" customFormat="1" ht="28.5" customHeight="1" x14ac:dyDescent="0.5">
      <c r="A82" s="193"/>
      <c r="B82" s="135"/>
      <c r="C82" s="194"/>
      <c r="D82" s="14"/>
      <c r="E82" s="529" t="s">
        <v>116</v>
      </c>
      <c r="F82" s="14"/>
      <c r="G82" s="530">
        <f t="shared" si="23"/>
        <v>141.93944658000001</v>
      </c>
      <c r="H82" s="135"/>
      <c r="I82" s="809"/>
      <c r="J82" s="531">
        <f t="shared" si="24"/>
        <v>16.021999999999998</v>
      </c>
      <c r="K82" s="531">
        <f t="shared" si="25"/>
        <v>24.3932</v>
      </c>
      <c r="L82" s="531">
        <f t="shared" si="26"/>
        <v>31.622</v>
      </c>
      <c r="N82" s="813"/>
      <c r="O82" s="532" t="s">
        <v>0</v>
      </c>
      <c r="P82" s="900" t="s">
        <v>0</v>
      </c>
      <c r="Q82" s="901"/>
      <c r="R82" s="9"/>
      <c r="S82" s="813"/>
      <c r="T82" s="819"/>
      <c r="U82" s="819"/>
      <c r="V82" s="677"/>
      <c r="W82" s="677"/>
      <c r="X82" s="649"/>
      <c r="Y82" s="649"/>
      <c r="Z82" s="649"/>
      <c r="AA82" s="802"/>
      <c r="AB82" s="137">
        <v>0</v>
      </c>
      <c r="AC82" s="908"/>
      <c r="AD82" s="503" t="s">
        <v>0</v>
      </c>
      <c r="AE82" s="11"/>
      <c r="AF82" s="430">
        <v>72.318720000000013</v>
      </c>
      <c r="AG82" s="300">
        <v>19.4514</v>
      </c>
      <c r="AH82" s="301"/>
      <c r="AI82" s="300">
        <v>148.93736000000001</v>
      </c>
      <c r="AJ82" s="300">
        <v>12.512</v>
      </c>
      <c r="AK82" s="300">
        <v>20.883200000000002</v>
      </c>
      <c r="AL82" s="300">
        <v>28.112000000000002</v>
      </c>
      <c r="AM82" s="300"/>
      <c r="AN82" s="300" t="s">
        <v>443</v>
      </c>
      <c r="AO82" s="299"/>
      <c r="AP82" s="299"/>
      <c r="AQ82" s="299"/>
      <c r="AR82" s="299"/>
      <c r="AS82" s="299"/>
      <c r="AT82" s="299"/>
      <c r="AU82" s="299"/>
      <c r="AV82" s="7">
        <f t="shared" si="29"/>
        <v>3.51</v>
      </c>
      <c r="AW82" s="316">
        <v>2550</v>
      </c>
      <c r="AX82" s="306">
        <v>1350</v>
      </c>
      <c r="AY82" s="520">
        <v>12.830806079999999</v>
      </c>
      <c r="AZ82" s="507">
        <v>127.32816249999999</v>
      </c>
      <c r="BA82" s="523">
        <v>0.17924400000000001</v>
      </c>
      <c r="BB82" s="523">
        <v>0.68940000000000001</v>
      </c>
      <c r="BC82" s="523">
        <v>7.5833999999999999E-2</v>
      </c>
      <c r="BD82" s="524">
        <v>0.83599999999999997</v>
      </c>
      <c r="BE82" s="512">
        <f t="shared" si="28"/>
        <v>141.93944658000001</v>
      </c>
    </row>
    <row r="83" spans="1:57" s="6" customFormat="1" ht="28.5" customHeight="1" x14ac:dyDescent="0.5">
      <c r="A83" s="193"/>
      <c r="B83" s="135"/>
      <c r="C83" s="194"/>
      <c r="D83" s="14"/>
      <c r="E83" s="529" t="s">
        <v>117</v>
      </c>
      <c r="F83" s="14"/>
      <c r="G83" s="530">
        <f t="shared" si="23"/>
        <v>156.99142157999998</v>
      </c>
      <c r="H83" s="135"/>
      <c r="I83" s="809"/>
      <c r="J83" s="531">
        <f t="shared" si="24"/>
        <v>16.637000000000004</v>
      </c>
      <c r="K83" s="531">
        <f t="shared" si="25"/>
        <v>25.308200000000003</v>
      </c>
      <c r="L83" s="531">
        <f t="shared" si="26"/>
        <v>32.807000000000002</v>
      </c>
      <c r="N83" s="813"/>
      <c r="O83" s="532" t="s">
        <v>0</v>
      </c>
      <c r="P83" s="900" t="s">
        <v>0</v>
      </c>
      <c r="Q83" s="901"/>
      <c r="R83" s="9"/>
      <c r="S83" s="813"/>
      <c r="T83" s="819"/>
      <c r="U83" s="819"/>
      <c r="V83" s="677"/>
      <c r="W83" s="677"/>
      <c r="X83" s="649"/>
      <c r="Y83" s="649"/>
      <c r="Z83" s="649"/>
      <c r="AA83" s="802"/>
      <c r="AB83" s="137">
        <v>0</v>
      </c>
      <c r="AC83" s="908"/>
      <c r="AD83" s="503" t="s">
        <v>0</v>
      </c>
      <c r="AE83" s="11"/>
      <c r="AF83" s="430">
        <v>83.174720000000008</v>
      </c>
      <c r="AG83" s="300">
        <v>20.2164</v>
      </c>
      <c r="AH83" s="301"/>
      <c r="AI83" s="300">
        <v>165.06775999999999</v>
      </c>
      <c r="AJ83" s="300">
        <v>12.992000000000003</v>
      </c>
      <c r="AK83" s="300">
        <v>21.663200000000003</v>
      </c>
      <c r="AL83" s="300">
        <v>29.162000000000003</v>
      </c>
      <c r="AM83" s="300"/>
      <c r="AN83" s="300" t="s">
        <v>443</v>
      </c>
      <c r="AO83" s="299"/>
      <c r="AP83" s="299"/>
      <c r="AQ83" s="299"/>
      <c r="AR83" s="299"/>
      <c r="AS83" s="299"/>
      <c r="AT83" s="299"/>
      <c r="AU83" s="299"/>
      <c r="AV83" s="7">
        <f t="shared" si="29"/>
        <v>3.645</v>
      </c>
      <c r="AW83" s="316">
        <v>2550</v>
      </c>
      <c r="AX83" s="306">
        <v>1500</v>
      </c>
      <c r="AY83" s="520">
        <v>13.321666079999998</v>
      </c>
      <c r="AZ83" s="507">
        <v>141.85228749999999</v>
      </c>
      <c r="BA83" s="523">
        <v>0.18626400000000001</v>
      </c>
      <c r="BB83" s="523">
        <v>0.71640000000000004</v>
      </c>
      <c r="BC83" s="523">
        <v>7.8804000000000013E-2</v>
      </c>
      <c r="BD83" s="524">
        <v>0.83599999999999997</v>
      </c>
      <c r="BE83" s="512">
        <f t="shared" si="28"/>
        <v>156.99142157999998</v>
      </c>
    </row>
    <row r="84" spans="1:57" s="6" customFormat="1" ht="28.5" customHeight="1" x14ac:dyDescent="0.5">
      <c r="A84" s="193"/>
      <c r="B84" s="135"/>
      <c r="C84" s="194"/>
      <c r="D84" s="14"/>
      <c r="E84" s="529" t="s">
        <v>156</v>
      </c>
      <c r="F84" s="14"/>
      <c r="G84" s="530">
        <f t="shared" si="23"/>
        <v>172.04339658000004</v>
      </c>
      <c r="H84" s="135"/>
      <c r="I84" s="809"/>
      <c r="J84" s="531">
        <f t="shared" si="24"/>
        <v>17.252000000000002</v>
      </c>
      <c r="K84" s="531">
        <f t="shared" si="25"/>
        <v>26.223200000000002</v>
      </c>
      <c r="L84" s="531">
        <f t="shared" si="26"/>
        <v>33.991999999999997</v>
      </c>
      <c r="N84" s="813"/>
      <c r="O84" s="532" t="s">
        <v>0</v>
      </c>
      <c r="P84" s="900" t="s">
        <v>0</v>
      </c>
      <c r="Q84" s="901"/>
      <c r="R84" s="9"/>
      <c r="S84" s="813"/>
      <c r="T84" s="819"/>
      <c r="U84" s="819"/>
      <c r="V84" s="677"/>
      <c r="W84" s="677"/>
      <c r="X84" s="649"/>
      <c r="Y84" s="649"/>
      <c r="Z84" s="649"/>
      <c r="AA84" s="802"/>
      <c r="AB84" s="137">
        <v>0</v>
      </c>
      <c r="AC84" s="908"/>
      <c r="AD84" s="503" t="s">
        <v>0</v>
      </c>
      <c r="AE84" s="11"/>
      <c r="AF84" s="430">
        <v>83.590720000000005</v>
      </c>
      <c r="AG84" s="300">
        <v>20.981399999999997</v>
      </c>
      <c r="AH84" s="301"/>
      <c r="AI84" s="300">
        <v>181.19816</v>
      </c>
      <c r="AJ84" s="300">
        <v>13.472000000000001</v>
      </c>
      <c r="AK84" s="300">
        <v>22.443200000000001</v>
      </c>
      <c r="AL84" s="300">
        <v>30.212</v>
      </c>
      <c r="AM84" s="300"/>
      <c r="AN84" s="300" t="s">
        <v>443</v>
      </c>
      <c r="AO84" s="299"/>
      <c r="AP84" s="299"/>
      <c r="AQ84" s="299"/>
      <c r="AR84" s="299"/>
      <c r="AS84" s="299"/>
      <c r="AT84" s="299"/>
      <c r="AU84" s="299"/>
      <c r="AV84" s="7">
        <f t="shared" si="29"/>
        <v>3.7800000000000002</v>
      </c>
      <c r="AW84" s="305">
        <v>2550</v>
      </c>
      <c r="AX84" s="306">
        <v>1650</v>
      </c>
      <c r="AY84" s="520">
        <v>13.81252608</v>
      </c>
      <c r="AZ84" s="507">
        <v>156.37641250000001</v>
      </c>
      <c r="BA84" s="523">
        <v>0.19328400000000001</v>
      </c>
      <c r="BB84" s="523">
        <v>0.74340000000000006</v>
      </c>
      <c r="BC84" s="523">
        <v>8.1773999999999999E-2</v>
      </c>
      <c r="BD84" s="524">
        <v>0.83599999999999997</v>
      </c>
      <c r="BE84" s="512">
        <f t="shared" si="28"/>
        <v>172.04339658000004</v>
      </c>
    </row>
    <row r="85" spans="1:57" s="6" customFormat="1" ht="28.5" customHeight="1" x14ac:dyDescent="0.5">
      <c r="A85" s="193"/>
      <c r="B85" s="135"/>
      <c r="C85" s="194"/>
      <c r="D85" s="14"/>
      <c r="E85" s="18" t="s">
        <v>118</v>
      </c>
      <c r="F85" s="14"/>
      <c r="G85" s="463">
        <f t="shared" si="23"/>
        <v>118.22497157999999</v>
      </c>
      <c r="H85" s="135"/>
      <c r="I85" s="809"/>
      <c r="J85" s="293">
        <f t="shared" si="24"/>
        <v>15.407</v>
      </c>
      <c r="K85" s="293">
        <f t="shared" si="25"/>
        <v>23.478200000000001</v>
      </c>
      <c r="L85" s="293">
        <f t="shared" si="26"/>
        <v>30.437000000000001</v>
      </c>
      <c r="N85" s="813"/>
      <c r="O85" s="128" t="s">
        <v>0</v>
      </c>
      <c r="P85" s="806" t="s">
        <v>0</v>
      </c>
      <c r="Q85" s="807"/>
      <c r="R85" s="9"/>
      <c r="S85" s="813"/>
      <c r="T85" s="819"/>
      <c r="U85" s="819"/>
      <c r="V85" s="677"/>
      <c r="W85" s="677"/>
      <c r="X85" s="649"/>
      <c r="Y85" s="649"/>
      <c r="Z85" s="649"/>
      <c r="AA85" s="802"/>
      <c r="AB85" s="128">
        <v>0</v>
      </c>
      <c r="AC85" s="908"/>
      <c r="AD85" s="503" t="s">
        <v>0</v>
      </c>
      <c r="AE85" s="11"/>
      <c r="AF85" s="429">
        <v>73.944720000000004</v>
      </c>
      <c r="AG85" s="300">
        <v>18.686399999999999</v>
      </c>
      <c r="AH85" s="301">
        <v>108.609585</v>
      </c>
      <c r="AI85" s="300"/>
      <c r="AJ85" s="300">
        <v>12.032</v>
      </c>
      <c r="AK85" s="300">
        <v>20.103200000000001</v>
      </c>
      <c r="AL85" s="300">
        <v>27.062000000000001</v>
      </c>
      <c r="AM85" s="300"/>
      <c r="AN85" s="300" t="s">
        <v>443</v>
      </c>
      <c r="AO85" s="299"/>
      <c r="AP85" s="299"/>
      <c r="AQ85" s="299"/>
      <c r="AR85" s="299"/>
      <c r="AS85" s="299"/>
      <c r="AT85" s="299"/>
      <c r="AU85" s="299"/>
      <c r="AV85" s="7">
        <f t="shared" si="29"/>
        <v>3.375</v>
      </c>
      <c r="AW85" s="305">
        <v>2700</v>
      </c>
      <c r="AX85" s="306">
        <v>1050</v>
      </c>
      <c r="AY85" s="519">
        <v>12.339946079999999</v>
      </c>
      <c r="AZ85" s="507">
        <v>104.14153749999998</v>
      </c>
      <c r="BA85" s="521">
        <v>0.17222400000000002</v>
      </c>
      <c r="BB85" s="521">
        <v>0.6624000000000001</v>
      </c>
      <c r="BC85" s="521">
        <v>7.2864000000000012E-2</v>
      </c>
      <c r="BD85" s="522">
        <v>0.83599999999999997</v>
      </c>
      <c r="BE85" s="512">
        <f t="shared" si="28"/>
        <v>118.22497157999999</v>
      </c>
    </row>
    <row r="86" spans="1:57" s="6" customFormat="1" ht="28.5" customHeight="1" x14ac:dyDescent="0.5">
      <c r="A86" s="193"/>
      <c r="B86" s="135"/>
      <c r="C86" s="194"/>
      <c r="D86" s="14"/>
      <c r="E86" s="18" t="s">
        <v>119</v>
      </c>
      <c r="F86" s="14"/>
      <c r="G86" s="429">
        <f t="shared" si="23"/>
        <v>134.14319657999999</v>
      </c>
      <c r="H86" s="135"/>
      <c r="I86" s="809"/>
      <c r="J86" s="293">
        <f t="shared" si="24"/>
        <v>16.021999999999998</v>
      </c>
      <c r="K86" s="293">
        <f t="shared" si="25"/>
        <v>24.3932</v>
      </c>
      <c r="L86" s="293">
        <f t="shared" si="26"/>
        <v>31.622</v>
      </c>
      <c r="N86" s="813"/>
      <c r="O86" s="128" t="s">
        <v>0</v>
      </c>
      <c r="P86" s="806" t="s">
        <v>0</v>
      </c>
      <c r="Q86" s="807"/>
      <c r="R86" s="9"/>
      <c r="S86" s="813"/>
      <c r="T86" s="819"/>
      <c r="U86" s="819"/>
      <c r="V86" s="677"/>
      <c r="W86" s="677"/>
      <c r="X86" s="649"/>
      <c r="Y86" s="649"/>
      <c r="Z86" s="649"/>
      <c r="AA86" s="802"/>
      <c r="AB86" s="128">
        <v>0</v>
      </c>
      <c r="AC86" s="908"/>
      <c r="AD86" s="503" t="s">
        <v>0</v>
      </c>
      <c r="AE86" s="11"/>
      <c r="AF86" s="429">
        <v>76.674720000000008</v>
      </c>
      <c r="AG86" s="300">
        <v>19.4514</v>
      </c>
      <c r="AH86" s="301"/>
      <c r="AI86" s="300">
        <v>140.51336000000001</v>
      </c>
      <c r="AJ86" s="300">
        <v>12.512</v>
      </c>
      <c r="AK86" s="300">
        <v>20.883200000000002</v>
      </c>
      <c r="AL86" s="300">
        <v>28.112000000000002</v>
      </c>
      <c r="AM86" s="300"/>
      <c r="AN86" s="300" t="s">
        <v>443</v>
      </c>
      <c r="AO86" s="299"/>
      <c r="AP86" s="299"/>
      <c r="AQ86" s="299"/>
      <c r="AR86" s="299"/>
      <c r="AS86" s="299"/>
      <c r="AT86" s="299"/>
      <c r="AU86" s="299"/>
      <c r="AV86" s="7">
        <f t="shared" si="29"/>
        <v>3.51</v>
      </c>
      <c r="AW86" s="305">
        <v>2700</v>
      </c>
      <c r="AX86" s="306">
        <v>1200</v>
      </c>
      <c r="AY86" s="519">
        <v>12.830806079999999</v>
      </c>
      <c r="AZ86" s="507">
        <v>119.53191249999999</v>
      </c>
      <c r="BA86" s="521">
        <v>0.17924400000000001</v>
      </c>
      <c r="BB86" s="521">
        <v>0.68940000000000001</v>
      </c>
      <c r="BC86" s="521">
        <v>7.5833999999999999E-2</v>
      </c>
      <c r="BD86" s="522">
        <v>0.83599999999999997</v>
      </c>
      <c r="BE86" s="512">
        <f t="shared" si="28"/>
        <v>134.14319657999999</v>
      </c>
    </row>
    <row r="87" spans="1:57" s="6" customFormat="1" ht="28.5" customHeight="1" x14ac:dyDescent="0.5">
      <c r="A87" s="193"/>
      <c r="B87" s="135"/>
      <c r="C87" s="194"/>
      <c r="D87" s="14"/>
      <c r="E87" s="18" t="s">
        <v>120</v>
      </c>
      <c r="F87" s="14"/>
      <c r="G87" s="429">
        <f t="shared" si="23"/>
        <v>150.06142157999997</v>
      </c>
      <c r="H87" s="135"/>
      <c r="I87" s="809"/>
      <c r="J87" s="293">
        <f t="shared" si="24"/>
        <v>16.637000000000004</v>
      </c>
      <c r="K87" s="293">
        <f t="shared" si="25"/>
        <v>25.308200000000003</v>
      </c>
      <c r="L87" s="293">
        <f t="shared" si="26"/>
        <v>32.807000000000002</v>
      </c>
      <c r="N87" s="813"/>
      <c r="O87" s="128" t="s">
        <v>0</v>
      </c>
      <c r="P87" s="806" t="s">
        <v>0</v>
      </c>
      <c r="Q87" s="807"/>
      <c r="R87" s="9"/>
      <c r="S87" s="813"/>
      <c r="T87" s="819"/>
      <c r="U87" s="819"/>
      <c r="V87" s="677"/>
      <c r="W87" s="677"/>
      <c r="X87" s="649"/>
      <c r="Y87" s="649"/>
      <c r="Z87" s="649"/>
      <c r="AA87" s="802"/>
      <c r="AB87" s="128">
        <v>0</v>
      </c>
      <c r="AC87" s="908"/>
      <c r="AD87" s="503" t="s">
        <v>0</v>
      </c>
      <c r="AE87" s="11"/>
      <c r="AF87" s="429">
        <v>79.404720000000012</v>
      </c>
      <c r="AG87" s="300">
        <v>20.2164</v>
      </c>
      <c r="AH87" s="301"/>
      <c r="AI87" s="300">
        <v>157.57975999999999</v>
      </c>
      <c r="AJ87" s="300">
        <v>12.992000000000003</v>
      </c>
      <c r="AK87" s="300">
        <v>21.663200000000003</v>
      </c>
      <c r="AL87" s="300">
        <v>29.162000000000003</v>
      </c>
      <c r="AM87" s="300"/>
      <c r="AN87" s="300" t="s">
        <v>443</v>
      </c>
      <c r="AO87" s="299"/>
      <c r="AP87" s="299"/>
      <c r="AQ87" s="299"/>
      <c r="AR87" s="299"/>
      <c r="AS87" s="299"/>
      <c r="AT87" s="299"/>
      <c r="AU87" s="299"/>
      <c r="AV87" s="7">
        <f t="shared" si="29"/>
        <v>3.645</v>
      </c>
      <c r="AW87" s="305">
        <v>2700</v>
      </c>
      <c r="AX87" s="306">
        <v>1350</v>
      </c>
      <c r="AY87" s="519">
        <v>13.321666079999998</v>
      </c>
      <c r="AZ87" s="507">
        <v>134.92228749999998</v>
      </c>
      <c r="BA87" s="521">
        <v>0.18626400000000001</v>
      </c>
      <c r="BB87" s="521">
        <v>0.71640000000000004</v>
      </c>
      <c r="BC87" s="521">
        <v>7.8804000000000013E-2</v>
      </c>
      <c r="BD87" s="522">
        <v>0.83599999999999997</v>
      </c>
      <c r="BE87" s="512">
        <f t="shared" si="28"/>
        <v>150.06142157999997</v>
      </c>
    </row>
    <row r="88" spans="1:57" s="6" customFormat="1" ht="28.5" customHeight="1" x14ac:dyDescent="0.5">
      <c r="A88" s="193"/>
      <c r="B88" s="135"/>
      <c r="C88" s="194"/>
      <c r="D88" s="14"/>
      <c r="E88" s="18" t="s">
        <v>121</v>
      </c>
      <c r="F88" s="14"/>
      <c r="G88" s="429">
        <f t="shared" si="23"/>
        <v>165.97964658000001</v>
      </c>
      <c r="H88" s="135"/>
      <c r="I88" s="809"/>
      <c r="J88" s="293">
        <f t="shared" si="24"/>
        <v>17.252000000000002</v>
      </c>
      <c r="K88" s="293">
        <f t="shared" si="25"/>
        <v>26.223200000000002</v>
      </c>
      <c r="L88" s="293">
        <f t="shared" si="26"/>
        <v>33.991999999999997</v>
      </c>
      <c r="N88" s="813"/>
      <c r="O88" s="128" t="s">
        <v>0</v>
      </c>
      <c r="P88" s="806" t="s">
        <v>0</v>
      </c>
      <c r="Q88" s="807"/>
      <c r="R88" s="9"/>
      <c r="S88" s="813"/>
      <c r="T88" s="819"/>
      <c r="U88" s="819"/>
      <c r="V88" s="677"/>
      <c r="W88" s="677"/>
      <c r="X88" s="649"/>
      <c r="Y88" s="649"/>
      <c r="Z88" s="649"/>
      <c r="AA88" s="802"/>
      <c r="AB88" s="128">
        <v>0</v>
      </c>
      <c r="AC88" s="908"/>
      <c r="AD88" s="503" t="s">
        <v>0</v>
      </c>
      <c r="AE88" s="11"/>
      <c r="AF88" s="429">
        <v>91.349720000000005</v>
      </c>
      <c r="AG88" s="300">
        <v>20.981399999999997</v>
      </c>
      <c r="AH88" s="301"/>
      <c r="AI88" s="300">
        <v>174.64616000000001</v>
      </c>
      <c r="AJ88" s="300">
        <v>13.472000000000001</v>
      </c>
      <c r="AK88" s="300">
        <v>22.443200000000001</v>
      </c>
      <c r="AL88" s="300">
        <v>30.212</v>
      </c>
      <c r="AM88" s="300"/>
      <c r="AN88" s="300" t="s">
        <v>443</v>
      </c>
      <c r="AO88" s="299"/>
      <c r="AP88" s="299"/>
      <c r="AQ88" s="299"/>
      <c r="AR88" s="299"/>
      <c r="AS88" s="299"/>
      <c r="AT88" s="299"/>
      <c r="AU88" s="299"/>
      <c r="AV88" s="7">
        <f t="shared" si="29"/>
        <v>3.7800000000000002</v>
      </c>
      <c r="AW88" s="305">
        <v>2700</v>
      </c>
      <c r="AX88" s="306">
        <v>1500</v>
      </c>
      <c r="AY88" s="519">
        <v>13.81252608</v>
      </c>
      <c r="AZ88" s="507">
        <v>150.31266249999999</v>
      </c>
      <c r="BA88" s="521">
        <v>0.19328400000000001</v>
      </c>
      <c r="BB88" s="521">
        <v>0.74340000000000006</v>
      </c>
      <c r="BC88" s="521">
        <v>8.1773999999999999E-2</v>
      </c>
      <c r="BD88" s="522">
        <v>0.83599999999999997</v>
      </c>
      <c r="BE88" s="512">
        <f t="shared" si="28"/>
        <v>165.97964658000001</v>
      </c>
    </row>
    <row r="89" spans="1:57" s="6" customFormat="1" ht="28.5" customHeight="1" x14ac:dyDescent="0.5">
      <c r="A89" s="193"/>
      <c r="B89" s="135"/>
      <c r="C89" s="194"/>
      <c r="D89" s="14"/>
      <c r="E89" s="18" t="s">
        <v>162</v>
      </c>
      <c r="F89" s="14"/>
      <c r="G89" s="429">
        <f t="shared" si="23"/>
        <v>181.89787157999996</v>
      </c>
      <c r="H89" s="135"/>
      <c r="I89" s="809"/>
      <c r="J89" s="293">
        <f t="shared" si="24"/>
        <v>17.867000000000001</v>
      </c>
      <c r="K89" s="293">
        <f t="shared" si="25"/>
        <v>27.138200000000001</v>
      </c>
      <c r="L89" s="293">
        <f t="shared" si="26"/>
        <v>35.177</v>
      </c>
      <c r="N89" s="813"/>
      <c r="O89" s="128" t="s">
        <v>0</v>
      </c>
      <c r="P89" s="806" t="s">
        <v>0</v>
      </c>
      <c r="Q89" s="807"/>
      <c r="R89" s="9"/>
      <c r="S89" s="813"/>
      <c r="T89" s="819"/>
      <c r="U89" s="819"/>
      <c r="V89" s="677"/>
      <c r="W89" s="677"/>
      <c r="X89" s="649"/>
      <c r="Y89" s="649"/>
      <c r="Z89" s="649"/>
      <c r="AA89" s="802"/>
      <c r="AB89" s="128">
        <v>0</v>
      </c>
      <c r="AC89" s="908"/>
      <c r="AD89" s="503" t="s">
        <v>0</v>
      </c>
      <c r="AE89" s="11"/>
      <c r="AF89" s="429">
        <v>92.155720000000002</v>
      </c>
      <c r="AG89" s="300">
        <v>21.746400000000001</v>
      </c>
      <c r="AH89" s="301"/>
      <c r="AI89" s="300">
        <v>191.71256000000002</v>
      </c>
      <c r="AJ89" s="300">
        <v>13.952000000000002</v>
      </c>
      <c r="AK89" s="300">
        <v>23.223200000000002</v>
      </c>
      <c r="AL89" s="300">
        <v>31.262</v>
      </c>
      <c r="AM89" s="300"/>
      <c r="AN89" s="300" t="s">
        <v>443</v>
      </c>
      <c r="AO89" s="299"/>
      <c r="AP89" s="299"/>
      <c r="AQ89" s="299"/>
      <c r="AR89" s="299"/>
      <c r="AS89" s="299"/>
      <c r="AT89" s="299"/>
      <c r="AU89" s="299"/>
      <c r="AV89" s="7">
        <f t="shared" si="29"/>
        <v>3.9149999999999996</v>
      </c>
      <c r="AW89" s="316">
        <v>2700</v>
      </c>
      <c r="AX89" s="306">
        <v>1650</v>
      </c>
      <c r="AY89" s="519">
        <v>14.303386079999997</v>
      </c>
      <c r="AZ89" s="507">
        <v>165.70303749999997</v>
      </c>
      <c r="BA89" s="521">
        <v>0.20030400000000001</v>
      </c>
      <c r="BB89" s="521">
        <v>0.77039999999999997</v>
      </c>
      <c r="BC89" s="521">
        <v>8.4744E-2</v>
      </c>
      <c r="BD89" s="522">
        <v>0.83599999999999997</v>
      </c>
      <c r="BE89" s="512">
        <f t="shared" si="28"/>
        <v>181.89787157999996</v>
      </c>
    </row>
    <row r="90" spans="1:57" s="6" customFormat="1" ht="28.5" customHeight="1" x14ac:dyDescent="0.5">
      <c r="A90" s="193"/>
      <c r="B90" s="135"/>
      <c r="C90" s="194"/>
      <c r="D90" s="14"/>
      <c r="E90" s="529" t="s">
        <v>122</v>
      </c>
      <c r="F90" s="14"/>
      <c r="G90" s="530">
        <f t="shared" si="23"/>
        <v>124.61444657999999</v>
      </c>
      <c r="H90" s="135"/>
      <c r="I90" s="809"/>
      <c r="J90" s="531">
        <f t="shared" si="24"/>
        <v>16.021999999999998</v>
      </c>
      <c r="K90" s="531">
        <f t="shared" si="25"/>
        <v>24.3932</v>
      </c>
      <c r="L90" s="531">
        <f t="shared" si="26"/>
        <v>31.622</v>
      </c>
      <c r="N90" s="813"/>
      <c r="O90" s="532" t="s">
        <v>0</v>
      </c>
      <c r="P90" s="900" t="s">
        <v>0</v>
      </c>
      <c r="Q90" s="901"/>
      <c r="R90" s="9"/>
      <c r="S90" s="813"/>
      <c r="T90" s="819"/>
      <c r="U90" s="819"/>
      <c r="V90" s="677"/>
      <c r="W90" s="677"/>
      <c r="X90" s="649"/>
      <c r="Y90" s="649"/>
      <c r="Z90" s="649"/>
      <c r="AA90" s="802"/>
      <c r="AB90" s="137">
        <v>0</v>
      </c>
      <c r="AC90" s="908"/>
      <c r="AD90" s="503" t="s">
        <v>0</v>
      </c>
      <c r="AE90" s="11"/>
      <c r="AF90" s="430">
        <v>75.894720000000007</v>
      </c>
      <c r="AG90" s="300">
        <v>19.4514</v>
      </c>
      <c r="AH90" s="301"/>
      <c r="AI90" s="300">
        <v>130.21735999999999</v>
      </c>
      <c r="AJ90" s="300">
        <v>12.512</v>
      </c>
      <c r="AK90" s="300">
        <v>20.883200000000002</v>
      </c>
      <c r="AL90" s="300">
        <v>28.112000000000002</v>
      </c>
      <c r="AM90" s="300"/>
      <c r="AN90" s="300" t="s">
        <v>443</v>
      </c>
      <c r="AO90" s="299"/>
      <c r="AP90" s="299"/>
      <c r="AQ90" s="299"/>
      <c r="AR90" s="299"/>
      <c r="AS90" s="299"/>
      <c r="AT90" s="299"/>
      <c r="AU90" s="299"/>
      <c r="AV90" s="7">
        <f t="shared" si="29"/>
        <v>3.51</v>
      </c>
      <c r="AW90" s="316">
        <v>2850</v>
      </c>
      <c r="AX90" s="306">
        <v>1050</v>
      </c>
      <c r="AY90" s="520">
        <v>12.830806079999999</v>
      </c>
      <c r="AZ90" s="507">
        <v>110.00316249999999</v>
      </c>
      <c r="BA90" s="523">
        <v>0.17924400000000001</v>
      </c>
      <c r="BB90" s="523">
        <v>0.68940000000000001</v>
      </c>
      <c r="BC90" s="523">
        <v>7.5833999999999999E-2</v>
      </c>
      <c r="BD90" s="524">
        <v>0.83599999999999997</v>
      </c>
      <c r="BE90" s="512">
        <f t="shared" si="28"/>
        <v>124.61444657999999</v>
      </c>
    </row>
    <row r="91" spans="1:57" s="6" customFormat="1" ht="28.5" customHeight="1" x14ac:dyDescent="0.5">
      <c r="A91" s="193"/>
      <c r="B91" s="135"/>
      <c r="C91" s="194"/>
      <c r="D91" s="14"/>
      <c r="E91" s="529" t="s">
        <v>123</v>
      </c>
      <c r="F91" s="14"/>
      <c r="G91" s="530">
        <f t="shared" si="23"/>
        <v>141.39892157999998</v>
      </c>
      <c r="H91" s="135"/>
      <c r="I91" s="809"/>
      <c r="J91" s="531">
        <f t="shared" si="24"/>
        <v>16.637000000000004</v>
      </c>
      <c r="K91" s="531">
        <f t="shared" si="25"/>
        <v>25.308200000000003</v>
      </c>
      <c r="L91" s="531">
        <f t="shared" si="26"/>
        <v>32.807000000000002</v>
      </c>
      <c r="N91" s="813"/>
      <c r="O91" s="532" t="s">
        <v>0</v>
      </c>
      <c r="P91" s="900" t="s">
        <v>0</v>
      </c>
      <c r="Q91" s="901"/>
      <c r="R91" s="9"/>
      <c r="S91" s="813"/>
      <c r="T91" s="819"/>
      <c r="U91" s="819"/>
      <c r="V91" s="677"/>
      <c r="W91" s="677"/>
      <c r="X91" s="649"/>
      <c r="Y91" s="649"/>
      <c r="Z91" s="649"/>
      <c r="AA91" s="802"/>
      <c r="AB91" s="137">
        <v>0</v>
      </c>
      <c r="AC91" s="908"/>
      <c r="AD91" s="503" t="s">
        <v>0</v>
      </c>
      <c r="AE91" s="11"/>
      <c r="AF91" s="430">
        <v>78.624720000000011</v>
      </c>
      <c r="AG91" s="300">
        <v>20.2164</v>
      </c>
      <c r="AH91" s="301"/>
      <c r="AI91" s="300">
        <v>148.21976000000001</v>
      </c>
      <c r="AJ91" s="300">
        <v>12.992000000000003</v>
      </c>
      <c r="AK91" s="300">
        <v>21.663200000000003</v>
      </c>
      <c r="AL91" s="300">
        <v>29.162000000000003</v>
      </c>
      <c r="AM91" s="300"/>
      <c r="AN91" s="300" t="s">
        <v>443</v>
      </c>
      <c r="AO91" s="299"/>
      <c r="AP91" s="299"/>
      <c r="AQ91" s="299"/>
      <c r="AR91" s="299"/>
      <c r="AS91" s="299"/>
      <c r="AT91" s="299"/>
      <c r="AU91" s="299"/>
      <c r="AV91" s="7">
        <f t="shared" si="29"/>
        <v>3.645</v>
      </c>
      <c r="AW91" s="316">
        <v>2850</v>
      </c>
      <c r="AX91" s="306">
        <v>1200</v>
      </c>
      <c r="AY91" s="520">
        <v>13.321666079999998</v>
      </c>
      <c r="AZ91" s="507">
        <v>126.25978749999999</v>
      </c>
      <c r="BA91" s="523">
        <v>0.18626400000000001</v>
      </c>
      <c r="BB91" s="523">
        <v>0.71640000000000004</v>
      </c>
      <c r="BC91" s="523">
        <v>7.8804000000000013E-2</v>
      </c>
      <c r="BD91" s="524">
        <v>0.83599999999999997</v>
      </c>
      <c r="BE91" s="512">
        <f t="shared" si="28"/>
        <v>141.39892157999998</v>
      </c>
    </row>
    <row r="92" spans="1:57" s="6" customFormat="1" ht="28.5" customHeight="1" x14ac:dyDescent="0.5">
      <c r="A92" s="193"/>
      <c r="B92" s="135"/>
      <c r="C92" s="194"/>
      <c r="D92" s="14"/>
      <c r="E92" s="529" t="s">
        <v>124</v>
      </c>
      <c r="F92" s="14"/>
      <c r="G92" s="530">
        <f t="shared" si="23"/>
        <v>158.18339658000002</v>
      </c>
      <c r="H92" s="135"/>
      <c r="I92" s="809"/>
      <c r="J92" s="531">
        <f t="shared" si="24"/>
        <v>17.252000000000002</v>
      </c>
      <c r="K92" s="531">
        <f t="shared" si="25"/>
        <v>26.223200000000002</v>
      </c>
      <c r="L92" s="531">
        <f t="shared" si="26"/>
        <v>33.991999999999997</v>
      </c>
      <c r="N92" s="813"/>
      <c r="O92" s="532" t="s">
        <v>0</v>
      </c>
      <c r="P92" s="900" t="s">
        <v>0</v>
      </c>
      <c r="Q92" s="901"/>
      <c r="R92" s="9"/>
      <c r="S92" s="813"/>
      <c r="T92" s="819"/>
      <c r="U92" s="819"/>
      <c r="V92" s="677"/>
      <c r="W92" s="677"/>
      <c r="X92" s="649"/>
      <c r="Y92" s="649"/>
      <c r="Z92" s="649"/>
      <c r="AA92" s="802"/>
      <c r="AB92" s="137">
        <v>0</v>
      </c>
      <c r="AC92" s="908"/>
      <c r="AD92" s="503" t="s">
        <v>0</v>
      </c>
      <c r="AE92" s="11"/>
      <c r="AF92" s="430">
        <v>81.354720000000015</v>
      </c>
      <c r="AG92" s="300">
        <v>20.981399999999997</v>
      </c>
      <c r="AH92" s="301"/>
      <c r="AI92" s="300">
        <v>166.22216</v>
      </c>
      <c r="AJ92" s="300">
        <v>13.472000000000001</v>
      </c>
      <c r="AK92" s="300">
        <v>22.443200000000001</v>
      </c>
      <c r="AL92" s="300">
        <v>30.212</v>
      </c>
      <c r="AM92" s="300"/>
      <c r="AN92" s="300" t="s">
        <v>443</v>
      </c>
      <c r="AO92" s="299"/>
      <c r="AP92" s="299"/>
      <c r="AQ92" s="299"/>
      <c r="AR92" s="299"/>
      <c r="AS92" s="299"/>
      <c r="AT92" s="299"/>
      <c r="AU92" s="299"/>
      <c r="AV92" s="7">
        <f t="shared" si="29"/>
        <v>3.7800000000000002</v>
      </c>
      <c r="AW92" s="316">
        <v>2850</v>
      </c>
      <c r="AX92" s="306">
        <v>1350</v>
      </c>
      <c r="AY92" s="520">
        <v>13.81252608</v>
      </c>
      <c r="AZ92" s="507">
        <v>142.5164125</v>
      </c>
      <c r="BA92" s="523">
        <v>0.19328400000000001</v>
      </c>
      <c r="BB92" s="523">
        <v>0.74340000000000006</v>
      </c>
      <c r="BC92" s="523">
        <v>8.1773999999999999E-2</v>
      </c>
      <c r="BD92" s="524">
        <v>0.83599999999999997</v>
      </c>
      <c r="BE92" s="512">
        <f t="shared" si="28"/>
        <v>158.18339658000002</v>
      </c>
    </row>
    <row r="93" spans="1:57" s="6" customFormat="1" ht="28.5" customHeight="1" x14ac:dyDescent="0.5">
      <c r="A93" s="193"/>
      <c r="B93" s="135"/>
      <c r="C93" s="194"/>
      <c r="D93" s="14"/>
      <c r="E93" s="529" t="s">
        <v>125</v>
      </c>
      <c r="F93" s="14"/>
      <c r="G93" s="530">
        <f t="shared" si="23"/>
        <v>174.96787157999998</v>
      </c>
      <c r="H93" s="135"/>
      <c r="I93" s="809"/>
      <c r="J93" s="531">
        <f t="shared" si="24"/>
        <v>17.866999999999997</v>
      </c>
      <c r="K93" s="531">
        <f t="shared" si="25"/>
        <v>27.138200000000001</v>
      </c>
      <c r="L93" s="531">
        <f t="shared" si="26"/>
        <v>35.177</v>
      </c>
      <c r="N93" s="813"/>
      <c r="O93" s="532" t="s">
        <v>0</v>
      </c>
      <c r="P93" s="900" t="s">
        <v>0</v>
      </c>
      <c r="Q93" s="901"/>
      <c r="R93" s="9"/>
      <c r="S93" s="813"/>
      <c r="T93" s="819"/>
      <c r="U93" s="819"/>
      <c r="V93" s="677"/>
      <c r="W93" s="677"/>
      <c r="X93" s="649"/>
      <c r="Y93" s="649"/>
      <c r="Z93" s="649"/>
      <c r="AA93" s="802"/>
      <c r="AB93" s="137">
        <v>0</v>
      </c>
      <c r="AC93" s="908"/>
      <c r="AD93" s="503" t="s">
        <v>0</v>
      </c>
      <c r="AE93" s="11"/>
      <c r="AF93" s="430">
        <v>93.689720000000008</v>
      </c>
      <c r="AG93" s="300">
        <v>21.746400000000001</v>
      </c>
      <c r="AH93" s="301"/>
      <c r="AI93" s="300">
        <v>184.22456</v>
      </c>
      <c r="AJ93" s="300">
        <v>13.951999999999998</v>
      </c>
      <c r="AK93" s="300">
        <v>23.223200000000002</v>
      </c>
      <c r="AL93" s="300">
        <v>31.262</v>
      </c>
      <c r="AM93" s="300"/>
      <c r="AN93" s="300" t="s">
        <v>443</v>
      </c>
      <c r="AO93" s="299"/>
      <c r="AP93" s="299"/>
      <c r="AQ93" s="299"/>
      <c r="AR93" s="299"/>
      <c r="AS93" s="299"/>
      <c r="AT93" s="299"/>
      <c r="AU93" s="299"/>
      <c r="AV93" s="7">
        <f t="shared" si="29"/>
        <v>3.9149999999999996</v>
      </c>
      <c r="AW93" s="316">
        <v>2850</v>
      </c>
      <c r="AX93" s="306">
        <v>1500</v>
      </c>
      <c r="AY93" s="520">
        <v>14.303386079999997</v>
      </c>
      <c r="AZ93" s="507">
        <v>158.77303749999999</v>
      </c>
      <c r="BA93" s="523">
        <v>0.20030400000000001</v>
      </c>
      <c r="BB93" s="523">
        <v>0.77039999999999997</v>
      </c>
      <c r="BC93" s="523">
        <v>8.4744E-2</v>
      </c>
      <c r="BD93" s="524">
        <v>0.83599999999999997</v>
      </c>
      <c r="BE93" s="512">
        <f t="shared" si="28"/>
        <v>174.96787157999998</v>
      </c>
    </row>
    <row r="94" spans="1:57" s="6" customFormat="1" ht="28.5" customHeight="1" x14ac:dyDescent="0.5">
      <c r="A94" s="193"/>
      <c r="B94" s="135"/>
      <c r="C94" s="194"/>
      <c r="D94" s="14"/>
      <c r="E94" s="529" t="s">
        <v>168</v>
      </c>
      <c r="F94" s="14"/>
      <c r="G94" s="530">
        <f t="shared" si="23"/>
        <v>191.75234658000002</v>
      </c>
      <c r="H94" s="135"/>
      <c r="I94" s="809"/>
      <c r="J94" s="531">
        <f t="shared" si="24"/>
        <v>18.481999999999999</v>
      </c>
      <c r="K94" s="531">
        <f t="shared" si="25"/>
        <v>28.0532</v>
      </c>
      <c r="L94" s="531">
        <f t="shared" si="26"/>
        <v>36.361999999999995</v>
      </c>
      <c r="N94" s="813"/>
      <c r="O94" s="532" t="s">
        <v>0</v>
      </c>
      <c r="P94" s="900" t="s">
        <v>0</v>
      </c>
      <c r="Q94" s="901"/>
      <c r="R94" s="9"/>
      <c r="S94" s="813"/>
      <c r="T94" s="819"/>
      <c r="U94" s="819"/>
      <c r="V94" s="677"/>
      <c r="W94" s="677"/>
      <c r="X94" s="649"/>
      <c r="Y94" s="649"/>
      <c r="Z94" s="649"/>
      <c r="AA94" s="802"/>
      <c r="AB94" s="137">
        <v>0</v>
      </c>
      <c r="AC94" s="908"/>
      <c r="AD94" s="503" t="s">
        <v>0</v>
      </c>
      <c r="AE94" s="11"/>
      <c r="AF94" s="430">
        <v>94.495720000000006</v>
      </c>
      <c r="AG94" s="300">
        <v>22.511399999999998</v>
      </c>
      <c r="AH94" s="301"/>
      <c r="AI94" s="300">
        <v>202.22696000000002</v>
      </c>
      <c r="AJ94" s="300">
        <v>14.432</v>
      </c>
      <c r="AK94" s="300">
        <v>24.0032</v>
      </c>
      <c r="AL94" s="300">
        <v>32.311999999999998</v>
      </c>
      <c r="AM94" s="300"/>
      <c r="AN94" s="300" t="s">
        <v>443</v>
      </c>
      <c r="AO94" s="299"/>
      <c r="AP94" s="299"/>
      <c r="AQ94" s="299"/>
      <c r="AR94" s="299"/>
      <c r="AS94" s="299"/>
      <c r="AT94" s="299"/>
      <c r="AU94" s="299"/>
      <c r="AV94" s="7">
        <f t="shared" si="29"/>
        <v>4.05</v>
      </c>
      <c r="AW94" s="305">
        <v>2850</v>
      </c>
      <c r="AX94" s="306">
        <v>1650</v>
      </c>
      <c r="AY94" s="520">
        <v>14.794246079999999</v>
      </c>
      <c r="AZ94" s="507">
        <v>175.0296625</v>
      </c>
      <c r="BA94" s="523">
        <v>0.20732400000000001</v>
      </c>
      <c r="BB94" s="523">
        <v>0.7974</v>
      </c>
      <c r="BC94" s="523">
        <v>8.7714E-2</v>
      </c>
      <c r="BD94" s="524">
        <v>0.83599999999999997</v>
      </c>
      <c r="BE94" s="512">
        <f t="shared" si="28"/>
        <v>191.75234658000002</v>
      </c>
    </row>
    <row r="95" spans="1:57" s="6" customFormat="1" ht="28.5" customHeight="1" x14ac:dyDescent="0.5">
      <c r="A95" s="193"/>
      <c r="B95" s="135"/>
      <c r="C95" s="194"/>
      <c r="D95" s="14"/>
      <c r="E95" s="18" t="s">
        <v>126</v>
      </c>
      <c r="F95" s="14"/>
      <c r="G95" s="429">
        <f t="shared" si="23"/>
        <v>131.00392157999997</v>
      </c>
      <c r="H95" s="135"/>
      <c r="I95" s="809"/>
      <c r="J95" s="128" t="s">
        <v>0</v>
      </c>
      <c r="K95" s="128" t="s">
        <v>0</v>
      </c>
      <c r="L95" s="154" t="s">
        <v>0</v>
      </c>
      <c r="N95" s="813"/>
      <c r="O95" s="128" t="s">
        <v>0</v>
      </c>
      <c r="P95" s="806" t="s">
        <v>0</v>
      </c>
      <c r="Q95" s="807"/>
      <c r="R95" s="9"/>
      <c r="S95" s="813"/>
      <c r="T95" s="819"/>
      <c r="U95" s="819"/>
      <c r="V95" s="677"/>
      <c r="W95" s="677"/>
      <c r="X95" s="649"/>
      <c r="Y95" s="649"/>
      <c r="Z95" s="649"/>
      <c r="AA95" s="802"/>
      <c r="AB95" s="128">
        <v>0</v>
      </c>
      <c r="AC95" s="908"/>
      <c r="AD95" s="503" t="s">
        <v>0</v>
      </c>
      <c r="AE95" s="11"/>
      <c r="AF95" s="429">
        <v>77.844720000000009</v>
      </c>
      <c r="AG95" s="300">
        <v>20.2164</v>
      </c>
      <c r="AH95" s="301"/>
      <c r="AI95" s="300">
        <v>136.98776000000001</v>
      </c>
      <c r="AJ95" s="300">
        <v>12.991999999999999</v>
      </c>
      <c r="AK95" s="300">
        <v>21.663200000000003</v>
      </c>
      <c r="AL95" s="300">
        <v>29.162000000000003</v>
      </c>
      <c r="AM95" s="300"/>
      <c r="AN95" s="300" t="s">
        <v>443</v>
      </c>
      <c r="AO95" s="299"/>
      <c r="AP95" s="299"/>
      <c r="AQ95" s="299"/>
      <c r="AR95" s="299"/>
      <c r="AS95" s="299"/>
      <c r="AT95" s="299"/>
      <c r="AU95" s="299"/>
      <c r="AV95" s="7">
        <f t="shared" si="29"/>
        <v>3.645</v>
      </c>
      <c r="AW95" s="305">
        <v>3000</v>
      </c>
      <c r="AX95" s="306">
        <v>1050</v>
      </c>
      <c r="AY95" s="519">
        <v>13.321666079999998</v>
      </c>
      <c r="AZ95" s="507">
        <v>115.86478749999999</v>
      </c>
      <c r="BA95" s="521">
        <v>0.18626400000000001</v>
      </c>
      <c r="BB95" s="521">
        <v>0.71640000000000004</v>
      </c>
      <c r="BC95" s="521">
        <v>7.8804000000000013E-2</v>
      </c>
      <c r="BD95" s="522">
        <v>0.83599999999999997</v>
      </c>
      <c r="BE95" s="512">
        <f t="shared" si="28"/>
        <v>131.00392157999997</v>
      </c>
    </row>
    <row r="96" spans="1:57" s="6" customFormat="1" ht="28.5" customHeight="1" x14ac:dyDescent="0.5">
      <c r="A96" s="193"/>
      <c r="B96" s="135"/>
      <c r="C96" s="194"/>
      <c r="D96" s="14"/>
      <c r="E96" s="18" t="s">
        <v>127</v>
      </c>
      <c r="F96" s="14"/>
      <c r="G96" s="429">
        <f t="shared" si="23"/>
        <v>148.65464658000002</v>
      </c>
      <c r="H96" s="135"/>
      <c r="I96" s="809"/>
      <c r="J96" s="128" t="s">
        <v>0</v>
      </c>
      <c r="K96" s="128" t="s">
        <v>0</v>
      </c>
      <c r="L96" s="154" t="s">
        <v>0</v>
      </c>
      <c r="N96" s="813"/>
      <c r="O96" s="128" t="s">
        <v>0</v>
      </c>
      <c r="P96" s="806" t="s">
        <v>0</v>
      </c>
      <c r="Q96" s="807"/>
      <c r="R96" s="9"/>
      <c r="S96" s="813"/>
      <c r="T96" s="819"/>
      <c r="U96" s="819"/>
      <c r="V96" s="677"/>
      <c r="W96" s="677"/>
      <c r="X96" s="649"/>
      <c r="Y96" s="649"/>
      <c r="Z96" s="649"/>
      <c r="AA96" s="802"/>
      <c r="AB96" s="128">
        <v>0</v>
      </c>
      <c r="AC96" s="908"/>
      <c r="AD96" s="503" t="s">
        <v>0</v>
      </c>
      <c r="AE96" s="11"/>
      <c r="AF96" s="429">
        <v>80.574720000000013</v>
      </c>
      <c r="AG96" s="300">
        <v>20.981399999999997</v>
      </c>
      <c r="AH96" s="301"/>
      <c r="AI96" s="300">
        <v>155.92616000000001</v>
      </c>
      <c r="AJ96" s="300">
        <v>13.472000000000001</v>
      </c>
      <c r="AK96" s="300">
        <v>22.443200000000001</v>
      </c>
      <c r="AL96" s="300">
        <v>30.212</v>
      </c>
      <c r="AM96" s="300"/>
      <c r="AN96" s="300" t="s">
        <v>443</v>
      </c>
      <c r="AO96" s="299"/>
      <c r="AP96" s="299"/>
      <c r="AQ96" s="299"/>
      <c r="AR96" s="299"/>
      <c r="AS96" s="299"/>
      <c r="AT96" s="299"/>
      <c r="AU96" s="299"/>
      <c r="AV96" s="7">
        <f t="shared" si="29"/>
        <v>3.7800000000000002</v>
      </c>
      <c r="AW96" s="305">
        <v>3000</v>
      </c>
      <c r="AX96" s="306">
        <v>1200</v>
      </c>
      <c r="AY96" s="519">
        <v>13.81252608</v>
      </c>
      <c r="AZ96" s="507">
        <v>132.9876625</v>
      </c>
      <c r="BA96" s="521">
        <v>0.19328400000000001</v>
      </c>
      <c r="BB96" s="521">
        <v>0.74340000000000006</v>
      </c>
      <c r="BC96" s="521">
        <v>8.1773999999999999E-2</v>
      </c>
      <c r="BD96" s="522">
        <v>0.83599999999999997</v>
      </c>
      <c r="BE96" s="512">
        <f t="shared" si="28"/>
        <v>148.65464658000002</v>
      </c>
    </row>
    <row r="97" spans="1:57" s="6" customFormat="1" ht="28.5" customHeight="1" x14ac:dyDescent="0.5">
      <c r="A97" s="193"/>
      <c r="B97" s="135"/>
      <c r="C97" s="194"/>
      <c r="D97" s="14"/>
      <c r="E97" s="18" t="s">
        <v>128</v>
      </c>
      <c r="F97" s="14"/>
      <c r="G97" s="429">
        <f t="shared" si="23"/>
        <v>166.30537157999998</v>
      </c>
      <c r="H97" s="135"/>
      <c r="I97" s="809"/>
      <c r="J97" s="128" t="s">
        <v>0</v>
      </c>
      <c r="K97" s="128" t="s">
        <v>0</v>
      </c>
      <c r="L97" s="154" t="s">
        <v>0</v>
      </c>
      <c r="N97" s="813"/>
      <c r="O97" s="128" t="s">
        <v>0</v>
      </c>
      <c r="P97" s="806" t="s">
        <v>0</v>
      </c>
      <c r="Q97" s="807"/>
      <c r="R97" s="9"/>
      <c r="S97" s="813"/>
      <c r="T97" s="819"/>
      <c r="U97" s="819"/>
      <c r="V97" s="677"/>
      <c r="W97" s="677"/>
      <c r="X97" s="649"/>
      <c r="Y97" s="649"/>
      <c r="Z97" s="649"/>
      <c r="AA97" s="802"/>
      <c r="AB97" s="128">
        <v>0</v>
      </c>
      <c r="AC97" s="908"/>
      <c r="AD97" s="503" t="s">
        <v>0</v>
      </c>
      <c r="AE97" s="11"/>
      <c r="AF97" s="429">
        <v>83.304720000000003</v>
      </c>
      <c r="AG97" s="300">
        <v>21.746400000000001</v>
      </c>
      <c r="AH97" s="301"/>
      <c r="AI97" s="300">
        <v>174.86456000000001</v>
      </c>
      <c r="AJ97" s="300">
        <v>13.951999999999998</v>
      </c>
      <c r="AK97" s="300">
        <v>23.223199999999999</v>
      </c>
      <c r="AL97" s="300">
        <v>31.261999999999993</v>
      </c>
      <c r="AM97" s="300"/>
      <c r="AN97" s="300" t="s">
        <v>443</v>
      </c>
      <c r="AO97" s="299"/>
      <c r="AP97" s="299"/>
      <c r="AQ97" s="299"/>
      <c r="AR97" s="299"/>
      <c r="AS97" s="299"/>
      <c r="AT97" s="299"/>
      <c r="AU97" s="299"/>
      <c r="AV97" s="7">
        <f t="shared" si="29"/>
        <v>3.9149999999999996</v>
      </c>
      <c r="AW97" s="305">
        <v>3000</v>
      </c>
      <c r="AX97" s="306">
        <v>1350</v>
      </c>
      <c r="AY97" s="519">
        <v>14.303386079999997</v>
      </c>
      <c r="AZ97" s="507">
        <v>150.11053749999999</v>
      </c>
      <c r="BA97" s="521">
        <v>0.20030400000000001</v>
      </c>
      <c r="BB97" s="521">
        <v>0.77039999999999997</v>
      </c>
      <c r="BC97" s="521">
        <v>8.4744E-2</v>
      </c>
      <c r="BD97" s="522">
        <v>0.83599999999999997</v>
      </c>
      <c r="BE97" s="512">
        <f t="shared" si="28"/>
        <v>166.30537157999998</v>
      </c>
    </row>
    <row r="98" spans="1:57" s="6" customFormat="1" ht="28.5" customHeight="1" x14ac:dyDescent="0.5">
      <c r="A98" s="193"/>
      <c r="B98" s="135"/>
      <c r="C98" s="194"/>
      <c r="D98" s="14"/>
      <c r="E98" s="18" t="s">
        <v>129</v>
      </c>
      <c r="F98" s="14"/>
      <c r="G98" s="429">
        <f t="shared" si="23"/>
        <v>183.95609658000004</v>
      </c>
      <c r="H98" s="135"/>
      <c r="I98" s="809"/>
      <c r="J98" s="128" t="s">
        <v>0</v>
      </c>
      <c r="K98" s="128" t="s">
        <v>0</v>
      </c>
      <c r="L98" s="154" t="s">
        <v>0</v>
      </c>
      <c r="N98" s="813"/>
      <c r="O98" s="128" t="s">
        <v>0</v>
      </c>
      <c r="P98" s="806" t="s">
        <v>0</v>
      </c>
      <c r="Q98" s="807"/>
      <c r="R98" s="9"/>
      <c r="S98" s="813"/>
      <c r="T98" s="819"/>
      <c r="U98" s="819"/>
      <c r="V98" s="677"/>
      <c r="W98" s="677"/>
      <c r="X98" s="649"/>
      <c r="Y98" s="649"/>
      <c r="Z98" s="649"/>
      <c r="AA98" s="802"/>
      <c r="AB98" s="128">
        <v>0</v>
      </c>
      <c r="AC98" s="908"/>
      <c r="AD98" s="503" t="s">
        <v>0</v>
      </c>
      <c r="AE98" s="11"/>
      <c r="AF98" s="429">
        <v>96.029720000000012</v>
      </c>
      <c r="AG98" s="300">
        <v>22.511399999999998</v>
      </c>
      <c r="AH98" s="301"/>
      <c r="AI98" s="300">
        <v>193.80295999999998</v>
      </c>
      <c r="AJ98" s="300">
        <v>14.432</v>
      </c>
      <c r="AK98" s="300">
        <v>24.0032</v>
      </c>
      <c r="AL98" s="300">
        <v>32.311999999999998</v>
      </c>
      <c r="AM98" s="300"/>
      <c r="AN98" s="300" t="s">
        <v>443</v>
      </c>
      <c r="AO98" s="299"/>
      <c r="AP98" s="299"/>
      <c r="AQ98" s="299"/>
      <c r="AR98" s="299"/>
      <c r="AS98" s="299"/>
      <c r="AT98" s="299"/>
      <c r="AU98" s="299"/>
      <c r="AV98" s="7">
        <f t="shared" si="29"/>
        <v>4.05</v>
      </c>
      <c r="AW98" s="305">
        <v>3000</v>
      </c>
      <c r="AX98" s="306">
        <v>1500</v>
      </c>
      <c r="AY98" s="519">
        <v>14.794246079999999</v>
      </c>
      <c r="AZ98" s="507">
        <v>167.23341250000001</v>
      </c>
      <c r="BA98" s="521">
        <v>0.20732400000000001</v>
      </c>
      <c r="BB98" s="521">
        <v>0.7974</v>
      </c>
      <c r="BC98" s="521">
        <v>8.7714E-2</v>
      </c>
      <c r="BD98" s="522">
        <v>0.83599999999999997</v>
      </c>
      <c r="BE98" s="512">
        <f t="shared" si="28"/>
        <v>183.95609658000004</v>
      </c>
    </row>
    <row r="99" spans="1:57" s="6" customFormat="1" ht="28.5" customHeight="1" x14ac:dyDescent="0.5">
      <c r="A99" s="193"/>
      <c r="B99" s="135"/>
      <c r="C99" s="194"/>
      <c r="D99" s="14"/>
      <c r="E99" s="18" t="s">
        <v>174</v>
      </c>
      <c r="F99" s="14"/>
      <c r="G99" s="429">
        <f t="shared" si="23"/>
        <v>201.60682158000003</v>
      </c>
      <c r="H99" s="135"/>
      <c r="I99" s="809"/>
      <c r="J99" s="128" t="s">
        <v>0</v>
      </c>
      <c r="K99" s="128" t="s">
        <v>0</v>
      </c>
      <c r="L99" s="154" t="s">
        <v>0</v>
      </c>
      <c r="N99" s="813"/>
      <c r="O99" s="128" t="s">
        <v>0</v>
      </c>
      <c r="P99" s="806" t="s">
        <v>0</v>
      </c>
      <c r="Q99" s="807"/>
      <c r="R99" s="9"/>
      <c r="S99" s="813"/>
      <c r="T99" s="819"/>
      <c r="U99" s="819"/>
      <c r="V99" s="677"/>
      <c r="W99" s="677"/>
      <c r="X99" s="649"/>
      <c r="Y99" s="649"/>
      <c r="Z99" s="649"/>
      <c r="AA99" s="802"/>
      <c r="AB99" s="128">
        <v>0</v>
      </c>
      <c r="AC99" s="908"/>
      <c r="AD99" s="503" t="s">
        <v>0</v>
      </c>
      <c r="AE99" s="11"/>
      <c r="AF99" s="429">
        <v>96.835720000000009</v>
      </c>
      <c r="AG99" s="300">
        <v>23.276399999999999</v>
      </c>
      <c r="AH99" s="301"/>
      <c r="AI99" s="300">
        <v>212.74136000000001</v>
      </c>
      <c r="AJ99" s="300">
        <v>14.912000000000001</v>
      </c>
      <c r="AK99" s="300">
        <v>24.783200000000001</v>
      </c>
      <c r="AL99" s="300">
        <v>33.362000000000002</v>
      </c>
      <c r="AM99" s="300"/>
      <c r="AN99" s="300" t="s">
        <v>443</v>
      </c>
      <c r="AO99" s="299"/>
      <c r="AP99" s="299"/>
      <c r="AQ99" s="299"/>
      <c r="AR99" s="299"/>
      <c r="AS99" s="299"/>
      <c r="AT99" s="299"/>
      <c r="AU99" s="299"/>
      <c r="AV99" s="7">
        <f t="shared" si="29"/>
        <v>4.1850000000000005</v>
      </c>
      <c r="AW99" s="316">
        <v>3000</v>
      </c>
      <c r="AX99" s="306">
        <v>1650</v>
      </c>
      <c r="AY99" s="519">
        <v>15.28510608</v>
      </c>
      <c r="AZ99" s="507">
        <v>184.35628750000001</v>
      </c>
      <c r="BA99" s="521">
        <v>0.21434400000000001</v>
      </c>
      <c r="BB99" s="521">
        <v>0.82440000000000002</v>
      </c>
      <c r="BC99" s="521">
        <v>9.0684000000000001E-2</v>
      </c>
      <c r="BD99" s="522">
        <v>0.83599999999999997</v>
      </c>
      <c r="BE99" s="512">
        <f t="shared" si="28"/>
        <v>201.60682158000003</v>
      </c>
    </row>
    <row r="100" spans="1:57" s="6" customFormat="1" ht="28.5" customHeight="1" x14ac:dyDescent="0.5">
      <c r="A100" s="193"/>
      <c r="B100" s="135"/>
      <c r="C100" s="194"/>
      <c r="D100" s="14"/>
      <c r="E100" s="526" t="s">
        <v>314</v>
      </c>
      <c r="F100" s="14"/>
      <c r="G100" s="444">
        <f t="shared" si="23"/>
        <v>149.72412408</v>
      </c>
      <c r="H100" s="135"/>
      <c r="I100" s="809"/>
      <c r="J100" s="532" t="s">
        <v>0</v>
      </c>
      <c r="K100" s="532" t="s">
        <v>0</v>
      </c>
      <c r="L100" s="152" t="s">
        <v>0</v>
      </c>
      <c r="N100" s="813"/>
      <c r="O100" s="532" t="s">
        <v>0</v>
      </c>
      <c r="P100" s="900" t="s">
        <v>0</v>
      </c>
      <c r="Q100" s="901"/>
      <c r="R100" s="9"/>
      <c r="S100" s="813"/>
      <c r="T100" s="819"/>
      <c r="U100" s="819"/>
      <c r="V100" s="677"/>
      <c r="W100" s="677"/>
      <c r="X100" s="649"/>
      <c r="Y100" s="649"/>
      <c r="Z100" s="649"/>
      <c r="AA100" s="802"/>
      <c r="AB100" s="137">
        <v>0</v>
      </c>
      <c r="AC100" s="908"/>
      <c r="AD100" s="503" t="s">
        <v>0</v>
      </c>
      <c r="AE100" s="11"/>
      <c r="AF100" s="430">
        <v>79.794720000000012</v>
      </c>
      <c r="AG100" s="300">
        <v>20.981399999999997</v>
      </c>
      <c r="AH100" s="301"/>
      <c r="AI100" s="300">
        <v>143.75816</v>
      </c>
      <c r="AJ100" s="300">
        <v>13.472000000000001</v>
      </c>
      <c r="AK100" s="300">
        <v>22.443200000000004</v>
      </c>
      <c r="AL100" s="300">
        <v>30.212000000000003</v>
      </c>
      <c r="AM100" s="300"/>
      <c r="AN100" s="300" t="s">
        <v>443</v>
      </c>
      <c r="AO100" s="299"/>
      <c r="AP100" s="299"/>
      <c r="AQ100" s="299"/>
      <c r="AR100" s="299"/>
      <c r="AS100" s="299"/>
      <c r="AT100" s="299"/>
      <c r="AU100" s="299"/>
      <c r="AV100" s="7">
        <f t="shared" si="29"/>
        <v>3.7800000000000002</v>
      </c>
      <c r="AW100" s="316">
        <v>3150</v>
      </c>
      <c r="AX100" s="306">
        <v>1050</v>
      </c>
      <c r="AY100" s="520">
        <v>13.81252608</v>
      </c>
      <c r="AZ100" s="507">
        <v>134.05713999999998</v>
      </c>
      <c r="BA100" s="523">
        <v>0.19328400000000001</v>
      </c>
      <c r="BB100" s="523">
        <v>0.74340000000000006</v>
      </c>
      <c r="BC100" s="523">
        <v>8.1773999999999999E-2</v>
      </c>
      <c r="BD100" s="524">
        <v>0.83599999999999997</v>
      </c>
      <c r="BE100" s="512">
        <f t="shared" si="28"/>
        <v>149.72412408</v>
      </c>
    </row>
    <row r="101" spans="1:57" s="6" customFormat="1" ht="28.5" customHeight="1" x14ac:dyDescent="0.5">
      <c r="A101" s="193"/>
      <c r="B101" s="135"/>
      <c r="C101" s="194"/>
      <c r="D101" s="14"/>
      <c r="E101" s="526" t="s">
        <v>315</v>
      </c>
      <c r="F101" s="14"/>
      <c r="G101" s="444">
        <f t="shared" si="23"/>
        <v>170.06337407999996</v>
      </c>
      <c r="H101" s="135"/>
      <c r="I101" s="809"/>
      <c r="J101" s="532" t="s">
        <v>0</v>
      </c>
      <c r="K101" s="532" t="s">
        <v>0</v>
      </c>
      <c r="L101" s="152" t="s">
        <v>0</v>
      </c>
      <c r="N101" s="813"/>
      <c r="O101" s="532" t="s">
        <v>0</v>
      </c>
      <c r="P101" s="900" t="s">
        <v>0</v>
      </c>
      <c r="Q101" s="901"/>
      <c r="R101" s="9"/>
      <c r="S101" s="813"/>
      <c r="T101" s="819"/>
      <c r="U101" s="819"/>
      <c r="V101" s="677"/>
      <c r="W101" s="677"/>
      <c r="X101" s="649"/>
      <c r="Y101" s="649"/>
      <c r="Z101" s="649"/>
      <c r="AA101" s="802"/>
      <c r="AB101" s="137">
        <v>0</v>
      </c>
      <c r="AC101" s="908"/>
      <c r="AD101" s="503" t="s">
        <v>0</v>
      </c>
      <c r="AE101" s="11"/>
      <c r="AF101" s="430">
        <v>82.524720000000002</v>
      </c>
      <c r="AG101" s="300">
        <v>21.746400000000001</v>
      </c>
      <c r="AH101" s="301"/>
      <c r="AI101" s="300">
        <v>163.63256000000001</v>
      </c>
      <c r="AJ101" s="300">
        <v>13.951999999999998</v>
      </c>
      <c r="AK101" s="300">
        <v>23.223200000000002</v>
      </c>
      <c r="AL101" s="300">
        <v>31.262</v>
      </c>
      <c r="AM101" s="300"/>
      <c r="AN101" s="300" t="s">
        <v>443</v>
      </c>
      <c r="AO101" s="299"/>
      <c r="AP101" s="299"/>
      <c r="AQ101" s="299"/>
      <c r="AR101" s="299"/>
      <c r="AS101" s="299"/>
      <c r="AT101" s="299"/>
      <c r="AU101" s="299"/>
      <c r="AV101" s="7">
        <f t="shared" si="29"/>
        <v>3.9149999999999996</v>
      </c>
      <c r="AW101" s="316">
        <v>3150</v>
      </c>
      <c r="AX101" s="306">
        <v>1200</v>
      </c>
      <c r="AY101" s="520">
        <v>14.303386079999997</v>
      </c>
      <c r="AZ101" s="507">
        <v>153.86853999999997</v>
      </c>
      <c r="BA101" s="523">
        <v>0.20030400000000001</v>
      </c>
      <c r="BB101" s="523">
        <v>0.77039999999999997</v>
      </c>
      <c r="BC101" s="523">
        <v>8.4744E-2</v>
      </c>
      <c r="BD101" s="524">
        <v>0.83599999999999997</v>
      </c>
      <c r="BE101" s="512">
        <f t="shared" si="28"/>
        <v>170.06337407999996</v>
      </c>
    </row>
    <row r="102" spans="1:57" s="6" customFormat="1" ht="28.5" customHeight="1" x14ac:dyDescent="0.5">
      <c r="A102" s="193"/>
      <c r="B102" s="135"/>
      <c r="C102" s="194"/>
      <c r="D102" s="14"/>
      <c r="E102" s="526" t="s">
        <v>316</v>
      </c>
      <c r="F102" s="14"/>
      <c r="G102" s="444">
        <f t="shared" si="23"/>
        <v>190.40262408000001</v>
      </c>
      <c r="H102" s="135"/>
      <c r="I102" s="809"/>
      <c r="J102" s="532" t="s">
        <v>0</v>
      </c>
      <c r="K102" s="532" t="s">
        <v>0</v>
      </c>
      <c r="L102" s="152" t="s">
        <v>0</v>
      </c>
      <c r="N102" s="813"/>
      <c r="O102" s="532" t="s">
        <v>0</v>
      </c>
      <c r="P102" s="900" t="s">
        <v>0</v>
      </c>
      <c r="Q102" s="901"/>
      <c r="R102" s="9"/>
      <c r="S102" s="813"/>
      <c r="T102" s="819"/>
      <c r="U102" s="819"/>
      <c r="V102" s="677"/>
      <c r="W102" s="677"/>
      <c r="X102" s="649"/>
      <c r="Y102" s="649"/>
      <c r="Z102" s="649"/>
      <c r="AA102" s="802"/>
      <c r="AB102" s="137">
        <v>0</v>
      </c>
      <c r="AC102" s="908"/>
      <c r="AD102" s="503" t="s">
        <v>0</v>
      </c>
      <c r="AE102" s="11"/>
      <c r="AF102" s="430">
        <v>85.254720000000006</v>
      </c>
      <c r="AG102" s="300">
        <v>22.511399999999998</v>
      </c>
      <c r="AH102" s="301"/>
      <c r="AI102" s="300">
        <v>183.50695999999999</v>
      </c>
      <c r="AJ102" s="300">
        <v>14.432</v>
      </c>
      <c r="AK102" s="300">
        <v>24.0032</v>
      </c>
      <c r="AL102" s="300">
        <v>32.311999999999998</v>
      </c>
      <c r="AM102" s="300"/>
      <c r="AN102" s="300" t="s">
        <v>443</v>
      </c>
      <c r="AO102" s="299"/>
      <c r="AP102" s="299"/>
      <c r="AQ102" s="299"/>
      <c r="AR102" s="299"/>
      <c r="AS102" s="299"/>
      <c r="AT102" s="299"/>
      <c r="AU102" s="299"/>
      <c r="AV102" s="7">
        <f t="shared" si="29"/>
        <v>4.05</v>
      </c>
      <c r="AW102" s="316">
        <v>3150</v>
      </c>
      <c r="AX102" s="306">
        <v>1350</v>
      </c>
      <c r="AY102" s="520">
        <v>14.794246079999999</v>
      </c>
      <c r="AZ102" s="507">
        <v>173.67993999999999</v>
      </c>
      <c r="BA102" s="523">
        <v>0.20732400000000001</v>
      </c>
      <c r="BB102" s="523">
        <v>0.7974</v>
      </c>
      <c r="BC102" s="523">
        <v>8.7714E-2</v>
      </c>
      <c r="BD102" s="524">
        <v>0.83599999999999997</v>
      </c>
      <c r="BE102" s="512">
        <f t="shared" si="28"/>
        <v>190.40262408000001</v>
      </c>
    </row>
    <row r="103" spans="1:57" s="6" customFormat="1" ht="28.5" customHeight="1" x14ac:dyDescent="0.5">
      <c r="A103" s="193"/>
      <c r="B103" s="135"/>
      <c r="C103" s="194"/>
      <c r="D103" s="14"/>
      <c r="E103" s="526" t="s">
        <v>317</v>
      </c>
      <c r="F103" s="14"/>
      <c r="G103" s="444">
        <f t="shared" si="23"/>
        <v>210.74187408</v>
      </c>
      <c r="H103" s="135"/>
      <c r="I103" s="809"/>
      <c r="J103" s="532" t="s">
        <v>0</v>
      </c>
      <c r="K103" s="532" t="s">
        <v>0</v>
      </c>
      <c r="L103" s="152" t="s">
        <v>0</v>
      </c>
      <c r="N103" s="813"/>
      <c r="O103" s="532" t="s">
        <v>0</v>
      </c>
      <c r="P103" s="900" t="s">
        <v>0</v>
      </c>
      <c r="Q103" s="901"/>
      <c r="R103" s="9"/>
      <c r="S103" s="813"/>
      <c r="T103" s="819"/>
      <c r="U103" s="819"/>
      <c r="V103" s="677"/>
      <c r="W103" s="677"/>
      <c r="X103" s="649"/>
      <c r="Y103" s="649"/>
      <c r="Z103" s="649"/>
      <c r="AA103" s="802"/>
      <c r="AB103" s="137">
        <v>0</v>
      </c>
      <c r="AC103" s="908"/>
      <c r="AD103" s="503" t="s">
        <v>0</v>
      </c>
      <c r="AE103" s="11"/>
      <c r="AF103" s="430">
        <v>98.369720000000001</v>
      </c>
      <c r="AG103" s="300">
        <v>23.276399999999999</v>
      </c>
      <c r="AH103" s="301"/>
      <c r="AI103" s="300">
        <v>203.38136000000003</v>
      </c>
      <c r="AJ103" s="300">
        <v>14.912000000000001</v>
      </c>
      <c r="AK103" s="300">
        <v>24.783200000000001</v>
      </c>
      <c r="AL103" s="300">
        <v>33.362000000000002</v>
      </c>
      <c r="AM103" s="300"/>
      <c r="AN103" s="300" t="s">
        <v>443</v>
      </c>
      <c r="AO103" s="299"/>
      <c r="AP103" s="299"/>
      <c r="AQ103" s="299"/>
      <c r="AR103" s="299"/>
      <c r="AS103" s="299"/>
      <c r="AT103" s="299"/>
      <c r="AU103" s="299"/>
      <c r="AV103" s="7">
        <f t="shared" si="29"/>
        <v>4.1850000000000005</v>
      </c>
      <c r="AW103" s="316">
        <v>3150</v>
      </c>
      <c r="AX103" s="306">
        <v>1500</v>
      </c>
      <c r="AY103" s="520">
        <v>15.28510608</v>
      </c>
      <c r="AZ103" s="507">
        <v>193.49133999999998</v>
      </c>
      <c r="BA103" s="523">
        <v>0.21434400000000001</v>
      </c>
      <c r="BB103" s="523">
        <v>0.82440000000000002</v>
      </c>
      <c r="BC103" s="523">
        <v>9.0684000000000001E-2</v>
      </c>
      <c r="BD103" s="524">
        <v>0.83599999999999997</v>
      </c>
      <c r="BE103" s="512">
        <f t="shared" si="28"/>
        <v>210.74187408</v>
      </c>
    </row>
    <row r="104" spans="1:57" s="6" customFormat="1" ht="28.5" customHeight="1" x14ac:dyDescent="0.5">
      <c r="A104" s="193"/>
      <c r="B104" s="135"/>
      <c r="C104" s="194"/>
      <c r="D104" s="14"/>
      <c r="E104" s="526" t="s">
        <v>318</v>
      </c>
      <c r="F104" s="14"/>
      <c r="G104" s="444">
        <f t="shared" si="23"/>
        <v>231.08112407999997</v>
      </c>
      <c r="H104" s="135"/>
      <c r="I104" s="809"/>
      <c r="J104" s="532" t="s">
        <v>0</v>
      </c>
      <c r="K104" s="532" t="s">
        <v>0</v>
      </c>
      <c r="L104" s="152" t="s">
        <v>0</v>
      </c>
      <c r="N104" s="813"/>
      <c r="O104" s="532" t="s">
        <v>0</v>
      </c>
      <c r="P104" s="900" t="s">
        <v>0</v>
      </c>
      <c r="Q104" s="901"/>
      <c r="R104" s="9"/>
      <c r="S104" s="813"/>
      <c r="T104" s="819"/>
      <c r="U104" s="819"/>
      <c r="V104" s="677"/>
      <c r="W104" s="677"/>
      <c r="X104" s="649"/>
      <c r="Y104" s="649"/>
      <c r="Z104" s="649"/>
      <c r="AA104" s="802"/>
      <c r="AB104" s="137">
        <v>0</v>
      </c>
      <c r="AC104" s="908"/>
      <c r="AD104" s="503" t="s">
        <v>0</v>
      </c>
      <c r="AE104" s="11"/>
      <c r="AF104" s="430">
        <v>99.539720000000003</v>
      </c>
      <c r="AG104" s="300">
        <v>24.041399999999999</v>
      </c>
      <c r="AH104" s="301"/>
      <c r="AI104" s="300">
        <v>223.25576000000001</v>
      </c>
      <c r="AJ104" s="300">
        <v>15.391999999999999</v>
      </c>
      <c r="AK104" s="300">
        <v>25.563200000000002</v>
      </c>
      <c r="AL104" s="300">
        <v>34.412000000000006</v>
      </c>
      <c r="AM104" s="300"/>
      <c r="AN104" s="300" t="s">
        <v>443</v>
      </c>
      <c r="AO104" s="299"/>
      <c r="AP104" s="299"/>
      <c r="AQ104" s="299"/>
      <c r="AR104" s="299"/>
      <c r="AS104" s="299"/>
      <c r="AT104" s="299"/>
      <c r="AU104" s="299"/>
      <c r="AV104" s="7">
        <f t="shared" si="29"/>
        <v>4.32</v>
      </c>
      <c r="AW104" s="305">
        <v>3150</v>
      </c>
      <c r="AX104" s="306">
        <v>1650</v>
      </c>
      <c r="AY104" s="520">
        <v>15.775966079999998</v>
      </c>
      <c r="AZ104" s="507">
        <v>213.30273999999997</v>
      </c>
      <c r="BA104" s="523">
        <v>0.22136400000000001</v>
      </c>
      <c r="BB104" s="523">
        <v>0.85140000000000005</v>
      </c>
      <c r="BC104" s="523">
        <v>9.3654000000000015E-2</v>
      </c>
      <c r="BD104" s="524">
        <v>0.83599999999999997</v>
      </c>
      <c r="BE104" s="512">
        <f t="shared" si="28"/>
        <v>231.08112407999997</v>
      </c>
    </row>
    <row r="105" spans="1:57" s="6" customFormat="1" ht="28.5" customHeight="1" x14ac:dyDescent="0.5">
      <c r="A105" s="193"/>
      <c r="B105" s="135"/>
      <c r="C105" s="194"/>
      <c r="D105" s="14"/>
      <c r="E105" s="526" t="s">
        <v>319</v>
      </c>
      <c r="F105" s="14"/>
      <c r="G105" s="444">
        <f t="shared" si="23"/>
        <v>178.00062408000002</v>
      </c>
      <c r="H105" s="135"/>
      <c r="I105" s="809"/>
      <c r="J105" s="532" t="s">
        <v>0</v>
      </c>
      <c r="K105" s="532" t="s">
        <v>0</v>
      </c>
      <c r="L105" s="152" t="s">
        <v>0</v>
      </c>
      <c r="N105" s="813"/>
      <c r="O105" s="532" t="s">
        <v>0</v>
      </c>
      <c r="P105" s="900" t="s">
        <v>0</v>
      </c>
      <c r="Q105" s="901"/>
      <c r="R105" s="9"/>
      <c r="S105" s="813"/>
      <c r="T105" s="819"/>
      <c r="U105" s="819"/>
      <c r="V105" s="677"/>
      <c r="W105" s="677"/>
      <c r="X105" s="649"/>
      <c r="Y105" s="649"/>
      <c r="Z105" s="649"/>
      <c r="AA105" s="802"/>
      <c r="AB105" s="137">
        <v>0</v>
      </c>
      <c r="AC105" s="908"/>
      <c r="AD105" s="503" t="s">
        <v>0</v>
      </c>
      <c r="AE105" s="11"/>
      <c r="AF105" s="429">
        <v>84.474720000000005</v>
      </c>
      <c r="AG105" s="300">
        <v>22.511399999999998</v>
      </c>
      <c r="AH105" s="301"/>
      <c r="AI105" s="300">
        <v>171.33896000000001</v>
      </c>
      <c r="AJ105" s="300">
        <v>14.432</v>
      </c>
      <c r="AK105" s="300">
        <v>24.0032</v>
      </c>
      <c r="AL105" s="300">
        <v>32.311999999999998</v>
      </c>
      <c r="AM105" s="300"/>
      <c r="AN105" s="300" t="s">
        <v>443</v>
      </c>
      <c r="AO105" s="299"/>
      <c r="AP105" s="299"/>
      <c r="AQ105" s="299"/>
      <c r="AR105" s="299"/>
      <c r="AS105" s="299"/>
      <c r="AT105" s="299"/>
      <c r="AU105" s="299"/>
      <c r="AV105" s="7">
        <f t="shared" si="29"/>
        <v>4.05</v>
      </c>
      <c r="AW105" s="305">
        <v>3300</v>
      </c>
      <c r="AX105" s="306">
        <v>1200</v>
      </c>
      <c r="AY105" s="519">
        <v>14.794246079999999</v>
      </c>
      <c r="AZ105" s="507">
        <v>161.27794</v>
      </c>
      <c r="BA105" s="521">
        <v>0.20732400000000001</v>
      </c>
      <c r="BB105" s="521">
        <v>0.7974</v>
      </c>
      <c r="BC105" s="521">
        <v>8.7714E-2</v>
      </c>
      <c r="BD105" s="522">
        <v>0.83599999999999997</v>
      </c>
      <c r="BE105" s="512">
        <f t="shared" si="28"/>
        <v>178.00062408000002</v>
      </c>
    </row>
    <row r="106" spans="1:57" s="6" customFormat="1" ht="28.5" customHeight="1" x14ac:dyDescent="0.5">
      <c r="A106" s="193"/>
      <c r="B106" s="135"/>
      <c r="C106" s="194"/>
      <c r="D106" s="14"/>
      <c r="E106" s="526" t="s">
        <v>320</v>
      </c>
      <c r="F106" s="14"/>
      <c r="G106" s="444">
        <f t="shared" si="23"/>
        <v>199.29387408000002</v>
      </c>
      <c r="H106" s="135"/>
      <c r="I106" s="809"/>
      <c r="J106" s="532" t="s">
        <v>0</v>
      </c>
      <c r="K106" s="532" t="s">
        <v>0</v>
      </c>
      <c r="L106" s="152" t="s">
        <v>0</v>
      </c>
      <c r="N106" s="813"/>
      <c r="O106" s="532" t="s">
        <v>0</v>
      </c>
      <c r="P106" s="900" t="s">
        <v>0</v>
      </c>
      <c r="Q106" s="901"/>
      <c r="R106" s="9"/>
      <c r="S106" s="813"/>
      <c r="T106" s="819"/>
      <c r="U106" s="819"/>
      <c r="V106" s="677"/>
      <c r="W106" s="677"/>
      <c r="X106" s="649"/>
      <c r="Y106" s="649"/>
      <c r="Z106" s="649"/>
      <c r="AA106" s="802"/>
      <c r="AB106" s="137">
        <v>0</v>
      </c>
      <c r="AC106" s="908"/>
      <c r="AD106" s="503" t="s">
        <v>0</v>
      </c>
      <c r="AE106" s="11"/>
      <c r="AF106" s="429">
        <v>87.204720000000009</v>
      </c>
      <c r="AG106" s="300">
        <v>23.276399999999999</v>
      </c>
      <c r="AH106" s="301"/>
      <c r="AI106" s="300">
        <v>192.14936</v>
      </c>
      <c r="AJ106" s="300">
        <v>14.912000000000001</v>
      </c>
      <c r="AK106" s="300">
        <v>24.783200000000001</v>
      </c>
      <c r="AL106" s="300">
        <v>33.362000000000002</v>
      </c>
      <c r="AM106" s="300"/>
      <c r="AN106" s="300" t="s">
        <v>443</v>
      </c>
      <c r="AO106" s="299"/>
      <c r="AP106" s="299"/>
      <c r="AQ106" s="299"/>
      <c r="AR106" s="299"/>
      <c r="AS106" s="299"/>
      <c r="AT106" s="299"/>
      <c r="AU106" s="299"/>
      <c r="AV106" s="7">
        <f t="shared" si="29"/>
        <v>4.1850000000000005</v>
      </c>
      <c r="AW106" s="305">
        <v>3300</v>
      </c>
      <c r="AX106" s="306">
        <v>1350</v>
      </c>
      <c r="AY106" s="519">
        <v>15.28510608</v>
      </c>
      <c r="AZ106" s="507">
        <v>182.04334</v>
      </c>
      <c r="BA106" s="521">
        <v>0.21434400000000001</v>
      </c>
      <c r="BB106" s="521">
        <v>0.82440000000000002</v>
      </c>
      <c r="BC106" s="521">
        <v>9.0684000000000001E-2</v>
      </c>
      <c r="BD106" s="522">
        <v>0.83599999999999997</v>
      </c>
      <c r="BE106" s="512">
        <f t="shared" si="28"/>
        <v>199.29387408000002</v>
      </c>
    </row>
    <row r="107" spans="1:57" s="6" customFormat="1" ht="28.5" customHeight="1" x14ac:dyDescent="0.5">
      <c r="A107" s="193"/>
      <c r="B107" s="135"/>
      <c r="C107" s="194"/>
      <c r="D107" s="14"/>
      <c r="E107" s="526" t="s">
        <v>321</v>
      </c>
      <c r="F107" s="14"/>
      <c r="G107" s="444">
        <f t="shared" si="23"/>
        <v>220.58712408</v>
      </c>
      <c r="H107" s="135"/>
      <c r="I107" s="809"/>
      <c r="J107" s="532" t="s">
        <v>0</v>
      </c>
      <c r="K107" s="532" t="s">
        <v>0</v>
      </c>
      <c r="L107" s="152" t="s">
        <v>0</v>
      </c>
      <c r="N107" s="813"/>
      <c r="O107" s="532" t="s">
        <v>0</v>
      </c>
      <c r="P107" s="900" t="s">
        <v>0</v>
      </c>
      <c r="Q107" s="901"/>
      <c r="R107" s="9"/>
      <c r="S107" s="813"/>
      <c r="T107" s="819"/>
      <c r="U107" s="819"/>
      <c r="V107" s="677"/>
      <c r="W107" s="677"/>
      <c r="X107" s="649"/>
      <c r="Y107" s="649"/>
      <c r="Z107" s="649"/>
      <c r="AA107" s="802"/>
      <c r="AB107" s="137">
        <v>0</v>
      </c>
      <c r="AC107" s="908"/>
      <c r="AD107" s="503" t="s">
        <v>0</v>
      </c>
      <c r="AE107" s="11"/>
      <c r="AF107" s="429">
        <v>100.70972000000002</v>
      </c>
      <c r="AG107" s="300">
        <v>24.041399999999999</v>
      </c>
      <c r="AH107" s="301"/>
      <c r="AI107" s="300">
        <v>212.95976000000002</v>
      </c>
      <c r="AJ107" s="300">
        <v>15.392000000000003</v>
      </c>
      <c r="AK107" s="300">
        <v>25.563200000000002</v>
      </c>
      <c r="AL107" s="300">
        <v>34.412000000000006</v>
      </c>
      <c r="AM107" s="300"/>
      <c r="AN107" s="300" t="s">
        <v>443</v>
      </c>
      <c r="AO107" s="299"/>
      <c r="AP107" s="299"/>
      <c r="AQ107" s="299"/>
      <c r="AR107" s="299"/>
      <c r="AS107" s="299"/>
      <c r="AT107" s="299"/>
      <c r="AU107" s="299"/>
      <c r="AV107" s="7">
        <f t="shared" si="29"/>
        <v>4.32</v>
      </c>
      <c r="AW107" s="305">
        <v>3300</v>
      </c>
      <c r="AX107" s="306">
        <v>1500</v>
      </c>
      <c r="AY107" s="519">
        <v>15.775966079999998</v>
      </c>
      <c r="AZ107" s="507">
        <v>202.80874</v>
      </c>
      <c r="BA107" s="521">
        <v>0.22136400000000001</v>
      </c>
      <c r="BB107" s="521">
        <v>0.85140000000000005</v>
      </c>
      <c r="BC107" s="521">
        <v>9.3654000000000015E-2</v>
      </c>
      <c r="BD107" s="522">
        <v>0.83599999999999997</v>
      </c>
      <c r="BE107" s="512">
        <f t="shared" si="28"/>
        <v>220.58712408</v>
      </c>
    </row>
    <row r="108" spans="1:57" s="6" customFormat="1" ht="28.5" customHeight="1" x14ac:dyDescent="0.5">
      <c r="A108" s="193"/>
      <c r="B108" s="135"/>
      <c r="C108" s="194"/>
      <c r="D108" s="14"/>
      <c r="E108" s="526" t="s">
        <v>322</v>
      </c>
      <c r="F108" s="14"/>
      <c r="G108" s="444">
        <f t="shared" si="23"/>
        <v>241.88037408</v>
      </c>
      <c r="H108" s="135"/>
      <c r="I108" s="809"/>
      <c r="J108" s="532" t="s">
        <v>0</v>
      </c>
      <c r="K108" s="532" t="s">
        <v>0</v>
      </c>
      <c r="L108" s="152" t="s">
        <v>0</v>
      </c>
      <c r="N108" s="813"/>
      <c r="O108" s="532" t="s">
        <v>0</v>
      </c>
      <c r="P108" s="900" t="s">
        <v>0</v>
      </c>
      <c r="Q108" s="901"/>
      <c r="R108" s="9"/>
      <c r="S108" s="813"/>
      <c r="T108" s="819"/>
      <c r="U108" s="819"/>
      <c r="V108" s="677"/>
      <c r="W108" s="677"/>
      <c r="X108" s="649"/>
      <c r="Y108" s="649"/>
      <c r="Z108" s="649"/>
      <c r="AA108" s="802"/>
      <c r="AB108" s="137">
        <v>0</v>
      </c>
      <c r="AC108" s="908"/>
      <c r="AD108" s="503" t="s">
        <v>0</v>
      </c>
      <c r="AE108" s="11"/>
      <c r="AF108" s="429">
        <v>101.87972000000001</v>
      </c>
      <c r="AG108" s="300">
        <v>24.806399999999996</v>
      </c>
      <c r="AH108" s="301"/>
      <c r="AI108" s="300">
        <v>233.77016000000003</v>
      </c>
      <c r="AJ108" s="300">
        <v>15.872</v>
      </c>
      <c r="AK108" s="300">
        <v>26.3432</v>
      </c>
      <c r="AL108" s="300">
        <v>35.461999999999996</v>
      </c>
      <c r="AM108" s="300"/>
      <c r="AN108" s="300" t="s">
        <v>443</v>
      </c>
      <c r="AO108" s="299"/>
      <c r="AP108" s="299"/>
      <c r="AQ108" s="299"/>
      <c r="AR108" s="299"/>
      <c r="AS108" s="299"/>
      <c r="AT108" s="299"/>
      <c r="AU108" s="299"/>
      <c r="AV108" s="7">
        <f t="shared" si="29"/>
        <v>4.4550000000000001</v>
      </c>
      <c r="AW108" s="316">
        <v>3300</v>
      </c>
      <c r="AX108" s="306">
        <v>1650</v>
      </c>
      <c r="AY108" s="519">
        <v>16.266826080000001</v>
      </c>
      <c r="AZ108" s="507">
        <v>223.57413999999997</v>
      </c>
      <c r="BA108" s="521">
        <v>0.228384</v>
      </c>
      <c r="BB108" s="521">
        <v>0.87840000000000007</v>
      </c>
      <c r="BC108" s="521">
        <v>9.6624000000000002E-2</v>
      </c>
      <c r="BD108" s="522">
        <v>0.83599999999999997</v>
      </c>
      <c r="BE108" s="512">
        <f t="shared" si="28"/>
        <v>241.88037408</v>
      </c>
    </row>
    <row r="109" spans="1:57" s="6" customFormat="1" ht="28.5" customHeight="1" x14ac:dyDescent="0.5">
      <c r="A109" s="193"/>
      <c r="B109" s="135"/>
      <c r="C109" s="194"/>
      <c r="D109" s="14"/>
      <c r="E109" s="526" t="s">
        <v>323</v>
      </c>
      <c r="F109" s="14"/>
      <c r="G109" s="444">
        <f t="shared" si="23"/>
        <v>185.93787408000003</v>
      </c>
      <c r="H109" s="135"/>
      <c r="I109" s="809"/>
      <c r="J109" s="532" t="s">
        <v>0</v>
      </c>
      <c r="K109" s="532" t="s">
        <v>0</v>
      </c>
      <c r="L109" s="152" t="s">
        <v>0</v>
      </c>
      <c r="N109" s="813"/>
      <c r="O109" s="532" t="s">
        <v>0</v>
      </c>
      <c r="P109" s="900" t="s">
        <v>0</v>
      </c>
      <c r="Q109" s="901"/>
      <c r="R109" s="9"/>
      <c r="S109" s="813"/>
      <c r="T109" s="819"/>
      <c r="U109" s="819"/>
      <c r="V109" s="677"/>
      <c r="W109" s="677"/>
      <c r="X109" s="649"/>
      <c r="Y109" s="649"/>
      <c r="Z109" s="649"/>
      <c r="AA109" s="802"/>
      <c r="AB109" s="137">
        <v>0</v>
      </c>
      <c r="AC109" s="908"/>
      <c r="AD109" s="503" t="s">
        <v>0</v>
      </c>
      <c r="AE109" s="11"/>
      <c r="AF109" s="430">
        <v>86.424720000000008</v>
      </c>
      <c r="AG109" s="300">
        <v>23.276399999999999</v>
      </c>
      <c r="AH109" s="301"/>
      <c r="AI109" s="300">
        <v>179.04536000000002</v>
      </c>
      <c r="AJ109" s="300">
        <v>14.912000000000001</v>
      </c>
      <c r="AK109" s="300">
        <v>24.783200000000001</v>
      </c>
      <c r="AL109" s="300">
        <v>33.362000000000002</v>
      </c>
      <c r="AM109" s="300"/>
      <c r="AN109" s="300" t="s">
        <v>443</v>
      </c>
      <c r="AO109" s="299"/>
      <c r="AP109" s="299"/>
      <c r="AQ109" s="299"/>
      <c r="AR109" s="299"/>
      <c r="AS109" s="299"/>
      <c r="AT109" s="299"/>
      <c r="AU109" s="299"/>
      <c r="AV109" s="7">
        <f t="shared" si="29"/>
        <v>4.1850000000000005</v>
      </c>
      <c r="AW109" s="316">
        <v>3450</v>
      </c>
      <c r="AX109" s="306">
        <v>1200</v>
      </c>
      <c r="AY109" s="520">
        <v>15.28510608</v>
      </c>
      <c r="AZ109" s="507">
        <v>168.68734000000001</v>
      </c>
      <c r="BA109" s="523">
        <v>0.21434400000000001</v>
      </c>
      <c r="BB109" s="523">
        <v>0.82440000000000002</v>
      </c>
      <c r="BC109" s="523">
        <v>9.0684000000000001E-2</v>
      </c>
      <c r="BD109" s="524">
        <v>0.83599999999999997</v>
      </c>
      <c r="BE109" s="512">
        <f t="shared" si="28"/>
        <v>185.93787408000003</v>
      </c>
    </row>
    <row r="110" spans="1:57" s="6" customFormat="1" ht="28.5" customHeight="1" x14ac:dyDescent="0.5">
      <c r="A110" s="193"/>
      <c r="B110" s="135"/>
      <c r="C110" s="194"/>
      <c r="D110" s="14"/>
      <c r="E110" s="526" t="s">
        <v>324</v>
      </c>
      <c r="F110" s="14"/>
      <c r="G110" s="444">
        <f t="shared" si="23"/>
        <v>208.18512407999995</v>
      </c>
      <c r="H110" s="135"/>
      <c r="I110" s="809"/>
      <c r="J110" s="532" t="s">
        <v>0</v>
      </c>
      <c r="K110" s="532" t="s">
        <v>0</v>
      </c>
      <c r="L110" s="152" t="s">
        <v>0</v>
      </c>
      <c r="N110" s="813"/>
      <c r="O110" s="532" t="s">
        <v>0</v>
      </c>
      <c r="P110" s="900" t="s">
        <v>0</v>
      </c>
      <c r="Q110" s="901"/>
      <c r="R110" s="9"/>
      <c r="S110" s="813"/>
      <c r="T110" s="819"/>
      <c r="U110" s="819"/>
      <c r="V110" s="677"/>
      <c r="W110" s="677"/>
      <c r="X110" s="649"/>
      <c r="Y110" s="649"/>
      <c r="Z110" s="649"/>
      <c r="AA110" s="802"/>
      <c r="AB110" s="137">
        <v>0</v>
      </c>
      <c r="AC110" s="908"/>
      <c r="AD110" s="503" t="s">
        <v>0</v>
      </c>
      <c r="AE110" s="11"/>
      <c r="AF110" s="430">
        <v>89.154720000000012</v>
      </c>
      <c r="AG110" s="300">
        <v>24.041399999999999</v>
      </c>
      <c r="AH110" s="301"/>
      <c r="AI110" s="300">
        <v>200.79175999999998</v>
      </c>
      <c r="AJ110" s="300">
        <v>15.392000000000003</v>
      </c>
      <c r="AK110" s="300">
        <v>25.563200000000002</v>
      </c>
      <c r="AL110" s="300">
        <v>34.412000000000006</v>
      </c>
      <c r="AM110" s="300"/>
      <c r="AN110" s="300" t="s">
        <v>443</v>
      </c>
      <c r="AO110" s="299"/>
      <c r="AP110" s="299"/>
      <c r="AQ110" s="299"/>
      <c r="AR110" s="299"/>
      <c r="AS110" s="299"/>
      <c r="AT110" s="299"/>
      <c r="AU110" s="299"/>
      <c r="AV110" s="7">
        <f t="shared" si="29"/>
        <v>4.32</v>
      </c>
      <c r="AW110" s="316">
        <v>3450</v>
      </c>
      <c r="AX110" s="306">
        <v>1350</v>
      </c>
      <c r="AY110" s="520">
        <v>15.775966079999998</v>
      </c>
      <c r="AZ110" s="507">
        <v>190.40673999999996</v>
      </c>
      <c r="BA110" s="523">
        <v>0.22136400000000001</v>
      </c>
      <c r="BB110" s="523">
        <v>0.85140000000000005</v>
      </c>
      <c r="BC110" s="523">
        <v>9.3654000000000015E-2</v>
      </c>
      <c r="BD110" s="524">
        <v>0.83599999999999997</v>
      </c>
      <c r="BE110" s="512">
        <f t="shared" si="28"/>
        <v>208.18512407999995</v>
      </c>
    </row>
    <row r="111" spans="1:57" s="6" customFormat="1" ht="28.5" customHeight="1" x14ac:dyDescent="0.5">
      <c r="A111" s="193"/>
      <c r="B111" s="135"/>
      <c r="C111" s="194"/>
      <c r="D111" s="14"/>
      <c r="E111" s="526" t="s">
        <v>325</v>
      </c>
      <c r="F111" s="14"/>
      <c r="G111" s="444">
        <f t="shared" si="23"/>
        <v>230.43237408000002</v>
      </c>
      <c r="H111" s="135"/>
      <c r="I111" s="809"/>
      <c r="J111" s="532" t="s">
        <v>0</v>
      </c>
      <c r="K111" s="532" t="s">
        <v>0</v>
      </c>
      <c r="L111" s="152" t="s">
        <v>0</v>
      </c>
      <c r="N111" s="813"/>
      <c r="O111" s="532" t="s">
        <v>0</v>
      </c>
      <c r="P111" s="900" t="s">
        <v>0</v>
      </c>
      <c r="Q111" s="901"/>
      <c r="R111" s="9"/>
      <c r="S111" s="813"/>
      <c r="T111" s="819"/>
      <c r="U111" s="819"/>
      <c r="V111" s="677"/>
      <c r="W111" s="677"/>
      <c r="X111" s="649"/>
      <c r="Y111" s="649"/>
      <c r="Z111" s="649"/>
      <c r="AA111" s="802"/>
      <c r="AB111" s="137">
        <v>0</v>
      </c>
      <c r="AC111" s="908"/>
      <c r="AD111" s="503" t="s">
        <v>0</v>
      </c>
      <c r="AE111" s="11"/>
      <c r="AF111" s="430">
        <v>103.04972000000001</v>
      </c>
      <c r="AG111" s="300">
        <v>24.806399999999996</v>
      </c>
      <c r="AH111" s="301"/>
      <c r="AI111" s="300">
        <v>222.53816</v>
      </c>
      <c r="AJ111" s="300">
        <v>15.872</v>
      </c>
      <c r="AK111" s="300">
        <v>26.3432</v>
      </c>
      <c r="AL111" s="300">
        <v>35.461999999999996</v>
      </c>
      <c r="AM111" s="300"/>
      <c r="AN111" s="300" t="s">
        <v>443</v>
      </c>
      <c r="AO111" s="299"/>
      <c r="AP111" s="299"/>
      <c r="AQ111" s="299"/>
      <c r="AR111" s="299"/>
      <c r="AS111" s="299"/>
      <c r="AT111" s="299"/>
      <c r="AU111" s="299"/>
      <c r="AV111" s="7">
        <f t="shared" si="29"/>
        <v>4.4550000000000001</v>
      </c>
      <c r="AW111" s="316">
        <v>3450</v>
      </c>
      <c r="AX111" s="306">
        <v>1500</v>
      </c>
      <c r="AY111" s="520">
        <v>16.266826080000001</v>
      </c>
      <c r="AZ111" s="507">
        <v>212.12613999999999</v>
      </c>
      <c r="BA111" s="523">
        <v>0.228384</v>
      </c>
      <c r="BB111" s="523">
        <v>0.87840000000000007</v>
      </c>
      <c r="BC111" s="523">
        <v>9.6624000000000002E-2</v>
      </c>
      <c r="BD111" s="524">
        <v>0.83599999999999997</v>
      </c>
      <c r="BE111" s="512">
        <f t="shared" si="28"/>
        <v>230.43237408000002</v>
      </c>
    </row>
    <row r="112" spans="1:57" s="6" customFormat="1" ht="28.5" customHeight="1" x14ac:dyDescent="0.5">
      <c r="A112" s="193"/>
      <c r="B112" s="135"/>
      <c r="C112" s="194"/>
      <c r="D112" s="14"/>
      <c r="E112" s="526" t="s">
        <v>326</v>
      </c>
      <c r="F112" s="14"/>
      <c r="G112" s="444">
        <f t="shared" si="23"/>
        <v>252.67962408</v>
      </c>
      <c r="H112" s="135"/>
      <c r="I112" s="809"/>
      <c r="J112" s="532" t="s">
        <v>0</v>
      </c>
      <c r="K112" s="532" t="s">
        <v>0</v>
      </c>
      <c r="L112" s="152" t="s">
        <v>0</v>
      </c>
      <c r="N112" s="813"/>
      <c r="O112" s="532" t="s">
        <v>0</v>
      </c>
      <c r="P112" s="900" t="s">
        <v>0</v>
      </c>
      <c r="Q112" s="901"/>
      <c r="R112" s="9"/>
      <c r="S112" s="813"/>
      <c r="T112" s="819"/>
      <c r="U112" s="819"/>
      <c r="V112" s="677"/>
      <c r="W112" s="677"/>
      <c r="X112" s="649"/>
      <c r="Y112" s="649"/>
      <c r="Z112" s="649"/>
      <c r="AA112" s="802"/>
      <c r="AB112" s="137">
        <v>0</v>
      </c>
      <c r="AC112" s="908"/>
      <c r="AD112" s="503" t="s">
        <v>0</v>
      </c>
      <c r="AE112" s="11"/>
      <c r="AF112" s="430">
        <v>104.99972000000001</v>
      </c>
      <c r="AG112" s="300">
        <v>25.571400000000001</v>
      </c>
      <c r="AH112" s="301"/>
      <c r="AI112" s="300">
        <v>244.28456000000003</v>
      </c>
      <c r="AJ112" s="300">
        <v>16.352</v>
      </c>
      <c r="AK112" s="300">
        <v>27.123200000000001</v>
      </c>
      <c r="AL112" s="300">
        <v>36.512</v>
      </c>
      <c r="AM112" s="300"/>
      <c r="AN112" s="300" t="s">
        <v>443</v>
      </c>
      <c r="AO112" s="299"/>
      <c r="AP112" s="299"/>
      <c r="AQ112" s="299"/>
      <c r="AR112" s="299"/>
      <c r="AS112" s="299"/>
      <c r="AT112" s="299"/>
      <c r="AU112" s="299"/>
      <c r="AV112" s="7">
        <f t="shared" si="29"/>
        <v>4.59</v>
      </c>
      <c r="AW112" s="305">
        <v>3450</v>
      </c>
      <c r="AX112" s="306">
        <v>1650</v>
      </c>
      <c r="AY112" s="520">
        <v>16.757686079999999</v>
      </c>
      <c r="AZ112" s="507">
        <v>233.84554</v>
      </c>
      <c r="BA112" s="523">
        <v>0.235404</v>
      </c>
      <c r="BB112" s="523">
        <v>0.90540000000000009</v>
      </c>
      <c r="BC112" s="523">
        <v>9.9594000000000016E-2</v>
      </c>
      <c r="BD112" s="524">
        <v>0.83599999999999997</v>
      </c>
      <c r="BE112" s="512">
        <f t="shared" si="28"/>
        <v>252.67962408</v>
      </c>
    </row>
    <row r="113" spans="1:57" s="6" customFormat="1" ht="28.5" customHeight="1" x14ac:dyDescent="0.5">
      <c r="A113" s="193"/>
      <c r="B113" s="135"/>
      <c r="C113" s="194"/>
      <c r="D113" s="14"/>
      <c r="E113" s="526" t="s">
        <v>327</v>
      </c>
      <c r="F113" s="14"/>
      <c r="G113" s="444">
        <f t="shared" si="23"/>
        <v>240.27762407999995</v>
      </c>
      <c r="H113" s="135"/>
      <c r="I113" s="809"/>
      <c r="J113" s="532" t="s">
        <v>0</v>
      </c>
      <c r="K113" s="532" t="s">
        <v>0</v>
      </c>
      <c r="L113" s="152" t="s">
        <v>0</v>
      </c>
      <c r="N113" s="813"/>
      <c r="O113" s="532" t="s">
        <v>0</v>
      </c>
      <c r="P113" s="900" t="s">
        <v>0</v>
      </c>
      <c r="Q113" s="901"/>
      <c r="R113" s="9"/>
      <c r="S113" s="813"/>
      <c r="T113" s="819"/>
      <c r="U113" s="819"/>
      <c r="V113" s="677"/>
      <c r="W113" s="677"/>
      <c r="X113" s="649"/>
      <c r="Y113" s="649"/>
      <c r="Z113" s="649"/>
      <c r="AA113" s="802"/>
      <c r="AB113" s="137">
        <v>0</v>
      </c>
      <c r="AC113" s="908"/>
      <c r="AD113" s="503" t="s">
        <v>0</v>
      </c>
      <c r="AE113" s="11"/>
      <c r="AF113" s="429">
        <v>111.22472</v>
      </c>
      <c r="AG113" s="300">
        <v>25.571400000000001</v>
      </c>
      <c r="AH113" s="301"/>
      <c r="AI113" s="300">
        <v>232.11655999999999</v>
      </c>
      <c r="AJ113" s="300">
        <v>16.352</v>
      </c>
      <c r="AK113" s="300">
        <v>27.123200000000001</v>
      </c>
      <c r="AL113" s="300">
        <v>36.512</v>
      </c>
      <c r="AM113" s="300"/>
      <c r="AN113" s="300" t="s">
        <v>443</v>
      </c>
      <c r="AO113" s="299"/>
      <c r="AP113" s="299"/>
      <c r="AQ113" s="299"/>
      <c r="AR113" s="299"/>
      <c r="AS113" s="299"/>
      <c r="AT113" s="299"/>
      <c r="AU113" s="299"/>
      <c r="AV113" s="7">
        <f t="shared" si="29"/>
        <v>4.59</v>
      </c>
      <c r="AW113" s="308">
        <v>3600</v>
      </c>
      <c r="AX113" s="318">
        <v>1500</v>
      </c>
      <c r="AY113" s="519">
        <v>16.757686079999999</v>
      </c>
      <c r="AZ113" s="507">
        <v>221.44353999999998</v>
      </c>
      <c r="BA113" s="521">
        <v>0.235404</v>
      </c>
      <c r="BB113" s="521">
        <v>0.90540000000000009</v>
      </c>
      <c r="BC113" s="521">
        <v>9.9594000000000016E-2</v>
      </c>
      <c r="BD113" s="522">
        <v>0.83599999999999997</v>
      </c>
      <c r="BE113" s="512">
        <f t="shared" si="28"/>
        <v>240.27762407999995</v>
      </c>
    </row>
    <row r="114" spans="1:57" s="6" customFormat="1" ht="28.5" customHeight="1" thickBot="1" x14ac:dyDescent="0.55000000000000004">
      <c r="A114" s="449"/>
      <c r="B114" s="450"/>
      <c r="C114" s="451"/>
      <c r="D114" s="14"/>
      <c r="E114" s="526" t="s">
        <v>328</v>
      </c>
      <c r="F114" s="14"/>
      <c r="G114" s="447">
        <f t="shared" si="23"/>
        <v>263.47887407999997</v>
      </c>
      <c r="H114" s="135"/>
      <c r="I114" s="810"/>
      <c r="J114" s="533" t="s">
        <v>0</v>
      </c>
      <c r="K114" s="533" t="s">
        <v>0</v>
      </c>
      <c r="L114" s="534" t="s">
        <v>0</v>
      </c>
      <c r="N114" s="814"/>
      <c r="O114" s="533" t="s">
        <v>0</v>
      </c>
      <c r="P114" s="902" t="s">
        <v>0</v>
      </c>
      <c r="Q114" s="903"/>
      <c r="R114" s="9"/>
      <c r="S114" s="814"/>
      <c r="T114" s="820"/>
      <c r="U114" s="820"/>
      <c r="V114" s="678"/>
      <c r="W114" s="678"/>
      <c r="X114" s="656"/>
      <c r="Y114" s="656"/>
      <c r="Z114" s="656"/>
      <c r="AA114" s="803"/>
      <c r="AB114" s="535">
        <v>0</v>
      </c>
      <c r="AC114" s="909"/>
      <c r="AD114" s="504" t="s">
        <v>0</v>
      </c>
      <c r="AE114" s="11"/>
      <c r="AF114" s="536">
        <v>109.87272000000002</v>
      </c>
      <c r="AG114" s="300">
        <v>26.336399999999998</v>
      </c>
      <c r="AH114" s="301"/>
      <c r="AI114" s="300">
        <v>254.79896000000002</v>
      </c>
      <c r="AJ114" s="300">
        <v>16.832000000000001</v>
      </c>
      <c r="AK114" s="300">
        <v>27.903199999999998</v>
      </c>
      <c r="AL114" s="300">
        <v>37.561999999999998</v>
      </c>
      <c r="AM114" s="300"/>
      <c r="AN114" s="300" t="s">
        <v>443</v>
      </c>
      <c r="AO114" s="299"/>
      <c r="AP114" s="299"/>
      <c r="AQ114" s="299"/>
      <c r="AR114" s="299"/>
      <c r="AS114" s="299"/>
      <c r="AT114" s="299"/>
      <c r="AU114" s="299"/>
      <c r="AV114" s="7">
        <f t="shared" si="29"/>
        <v>4.7250000000000005</v>
      </c>
      <c r="AW114" s="4">
        <v>3600</v>
      </c>
      <c r="AX114" s="4">
        <v>1650</v>
      </c>
      <c r="AY114" s="519">
        <v>17.248546080000001</v>
      </c>
      <c r="AZ114" s="507">
        <v>244.11693999999997</v>
      </c>
      <c r="BA114" s="521">
        <v>0.24242400000000003</v>
      </c>
      <c r="BB114" s="521">
        <v>0.93240000000000001</v>
      </c>
      <c r="BC114" s="521">
        <v>0.102564</v>
      </c>
      <c r="BD114" s="522">
        <v>0.83599999999999997</v>
      </c>
      <c r="BE114" s="512">
        <f t="shared" si="28"/>
        <v>263.47887407999997</v>
      </c>
    </row>
    <row r="115" spans="1:57" ht="21" customHeight="1" x14ac:dyDescent="0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R115"/>
      <c r="AB115" s="1"/>
      <c r="AC115" s="1"/>
      <c r="AD115" s="1"/>
      <c r="AE115" s="1"/>
      <c r="AN115" s="4"/>
      <c r="AO115" s="4"/>
      <c r="AP115" s="4"/>
      <c r="AQ115" s="4"/>
      <c r="AR115" s="4"/>
      <c r="AS115" s="4"/>
      <c r="AT115" s="4"/>
      <c r="AU115" s="4"/>
    </row>
    <row r="116" spans="1:57" ht="21" customHeight="1" x14ac:dyDescent="0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R116"/>
      <c r="AB116" s="1"/>
      <c r="AC116" s="1"/>
      <c r="AD116" s="1"/>
      <c r="AE116" s="1"/>
      <c r="AN116" s="4"/>
      <c r="AO116" s="4"/>
      <c r="AP116" s="4"/>
      <c r="AQ116" s="4"/>
      <c r="AR116" s="4"/>
      <c r="AS116" s="4"/>
      <c r="AT116" s="4"/>
      <c r="AU116" s="4"/>
      <c r="AW116" s="4"/>
      <c r="AX116" s="4"/>
      <c r="AY116" s="507"/>
      <c r="AZ116" s="507"/>
      <c r="BA116" s="508"/>
      <c r="BB116" s="508"/>
      <c r="BC116" s="508"/>
      <c r="BE116" s="513"/>
    </row>
    <row r="117" spans="1:57" s="170" customFormat="1" ht="49.5" customHeight="1" x14ac:dyDescent="0.6">
      <c r="A117" s="214" t="s">
        <v>329</v>
      </c>
      <c r="B117" s="834" t="s">
        <v>432</v>
      </c>
      <c r="C117" s="835"/>
      <c r="D117" s="835"/>
      <c r="E117" s="835"/>
      <c r="F117" s="835"/>
      <c r="G117" s="836"/>
      <c r="H117" s="169"/>
      <c r="I117" s="224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"/>
      <c r="AC117" s="1"/>
      <c r="AD117" s="1"/>
      <c r="AE117" s="169"/>
      <c r="AH117" s="12"/>
      <c r="AN117" s="4"/>
      <c r="AO117" s="4"/>
      <c r="AP117" s="4"/>
      <c r="AQ117" s="4"/>
      <c r="AR117" s="4"/>
      <c r="AS117" s="4"/>
      <c r="AT117" s="4"/>
      <c r="AU117" s="4"/>
      <c r="AW117" s="4"/>
      <c r="AX117" s="4"/>
      <c r="AY117" s="507"/>
      <c r="AZ117" s="507"/>
      <c r="BA117" s="509"/>
      <c r="BB117" s="509"/>
      <c r="BC117" s="509"/>
      <c r="BE117" s="514"/>
    </row>
    <row r="118" spans="1:57" s="170" customFormat="1" ht="49.5" customHeight="1" x14ac:dyDescent="0.6">
      <c r="A118" s="215" t="s">
        <v>329</v>
      </c>
      <c r="B118" s="827" t="s">
        <v>433</v>
      </c>
      <c r="C118" s="827"/>
      <c r="D118" s="827"/>
      <c r="E118" s="827"/>
      <c r="F118" s="827"/>
      <c r="G118" s="827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"/>
      <c r="AC118" s="1"/>
      <c r="AD118" s="1"/>
      <c r="AE118" s="169"/>
      <c r="AH118" s="12"/>
      <c r="AN118" s="4"/>
      <c r="AO118" s="4"/>
      <c r="AP118" s="4"/>
      <c r="AQ118" s="4"/>
      <c r="AR118" s="4"/>
      <c r="AS118" s="4"/>
      <c r="AT118" s="4"/>
      <c r="AU118" s="4"/>
      <c r="AW118" s="4"/>
      <c r="AX118" s="4"/>
      <c r="AY118" s="4"/>
      <c r="AZ118" s="4"/>
      <c r="BE118" s="515"/>
    </row>
    <row r="119" spans="1:57" s="170" customFormat="1" ht="40.9" hidden="1" customHeight="1" x14ac:dyDescent="0.6">
      <c r="A119" s="216" t="s">
        <v>329</v>
      </c>
      <c r="B119" s="834" t="s">
        <v>385</v>
      </c>
      <c r="C119" s="835"/>
      <c r="D119" s="835"/>
      <c r="E119" s="835"/>
      <c r="F119" s="835"/>
      <c r="G119" s="836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"/>
      <c r="AC119" s="1"/>
      <c r="AD119" s="1"/>
      <c r="AE119" s="169"/>
      <c r="AH119" s="12"/>
      <c r="AN119" s="4"/>
      <c r="AO119" s="4"/>
      <c r="AP119" s="4"/>
      <c r="AQ119" s="4"/>
      <c r="AR119" s="4"/>
      <c r="AS119" s="4"/>
      <c r="AT119" s="4"/>
      <c r="AU119" s="4"/>
      <c r="AW119" s="4"/>
      <c r="AX119" s="4"/>
      <c r="AY119" s="4"/>
      <c r="AZ119" s="4"/>
      <c r="BE119" s="515"/>
    </row>
    <row r="120" spans="1:57" s="170" customFormat="1" ht="49.9" hidden="1" customHeight="1" x14ac:dyDescent="0.6">
      <c r="A120" s="217" t="s">
        <v>329</v>
      </c>
      <c r="B120" s="834" t="s">
        <v>386</v>
      </c>
      <c r="C120" s="835"/>
      <c r="D120" s="835"/>
      <c r="E120" s="835"/>
      <c r="F120" s="835"/>
      <c r="G120" s="836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"/>
      <c r="AC120" s="1"/>
      <c r="AD120" s="1"/>
      <c r="AE120" s="169"/>
      <c r="AH120" s="12"/>
      <c r="AN120" s="4"/>
      <c r="AO120" s="4"/>
      <c r="AP120" s="4"/>
      <c r="AQ120" s="4"/>
      <c r="AR120" s="4"/>
      <c r="AS120" s="4"/>
      <c r="AT120" s="4"/>
      <c r="AU120" s="4"/>
      <c r="AW120" s="4"/>
      <c r="AX120" s="4"/>
      <c r="AY120" s="4"/>
      <c r="AZ120" s="4"/>
      <c r="BE120" s="515"/>
    </row>
    <row r="121" spans="1:57" s="170" customFormat="1" ht="58.15" hidden="1" customHeight="1" x14ac:dyDescent="0.6">
      <c r="A121" s="218" t="s">
        <v>329</v>
      </c>
      <c r="B121" s="834" t="s">
        <v>387</v>
      </c>
      <c r="C121" s="835"/>
      <c r="D121" s="835"/>
      <c r="E121" s="835"/>
      <c r="F121" s="835"/>
      <c r="G121" s="836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"/>
      <c r="AC121" s="1"/>
      <c r="AD121" s="1"/>
      <c r="AE121" s="169"/>
      <c r="AH121" s="12"/>
      <c r="AN121" s="4"/>
      <c r="AO121" s="4"/>
      <c r="AP121" s="4"/>
      <c r="AQ121" s="4"/>
      <c r="AR121" s="4"/>
      <c r="AS121" s="4"/>
      <c r="AT121" s="4"/>
      <c r="AU121" s="4"/>
      <c r="AW121" s="4"/>
      <c r="AX121" s="4"/>
      <c r="AY121" s="4"/>
      <c r="AZ121" s="4"/>
      <c r="BE121" s="515"/>
    </row>
    <row r="122" spans="1:57" s="170" customFormat="1" ht="49.9" customHeight="1" x14ac:dyDescent="0.6">
      <c r="A122" s="172" t="s">
        <v>329</v>
      </c>
      <c r="B122" s="896" t="s">
        <v>434</v>
      </c>
      <c r="C122" s="837"/>
      <c r="D122" s="837"/>
      <c r="E122" s="837"/>
      <c r="F122" s="837"/>
      <c r="G122" s="838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"/>
      <c r="AC122" s="1"/>
      <c r="AD122" s="1"/>
      <c r="AE122" s="169"/>
      <c r="AH122" s="12"/>
      <c r="AN122" s="4"/>
      <c r="AO122" s="4"/>
      <c r="AP122" s="4"/>
      <c r="AQ122" s="4"/>
      <c r="AR122" s="4"/>
      <c r="AS122" s="4"/>
      <c r="AT122" s="4"/>
      <c r="AU122" s="4"/>
      <c r="AW122" s="4"/>
      <c r="AX122" s="4"/>
      <c r="AY122" s="4"/>
      <c r="AZ122" s="4"/>
      <c r="BE122" s="515"/>
    </row>
    <row r="123" spans="1:57" s="170" customFormat="1" ht="49.9" customHeight="1" x14ac:dyDescent="0.6">
      <c r="A123" s="173" t="s">
        <v>329</v>
      </c>
      <c r="B123" s="897"/>
      <c r="C123" s="898"/>
      <c r="D123" s="898"/>
      <c r="E123" s="898"/>
      <c r="F123" s="898"/>
      <c r="G123" s="89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"/>
      <c r="AC123" s="1"/>
      <c r="AD123" s="1"/>
      <c r="AE123" s="169"/>
      <c r="AH123" s="12"/>
      <c r="AN123" s="4"/>
      <c r="AO123" s="4"/>
      <c r="AP123" s="4"/>
      <c r="AQ123" s="4"/>
      <c r="AR123" s="4"/>
      <c r="AS123" s="4"/>
      <c r="AT123" s="4"/>
      <c r="AU123" s="4"/>
      <c r="AW123" s="4"/>
      <c r="AX123" s="4"/>
      <c r="AY123" s="4"/>
      <c r="AZ123" s="4"/>
      <c r="BE123" s="515"/>
    </row>
    <row r="124" spans="1:57" s="170" customFormat="1" ht="49.9" customHeight="1" x14ac:dyDescent="0.6">
      <c r="A124" s="171" t="s">
        <v>0</v>
      </c>
      <c r="B124" s="834" t="s">
        <v>266</v>
      </c>
      <c r="C124" s="835"/>
      <c r="D124" s="835"/>
      <c r="E124" s="835"/>
      <c r="F124" s="835"/>
      <c r="G124" s="836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"/>
      <c r="AC124" s="1"/>
      <c r="AD124" s="1"/>
      <c r="AE124" s="169"/>
      <c r="AH124" s="12"/>
      <c r="AN124" s="4"/>
      <c r="AO124" s="4"/>
      <c r="AP124" s="4"/>
      <c r="AQ124" s="4"/>
      <c r="AR124" s="4"/>
      <c r="AS124" s="4"/>
      <c r="AT124" s="4"/>
      <c r="AU124" s="4"/>
      <c r="AW124" s="4"/>
      <c r="AX124" s="4"/>
      <c r="AY124" s="4"/>
      <c r="AZ124" s="4"/>
      <c r="BE124" s="515"/>
    </row>
    <row r="125" spans="1:57" s="170" customFormat="1" ht="49.9" customHeight="1" x14ac:dyDescent="0.6">
      <c r="A125" s="222" t="s">
        <v>329</v>
      </c>
      <c r="B125" s="834" t="s">
        <v>384</v>
      </c>
      <c r="C125" s="835"/>
      <c r="D125" s="835"/>
      <c r="E125" s="835"/>
      <c r="F125" s="835"/>
      <c r="G125" s="836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"/>
      <c r="AC125" s="1"/>
      <c r="AD125" s="1"/>
      <c r="AE125" s="169"/>
      <c r="AH125" s="12"/>
      <c r="AN125" s="4"/>
      <c r="AO125" s="4"/>
      <c r="AP125" s="4"/>
      <c r="AQ125" s="4"/>
      <c r="AR125" s="4"/>
      <c r="AS125" s="4"/>
      <c r="AT125" s="4"/>
      <c r="AU125" s="4"/>
      <c r="AW125" s="4"/>
      <c r="AX125" s="4"/>
      <c r="AY125" s="4"/>
      <c r="AZ125" s="4"/>
      <c r="BE125" s="515"/>
    </row>
    <row r="126" spans="1:57" s="170" customFormat="1" ht="49.9" customHeight="1" x14ac:dyDescent="0.6">
      <c r="A126" s="223" t="s">
        <v>329</v>
      </c>
      <c r="B126" s="834" t="s">
        <v>330</v>
      </c>
      <c r="C126" s="835"/>
      <c r="D126" s="835"/>
      <c r="E126" s="835"/>
      <c r="F126" s="835"/>
      <c r="G126" s="836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"/>
      <c r="AC126" s="1"/>
      <c r="AD126" s="1"/>
      <c r="AE126" s="169"/>
      <c r="AH126" s="12"/>
      <c r="AN126" s="4"/>
      <c r="AO126" s="4"/>
      <c r="AP126" s="4"/>
      <c r="AQ126" s="4"/>
      <c r="AR126" s="4"/>
      <c r="AS126" s="4"/>
      <c r="AT126" s="4"/>
      <c r="AU126" s="4"/>
      <c r="AW126" s="4"/>
      <c r="AX126" s="4"/>
      <c r="AY126" s="4"/>
      <c r="AZ126" s="4"/>
      <c r="BE126" s="515"/>
    </row>
    <row r="127" spans="1:57" s="170" customFormat="1" ht="49.9" customHeight="1" x14ac:dyDescent="0.6">
      <c r="A127" s="174" t="s">
        <v>329</v>
      </c>
      <c r="B127" s="834" t="s">
        <v>344</v>
      </c>
      <c r="C127" s="835"/>
      <c r="D127" s="835"/>
      <c r="E127" s="835"/>
      <c r="F127" s="835"/>
      <c r="G127" s="836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"/>
      <c r="AC127" s="1"/>
      <c r="AD127" s="1"/>
      <c r="AE127" s="169"/>
      <c r="AH127" s="12"/>
      <c r="AN127" s="4"/>
      <c r="AO127" s="4"/>
      <c r="AP127" s="4"/>
      <c r="AQ127" s="4"/>
      <c r="AR127" s="4"/>
      <c r="AS127" s="4"/>
      <c r="AT127" s="4"/>
      <c r="AU127" s="4"/>
      <c r="AW127" s="4"/>
      <c r="AX127" s="4"/>
      <c r="AY127" s="4"/>
      <c r="AZ127" s="4"/>
      <c r="BE127" s="515"/>
    </row>
    <row r="128" spans="1:57" s="170" customFormat="1" ht="49.9" customHeight="1" x14ac:dyDescent="0.6">
      <c r="A128" s="175" t="s">
        <v>329</v>
      </c>
      <c r="B128" s="834" t="s">
        <v>365</v>
      </c>
      <c r="C128" s="835"/>
      <c r="D128" s="835"/>
      <c r="E128" s="835"/>
      <c r="F128" s="835"/>
      <c r="G128" s="836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"/>
      <c r="AC128" s="1"/>
      <c r="AD128" s="1"/>
      <c r="AE128" s="169"/>
      <c r="AH128" s="12"/>
      <c r="AN128" s="4"/>
      <c r="AO128" s="4"/>
      <c r="AP128" s="4"/>
      <c r="AQ128" s="4"/>
      <c r="AR128" s="4"/>
      <c r="AS128" s="4"/>
      <c r="AT128" s="4"/>
      <c r="AU128" s="4"/>
      <c r="AW128" s="4"/>
      <c r="AX128" s="4"/>
      <c r="AY128" s="4"/>
      <c r="AZ128" s="4"/>
      <c r="BE128" s="515"/>
    </row>
    <row r="129" spans="1:57" s="170" customFormat="1" ht="71.5" customHeight="1" x14ac:dyDescent="0.6">
      <c r="A129" s="176" t="s">
        <v>329</v>
      </c>
      <c r="B129" s="834" t="s">
        <v>396</v>
      </c>
      <c r="C129" s="835"/>
      <c r="D129" s="835"/>
      <c r="E129" s="835"/>
      <c r="F129" s="835"/>
      <c r="G129" s="836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"/>
      <c r="AC129" s="1"/>
      <c r="AD129" s="1"/>
      <c r="AE129" s="169"/>
      <c r="AH129" s="12"/>
      <c r="AN129" s="4"/>
      <c r="AO129" s="4"/>
      <c r="AP129" s="4"/>
      <c r="AQ129" s="4"/>
      <c r="AR129" s="4"/>
      <c r="AS129" s="4"/>
      <c r="AT129" s="4"/>
      <c r="AU129" s="4"/>
      <c r="AW129" s="4"/>
      <c r="AX129" s="4"/>
      <c r="AY129" s="4"/>
      <c r="AZ129" s="4"/>
      <c r="BE129" s="515"/>
    </row>
    <row r="130" spans="1:57" ht="21" customHeight="1" x14ac:dyDescent="0.5">
      <c r="A130" s="6"/>
      <c r="D130" s="4"/>
      <c r="E13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AB130" s="1"/>
      <c r="AC130" s="1"/>
      <c r="AD130" s="1"/>
      <c r="AE130" s="1"/>
      <c r="AN130" s="4"/>
      <c r="AO130" s="4"/>
      <c r="AP130" s="4"/>
      <c r="AQ130" s="4"/>
      <c r="AR130" s="4"/>
      <c r="AS130" s="4"/>
      <c r="AT130" s="4"/>
      <c r="AU130" s="4"/>
      <c r="AW130" s="4"/>
      <c r="AX130" s="4"/>
      <c r="AY130" s="4"/>
      <c r="AZ130" s="4"/>
    </row>
    <row r="131" spans="1:57" ht="21" customHeight="1" x14ac:dyDescent="0.5">
      <c r="A131" s="6"/>
      <c r="D131" s="4"/>
      <c r="E13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AB131" s="1"/>
      <c r="AC131" s="1"/>
      <c r="AD131" s="1"/>
      <c r="AE131" s="1"/>
      <c r="AN131" s="4"/>
      <c r="AO131" s="4"/>
      <c r="AP131" s="4"/>
      <c r="AQ131" s="4"/>
      <c r="AR131" s="4"/>
      <c r="AS131" s="4"/>
      <c r="AT131" s="4"/>
      <c r="AU131" s="4"/>
      <c r="AW131" s="4"/>
      <c r="AX131" s="4"/>
      <c r="AY131" s="4"/>
      <c r="AZ131" s="4"/>
    </row>
    <row r="132" spans="1:57" ht="21" customHeight="1" x14ac:dyDescent="0.5">
      <c r="A132" s="6"/>
      <c r="D132" s="4"/>
      <c r="E13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AB132" s="1"/>
      <c r="AC132" s="1"/>
      <c r="AD132" s="1"/>
      <c r="AE132" s="1"/>
      <c r="AN132" s="4"/>
      <c r="AO132" s="4"/>
      <c r="AP132" s="4"/>
      <c r="AQ132" s="4"/>
      <c r="AR132" s="4"/>
      <c r="AS132" s="4"/>
      <c r="AT132" s="4"/>
      <c r="AU132" s="4"/>
      <c r="AW132" s="4"/>
      <c r="AX132" s="4"/>
      <c r="AY132" s="4"/>
      <c r="AZ132" s="4"/>
    </row>
    <row r="133" spans="1:57" ht="21" customHeight="1" x14ac:dyDescent="0.5">
      <c r="A133" s="6"/>
      <c r="D133" s="4"/>
      <c r="E13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AB133" s="1"/>
      <c r="AC133" s="1"/>
      <c r="AD133" s="1"/>
      <c r="AE133" s="1"/>
      <c r="AN133" s="4"/>
      <c r="AO133" s="4"/>
      <c r="AP133" s="4"/>
      <c r="AQ133" s="4"/>
      <c r="AR133" s="4"/>
      <c r="AS133" s="4"/>
      <c r="AT133" s="4"/>
      <c r="AU133" s="4"/>
      <c r="AW133" s="4"/>
      <c r="AX133" s="4"/>
      <c r="AY133" s="4"/>
      <c r="AZ133" s="4"/>
    </row>
    <row r="134" spans="1:57" ht="21" customHeight="1" x14ac:dyDescent="0.5">
      <c r="A134" s="6"/>
      <c r="D134" s="4"/>
      <c r="E13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AB134" s="1"/>
      <c r="AC134" s="1"/>
      <c r="AD134" s="1"/>
      <c r="AE134" s="1"/>
      <c r="AN134" s="4"/>
      <c r="AO134" s="4"/>
      <c r="AP134" s="4"/>
      <c r="AQ134" s="4"/>
      <c r="AR134" s="4"/>
      <c r="AS134" s="4"/>
      <c r="AT134" s="4"/>
      <c r="AU134" s="4"/>
      <c r="AW134" s="4"/>
      <c r="AX134" s="4"/>
      <c r="AY134" s="4"/>
      <c r="AZ134" s="4"/>
    </row>
    <row r="135" spans="1:57" ht="21" customHeight="1" x14ac:dyDescent="0.5">
      <c r="A135" s="6"/>
      <c r="D135" s="4"/>
      <c r="E13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AB135" s="1"/>
      <c r="AC135" s="1"/>
      <c r="AD135" s="1"/>
      <c r="AE135" s="1"/>
      <c r="AN135" s="4"/>
      <c r="AO135" s="4"/>
      <c r="AP135" s="4"/>
      <c r="AQ135" s="4"/>
      <c r="AR135" s="4"/>
      <c r="AS135" s="4"/>
      <c r="AT135" s="4"/>
      <c r="AU135" s="4"/>
      <c r="AW135" s="4"/>
      <c r="AX135" s="4"/>
      <c r="AY135" s="4"/>
      <c r="AZ135" s="4"/>
    </row>
    <row r="136" spans="1:57" ht="21" customHeight="1" x14ac:dyDescent="0.5">
      <c r="A136" s="6"/>
      <c r="D136" s="4"/>
      <c r="E13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AB136" s="1"/>
      <c r="AC136" s="1"/>
      <c r="AD136" s="1"/>
      <c r="AE136" s="1"/>
      <c r="AN136" s="4"/>
      <c r="AO136" s="4"/>
      <c r="AP136" s="4"/>
      <c r="AQ136" s="4"/>
      <c r="AR136" s="4"/>
      <c r="AS136" s="4"/>
      <c r="AT136" s="4"/>
      <c r="AU136" s="4"/>
      <c r="AW136" s="4"/>
      <c r="AX136" s="4"/>
      <c r="AY136" s="4"/>
      <c r="AZ136" s="4"/>
    </row>
    <row r="137" spans="1:57" ht="21" customHeight="1" x14ac:dyDescent="0.5">
      <c r="A137" s="6"/>
      <c r="D137" s="4"/>
      <c r="E13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AB137" s="1"/>
      <c r="AC137" s="1"/>
      <c r="AD137" s="1"/>
      <c r="AE137" s="1"/>
      <c r="AN137" s="4"/>
      <c r="AO137" s="4"/>
      <c r="AP137" s="4"/>
      <c r="AQ137" s="4"/>
      <c r="AR137" s="4"/>
      <c r="AS137" s="4"/>
      <c r="AT137" s="4"/>
      <c r="AU137" s="4"/>
      <c r="AW137" s="4"/>
      <c r="AX137" s="4"/>
      <c r="AY137" s="4"/>
      <c r="AZ137" s="4"/>
    </row>
    <row r="138" spans="1:57" ht="21" customHeight="1" x14ac:dyDescent="0.5">
      <c r="A138" s="6"/>
      <c r="D138" s="4"/>
      <c r="E13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AB138" s="1"/>
      <c r="AC138" s="1"/>
      <c r="AD138" s="1"/>
      <c r="AE138" s="1"/>
      <c r="AN138" s="4"/>
      <c r="AO138" s="4"/>
      <c r="AP138" s="4"/>
      <c r="AQ138" s="4"/>
      <c r="AR138" s="4"/>
      <c r="AS138" s="4"/>
      <c r="AT138" s="4"/>
      <c r="AU138" s="4"/>
      <c r="AW138" s="4"/>
      <c r="AX138" s="4"/>
      <c r="AY138" s="4"/>
      <c r="AZ138" s="4"/>
    </row>
    <row r="139" spans="1:57" ht="21" customHeight="1" x14ac:dyDescent="0.5">
      <c r="A139" s="6"/>
      <c r="D139" s="4"/>
      <c r="E13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AB139" s="1"/>
      <c r="AC139" s="1"/>
      <c r="AD139" s="1"/>
      <c r="AE139" s="1"/>
      <c r="AN139" s="4"/>
      <c r="AO139" s="4"/>
      <c r="AP139" s="4"/>
      <c r="AQ139" s="4"/>
      <c r="AR139" s="4"/>
      <c r="AS139" s="4"/>
      <c r="AT139" s="4"/>
      <c r="AU139" s="4"/>
      <c r="AW139" s="4"/>
      <c r="AX139" s="4"/>
      <c r="AY139" s="4"/>
      <c r="AZ139" s="4"/>
    </row>
    <row r="140" spans="1:57" ht="21" customHeight="1" x14ac:dyDescent="0.5">
      <c r="A140" s="6"/>
      <c r="D140" s="4"/>
      <c r="E14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AB140" s="1"/>
      <c r="AC140" s="1"/>
      <c r="AD140" s="1"/>
      <c r="AE140" s="1"/>
      <c r="AN140" s="4"/>
      <c r="AO140" s="4"/>
      <c r="AP140" s="4"/>
      <c r="AQ140" s="4"/>
      <c r="AR140" s="4"/>
      <c r="AS140" s="4"/>
      <c r="AT140" s="4"/>
      <c r="AU140" s="4"/>
      <c r="AW140" s="4"/>
      <c r="AX140" s="4"/>
      <c r="AY140" s="4"/>
      <c r="AZ140" s="4"/>
    </row>
    <row r="141" spans="1:57" ht="21" customHeight="1" x14ac:dyDescent="0.5">
      <c r="A141" s="6"/>
      <c r="D141" s="4"/>
      <c r="E14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AB141" s="1"/>
      <c r="AC141" s="1"/>
      <c r="AD141" s="1"/>
      <c r="AE141" s="1"/>
      <c r="AN141" s="4"/>
      <c r="AO141" s="4"/>
      <c r="AP141" s="4"/>
      <c r="AQ141" s="4"/>
      <c r="AR141" s="4"/>
      <c r="AS141" s="4"/>
      <c r="AT141" s="4"/>
      <c r="AU141" s="4"/>
      <c r="AW141" s="4"/>
      <c r="AX141" s="4"/>
      <c r="AY141" s="4"/>
      <c r="AZ141" s="4"/>
    </row>
    <row r="142" spans="1:57" x14ac:dyDescent="0.5">
      <c r="A142" s="6"/>
      <c r="D142" s="4"/>
      <c r="E14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AB142" s="1"/>
      <c r="AC142" s="1"/>
      <c r="AD142" s="1"/>
      <c r="AE142" s="1"/>
      <c r="AN142" s="4"/>
      <c r="AO142" s="4"/>
      <c r="AP142" s="4"/>
      <c r="AQ142" s="4"/>
      <c r="AR142" s="4"/>
      <c r="AS142" s="4"/>
      <c r="AT142" s="4"/>
      <c r="AU142" s="4"/>
      <c r="AW142" s="4"/>
      <c r="AX142" s="4"/>
      <c r="AY142" s="4"/>
      <c r="AZ142" s="4"/>
    </row>
    <row r="143" spans="1:57" x14ac:dyDescent="0.5">
      <c r="A143" s="6"/>
      <c r="D143" s="4"/>
      <c r="E14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AB143" s="1"/>
      <c r="AC143" s="1"/>
      <c r="AD143" s="1"/>
      <c r="AE143" s="1"/>
      <c r="AN143" s="4"/>
      <c r="AO143" s="4"/>
      <c r="AP143" s="4"/>
      <c r="AQ143" s="4"/>
      <c r="AR143" s="4"/>
      <c r="AS143" s="4"/>
      <c r="AT143" s="4"/>
      <c r="AU143" s="4"/>
      <c r="AW143" s="4"/>
      <c r="AX143" s="4"/>
      <c r="AY143" s="4"/>
      <c r="AZ143" s="4"/>
    </row>
    <row r="144" spans="1:57" x14ac:dyDescent="0.5">
      <c r="A144" s="6"/>
      <c r="D144" s="4"/>
      <c r="E14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AB144" s="1"/>
      <c r="AC144" s="1"/>
      <c r="AD144" s="1"/>
      <c r="AE144" s="1"/>
      <c r="AN144" s="4"/>
      <c r="AO144" s="4"/>
      <c r="AP144" s="4"/>
      <c r="AQ144" s="4"/>
      <c r="AR144" s="4"/>
      <c r="AS144" s="4"/>
      <c r="AT144" s="4"/>
      <c r="AU144" s="4"/>
      <c r="AW144" s="4"/>
      <c r="AX144" s="4"/>
      <c r="AY144" s="4"/>
      <c r="AZ144" s="4"/>
    </row>
    <row r="145" spans="1:52" x14ac:dyDescent="0.5">
      <c r="A145" s="6"/>
      <c r="D145" s="4"/>
      <c r="E14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AB145" s="1"/>
      <c r="AC145" s="1"/>
      <c r="AD145" s="1"/>
      <c r="AE145" s="1"/>
      <c r="AN145" s="4"/>
      <c r="AO145" s="4"/>
      <c r="AP145" s="4"/>
      <c r="AQ145" s="4"/>
      <c r="AR145" s="4"/>
      <c r="AS145" s="4"/>
      <c r="AT145" s="4"/>
      <c r="AU145" s="4"/>
      <c r="AW145" s="4"/>
      <c r="AX145" s="4"/>
      <c r="AY145" s="4"/>
      <c r="AZ145" s="4"/>
    </row>
    <row r="146" spans="1:52" x14ac:dyDescent="0.5">
      <c r="A146" s="6"/>
      <c r="D146" s="4"/>
      <c r="E14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AB146" s="1"/>
      <c r="AC146" s="1"/>
      <c r="AD146" s="1"/>
      <c r="AE146" s="1"/>
      <c r="AN146" s="4"/>
      <c r="AO146" s="4"/>
      <c r="AP146" s="4"/>
      <c r="AQ146" s="4"/>
      <c r="AR146" s="4"/>
      <c r="AS146" s="4"/>
      <c r="AT146" s="4"/>
      <c r="AU146" s="4"/>
      <c r="AW146" s="4"/>
      <c r="AX146" s="4"/>
      <c r="AY146" s="4"/>
      <c r="AZ146" s="4"/>
    </row>
    <row r="147" spans="1:52" x14ac:dyDescent="0.5">
      <c r="A147" s="6"/>
      <c r="D147" s="4"/>
      <c r="E14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AB147" s="1"/>
      <c r="AC147" s="1"/>
      <c r="AD147" s="1"/>
      <c r="AE147" s="1"/>
      <c r="AN147" s="4"/>
      <c r="AO147" s="4"/>
      <c r="AP147" s="4"/>
      <c r="AQ147" s="4"/>
      <c r="AR147" s="4"/>
      <c r="AS147" s="4"/>
      <c r="AT147" s="4"/>
      <c r="AU147" s="4"/>
      <c r="AW147" s="4"/>
      <c r="AX147" s="4"/>
      <c r="AY147" s="4"/>
      <c r="AZ147" s="4"/>
    </row>
    <row r="148" spans="1:52" x14ac:dyDescent="0.5">
      <c r="A148" s="6"/>
      <c r="D148" s="4"/>
      <c r="E14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AB148" s="1"/>
      <c r="AC148" s="1"/>
      <c r="AD148" s="1"/>
      <c r="AE148" s="1"/>
      <c r="AN148" s="4"/>
      <c r="AO148" s="4"/>
      <c r="AP148" s="4"/>
      <c r="AQ148" s="4"/>
      <c r="AR148" s="4"/>
      <c r="AS148" s="4"/>
      <c r="AT148" s="4"/>
      <c r="AU148" s="4"/>
      <c r="AW148" s="4"/>
      <c r="AX148" s="4"/>
      <c r="AY148" s="4"/>
      <c r="AZ148" s="4"/>
    </row>
    <row r="149" spans="1:52" x14ac:dyDescent="0.5">
      <c r="A149" s="6"/>
      <c r="D149" s="4"/>
      <c r="E14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AB149" s="1"/>
      <c r="AC149" s="1"/>
      <c r="AD149" s="1"/>
      <c r="AE149" s="1"/>
      <c r="AN149" s="4"/>
      <c r="AO149" s="4"/>
      <c r="AP149" s="4"/>
      <c r="AQ149" s="4"/>
      <c r="AR149" s="4"/>
      <c r="AS149" s="4"/>
      <c r="AT149" s="4"/>
      <c r="AU149" s="4"/>
      <c r="AW149" s="4"/>
      <c r="AX149" s="4"/>
      <c r="AY149" s="4"/>
      <c r="AZ149" s="4"/>
    </row>
    <row r="150" spans="1:52" x14ac:dyDescent="0.5">
      <c r="A150" s="6"/>
      <c r="D150" s="4"/>
      <c r="E15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AB150" s="1"/>
      <c r="AC150" s="1"/>
      <c r="AD150" s="1"/>
      <c r="AE150" s="1"/>
      <c r="AN150" s="4"/>
      <c r="AO150" s="4"/>
      <c r="AP150" s="4"/>
      <c r="AQ150" s="4"/>
      <c r="AR150" s="4"/>
      <c r="AS150" s="4"/>
      <c r="AT150" s="4"/>
      <c r="AU150" s="4"/>
      <c r="AW150" s="4"/>
      <c r="AX150" s="4"/>
      <c r="AY150" s="4"/>
      <c r="AZ150" s="4"/>
    </row>
    <row r="151" spans="1:52" x14ac:dyDescent="0.5">
      <c r="A151" s="6"/>
      <c r="D151" s="4"/>
      <c r="E15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AB151" s="1"/>
      <c r="AC151" s="1"/>
      <c r="AD151" s="1"/>
      <c r="AE151" s="1"/>
      <c r="AN151" s="4"/>
      <c r="AO151" s="4"/>
      <c r="AP151" s="4"/>
      <c r="AQ151" s="4"/>
      <c r="AR151" s="4"/>
      <c r="AS151" s="4"/>
      <c r="AT151" s="4"/>
      <c r="AU151" s="4"/>
      <c r="AW151" s="4"/>
      <c r="AX151" s="4"/>
      <c r="AY151" s="4"/>
      <c r="AZ151" s="4"/>
    </row>
    <row r="152" spans="1:52" x14ac:dyDescent="0.5">
      <c r="A152" s="6"/>
      <c r="D152" s="4"/>
      <c r="E15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AB152" s="1"/>
      <c r="AC152" s="1"/>
      <c r="AD152" s="1"/>
      <c r="AE152" s="1"/>
      <c r="AN152" s="4"/>
      <c r="AO152" s="4"/>
      <c r="AP152" s="4"/>
      <c r="AQ152" s="4"/>
      <c r="AR152" s="4"/>
      <c r="AS152" s="4"/>
      <c r="AT152" s="4"/>
      <c r="AU152" s="4"/>
      <c r="AW152" s="4"/>
      <c r="AX152" s="4"/>
      <c r="AY152" s="4"/>
      <c r="AZ152" s="4"/>
    </row>
    <row r="153" spans="1:52" x14ac:dyDescent="0.5">
      <c r="A153" s="6"/>
      <c r="D153" s="4"/>
      <c r="E15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AB153" s="1"/>
      <c r="AC153" s="1"/>
      <c r="AD153" s="1"/>
      <c r="AE153" s="1"/>
      <c r="AN153" s="4"/>
      <c r="AO153" s="4"/>
      <c r="AP153" s="4"/>
      <c r="AQ153" s="4"/>
      <c r="AR153" s="4"/>
      <c r="AS153" s="4"/>
      <c r="AT153" s="4"/>
      <c r="AU153" s="4"/>
      <c r="AW153" s="4"/>
      <c r="AX153" s="4"/>
      <c r="AY153" s="4"/>
      <c r="AZ153" s="4"/>
    </row>
    <row r="154" spans="1:52" x14ac:dyDescent="0.5">
      <c r="A154" s="6"/>
      <c r="D154" s="4"/>
      <c r="E15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AB154" s="1"/>
      <c r="AC154" s="1"/>
      <c r="AD154" s="1"/>
      <c r="AE154" s="1"/>
      <c r="AN154" s="4"/>
      <c r="AO154" s="4"/>
      <c r="AP154" s="4"/>
      <c r="AQ154" s="4"/>
      <c r="AR154" s="4"/>
      <c r="AS154" s="4"/>
      <c r="AT154" s="4"/>
      <c r="AU154" s="4"/>
      <c r="AW154" s="4"/>
      <c r="AX154" s="4"/>
      <c r="AY154" s="4"/>
      <c r="AZ154" s="4"/>
    </row>
    <row r="155" spans="1:52" ht="21" customHeight="1" x14ac:dyDescent="0.5">
      <c r="A155" s="6"/>
      <c r="D155" s="4"/>
      <c r="E15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AB155" s="1"/>
      <c r="AC155" s="1"/>
      <c r="AD155" s="1"/>
      <c r="AE155" s="1"/>
      <c r="AN155" s="4"/>
      <c r="AO155" s="4"/>
      <c r="AP155" s="4"/>
      <c r="AQ155" s="4"/>
      <c r="AR155" s="4"/>
      <c r="AS155" s="4"/>
      <c r="AT155" s="4"/>
      <c r="AU155" s="4"/>
      <c r="AW155" s="4"/>
      <c r="AX155" s="4"/>
      <c r="AY155" s="4"/>
      <c r="AZ155" s="4"/>
    </row>
    <row r="156" spans="1:52" x14ac:dyDescent="0.5">
      <c r="A156" s="6"/>
      <c r="D156" s="4"/>
      <c r="E15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AB156" s="1"/>
      <c r="AC156" s="1"/>
      <c r="AD156" s="1"/>
      <c r="AE156" s="1"/>
      <c r="AN156" s="4"/>
      <c r="AO156" s="4"/>
      <c r="AP156" s="4"/>
      <c r="AQ156" s="4"/>
      <c r="AR156" s="4"/>
      <c r="AS156" s="4"/>
      <c r="AT156" s="4"/>
      <c r="AU156" s="4"/>
      <c r="AW156" s="4"/>
      <c r="AX156" s="4"/>
      <c r="AY156" s="4"/>
      <c r="AZ156" s="4"/>
    </row>
    <row r="157" spans="1:52" x14ac:dyDescent="0.5">
      <c r="A157" s="6"/>
      <c r="D157" s="4"/>
      <c r="E15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AB157" s="1"/>
      <c r="AC157" s="1"/>
      <c r="AD157" s="1"/>
      <c r="AE157" s="1"/>
      <c r="AN157" s="4"/>
      <c r="AO157" s="4"/>
      <c r="AP157" s="4"/>
      <c r="AQ157" s="4"/>
      <c r="AR157" s="4"/>
      <c r="AS157" s="4"/>
      <c r="AT157" s="4"/>
      <c r="AU157" s="4"/>
      <c r="AW157" s="4"/>
      <c r="AX157" s="4"/>
      <c r="AY157" s="4"/>
      <c r="AZ157" s="4"/>
    </row>
    <row r="158" spans="1:52" x14ac:dyDescent="0.5">
      <c r="A158" s="6"/>
      <c r="D158" s="4"/>
      <c r="E15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AB158" s="1"/>
      <c r="AC158" s="1"/>
      <c r="AD158" s="1"/>
      <c r="AE158" s="1"/>
      <c r="AN158" s="4"/>
      <c r="AO158" s="4"/>
      <c r="AP158" s="4"/>
      <c r="AQ158" s="4"/>
      <c r="AR158" s="4"/>
      <c r="AS158" s="4"/>
      <c r="AT158" s="4"/>
      <c r="AU158" s="4"/>
      <c r="AW158" s="4"/>
      <c r="AX158" s="4"/>
      <c r="AY158" s="4"/>
      <c r="AZ158" s="4"/>
    </row>
    <row r="159" spans="1:52" x14ac:dyDescent="0.5">
      <c r="A159" s="6"/>
      <c r="D159" s="4"/>
      <c r="E15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AB159" s="1"/>
      <c r="AC159" s="1"/>
      <c r="AD159" s="1"/>
      <c r="AE159" s="1"/>
      <c r="AN159" s="4"/>
      <c r="AO159" s="4"/>
      <c r="AP159" s="4"/>
      <c r="AQ159" s="4"/>
      <c r="AR159" s="4"/>
      <c r="AS159" s="4"/>
      <c r="AT159" s="4"/>
      <c r="AU159" s="4"/>
      <c r="AW159" s="4"/>
      <c r="AX159" s="4"/>
      <c r="AY159" s="4"/>
      <c r="AZ159" s="4"/>
    </row>
    <row r="160" spans="1:52" x14ac:dyDescent="0.5">
      <c r="A160" s="6"/>
      <c r="D160" s="4"/>
      <c r="E16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AB160" s="1"/>
      <c r="AC160" s="1"/>
      <c r="AD160" s="1"/>
      <c r="AE160" s="1"/>
      <c r="AN160" s="4"/>
      <c r="AO160" s="4"/>
      <c r="AP160" s="4"/>
      <c r="AQ160" s="4"/>
      <c r="AR160" s="4"/>
      <c r="AS160" s="4"/>
      <c r="AT160" s="4"/>
      <c r="AU160" s="4"/>
      <c r="AW160" s="4"/>
      <c r="AX160" s="4"/>
      <c r="AY160" s="4"/>
      <c r="AZ160" s="4"/>
    </row>
    <row r="161" spans="1:52" x14ac:dyDescent="0.5">
      <c r="A161" s="6"/>
      <c r="D161" s="4"/>
      <c r="E16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AB161" s="1"/>
      <c r="AC161" s="1"/>
      <c r="AD161" s="1"/>
      <c r="AE161" s="1"/>
      <c r="AN161" s="4"/>
      <c r="AO161" s="4"/>
      <c r="AP161" s="4"/>
      <c r="AQ161" s="4"/>
      <c r="AR161" s="4"/>
      <c r="AS161" s="4"/>
      <c r="AT161" s="4"/>
      <c r="AU161" s="4"/>
      <c r="AW161" s="4"/>
      <c r="AX161" s="4"/>
      <c r="AY161" s="4"/>
      <c r="AZ161" s="4"/>
    </row>
    <row r="162" spans="1:52" x14ac:dyDescent="0.5">
      <c r="A162" s="6"/>
      <c r="D162" s="4"/>
      <c r="E16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AB162" s="1"/>
      <c r="AC162" s="1"/>
      <c r="AD162" s="1"/>
      <c r="AE162" s="1"/>
      <c r="AN162" s="4"/>
      <c r="AO162" s="4"/>
      <c r="AP162" s="4"/>
      <c r="AQ162" s="4"/>
      <c r="AR162" s="4"/>
      <c r="AS162" s="4"/>
      <c r="AT162" s="4"/>
      <c r="AU162" s="4"/>
      <c r="AW162" s="4"/>
      <c r="AX162" s="4"/>
      <c r="AY162" s="4"/>
      <c r="AZ162" s="4"/>
    </row>
    <row r="163" spans="1:52" x14ac:dyDescent="0.5">
      <c r="A163" s="6"/>
      <c r="D163" s="4"/>
      <c r="E16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AB163" s="1"/>
      <c r="AC163" s="1"/>
      <c r="AD163" s="1"/>
      <c r="AE163" s="1"/>
      <c r="AN163" s="4"/>
      <c r="AO163" s="4"/>
      <c r="AP163" s="4"/>
      <c r="AQ163" s="4"/>
      <c r="AR163" s="4"/>
      <c r="AS163" s="4"/>
      <c r="AT163" s="4"/>
      <c r="AU163" s="4"/>
      <c r="AW163" s="4"/>
      <c r="AX163" s="4"/>
      <c r="AY163" s="4"/>
      <c r="AZ163" s="4"/>
    </row>
    <row r="164" spans="1:52" x14ac:dyDescent="0.5">
      <c r="A164" s="6"/>
      <c r="D164" s="4"/>
      <c r="E16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AB164" s="1"/>
      <c r="AC164" s="1"/>
      <c r="AD164" s="1"/>
      <c r="AE164" s="1"/>
      <c r="AN164" s="4"/>
      <c r="AO164" s="4"/>
      <c r="AP164" s="4"/>
      <c r="AQ164" s="4"/>
      <c r="AR164" s="4"/>
      <c r="AS164" s="4"/>
      <c r="AT164" s="4"/>
      <c r="AU164" s="4"/>
      <c r="AW164" s="4"/>
      <c r="AX164" s="4"/>
      <c r="AY164" s="4"/>
      <c r="AZ164" s="4"/>
    </row>
    <row r="165" spans="1:52" x14ac:dyDescent="0.5">
      <c r="A165" s="6"/>
      <c r="D165" s="4"/>
      <c r="E16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AB165" s="1"/>
      <c r="AC165" s="1"/>
      <c r="AD165" s="1"/>
      <c r="AE165" s="1"/>
      <c r="AN165" s="4"/>
      <c r="AO165" s="4"/>
      <c r="AP165" s="4"/>
      <c r="AQ165" s="4"/>
      <c r="AR165" s="4"/>
      <c r="AS165" s="4"/>
      <c r="AT165" s="4"/>
      <c r="AU165" s="4"/>
      <c r="AW165" s="4"/>
      <c r="AX165" s="4"/>
      <c r="AY165" s="4"/>
      <c r="AZ165" s="4"/>
    </row>
    <row r="166" spans="1:52" x14ac:dyDescent="0.5">
      <c r="A166" s="6"/>
      <c r="D166" s="4"/>
      <c r="E16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AB166" s="1"/>
      <c r="AC166" s="1"/>
      <c r="AD166" s="1"/>
      <c r="AE166" s="1"/>
      <c r="AN166" s="4"/>
      <c r="AO166" s="4"/>
      <c r="AP166" s="4"/>
      <c r="AQ166" s="4"/>
      <c r="AR166" s="4"/>
      <c r="AS166" s="4"/>
      <c r="AT166" s="4"/>
      <c r="AU166" s="4"/>
      <c r="AW166" s="4"/>
      <c r="AX166" s="4"/>
      <c r="AY166" s="4"/>
      <c r="AZ166" s="4"/>
    </row>
    <row r="167" spans="1:52" x14ac:dyDescent="0.5">
      <c r="A167" s="6"/>
      <c r="D167" s="4"/>
      <c r="E16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AB167" s="1"/>
      <c r="AC167" s="1"/>
      <c r="AD167" s="1"/>
      <c r="AE167" s="1"/>
      <c r="AN167" s="4"/>
      <c r="AO167" s="4"/>
      <c r="AP167" s="4"/>
      <c r="AQ167" s="4"/>
      <c r="AR167" s="4"/>
      <c r="AS167" s="4"/>
      <c r="AT167" s="4"/>
      <c r="AU167" s="4"/>
      <c r="AW167" s="4"/>
      <c r="AX167" s="4"/>
      <c r="AY167" s="4"/>
      <c r="AZ167" s="4"/>
    </row>
    <row r="168" spans="1:52" x14ac:dyDescent="0.5">
      <c r="A168" s="6"/>
      <c r="D168" s="4"/>
      <c r="E16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AB168" s="1"/>
      <c r="AC168" s="1"/>
      <c r="AD168" s="1"/>
      <c r="AE168" s="1"/>
      <c r="AN168" s="4"/>
      <c r="AO168" s="4"/>
      <c r="AP168" s="4"/>
      <c r="AQ168" s="4"/>
      <c r="AR168" s="4"/>
      <c r="AS168" s="4"/>
      <c r="AT168" s="4"/>
      <c r="AU168" s="4"/>
      <c r="AW168" s="4"/>
      <c r="AX168" s="4"/>
      <c r="AY168" s="4"/>
      <c r="AZ168" s="4"/>
    </row>
    <row r="169" spans="1:52" x14ac:dyDescent="0.5">
      <c r="D169" s="4"/>
      <c r="E169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AB169" s="1"/>
      <c r="AC169" s="1"/>
      <c r="AD169" s="1"/>
      <c r="AE169" s="1"/>
      <c r="AN169" s="4"/>
      <c r="AO169" s="4"/>
      <c r="AP169" s="4"/>
      <c r="AQ169" s="4"/>
      <c r="AR169" s="4"/>
      <c r="AS169" s="4"/>
      <c r="AT169" s="4"/>
      <c r="AU169" s="4"/>
      <c r="AW169" s="4"/>
      <c r="AX169" s="4"/>
      <c r="AY169" s="4"/>
      <c r="AZ169" s="4"/>
    </row>
    <row r="170" spans="1:52" x14ac:dyDescent="0.5">
      <c r="D170" s="4"/>
      <c r="E17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AB170" s="1"/>
      <c r="AC170" s="1"/>
      <c r="AD170" s="1"/>
      <c r="AE170" s="1"/>
      <c r="AN170" s="4"/>
      <c r="AO170" s="4"/>
      <c r="AP170" s="4"/>
      <c r="AQ170" s="4"/>
      <c r="AR170" s="4"/>
      <c r="AS170" s="4"/>
      <c r="AT170" s="4"/>
      <c r="AU170" s="4"/>
      <c r="AW170" s="4"/>
      <c r="AX170" s="4"/>
      <c r="AY170" s="4"/>
      <c r="AZ170" s="4"/>
    </row>
    <row r="171" spans="1:52" x14ac:dyDescent="0.5">
      <c r="D171" s="4"/>
      <c r="E17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AB171" s="1"/>
      <c r="AC171" s="1"/>
      <c r="AD171" s="1"/>
      <c r="AE171" s="1"/>
      <c r="AN171" s="4"/>
      <c r="AO171" s="4"/>
      <c r="AP171" s="4"/>
      <c r="AQ171" s="4"/>
      <c r="AR171" s="4"/>
      <c r="AS171" s="4"/>
      <c r="AT171" s="4"/>
      <c r="AU171" s="4"/>
      <c r="AW171" s="4"/>
      <c r="AX171" s="4"/>
      <c r="AY171" s="4"/>
      <c r="AZ171" s="4"/>
    </row>
    <row r="172" spans="1:52" x14ac:dyDescent="0.5">
      <c r="D172" s="4"/>
      <c r="E17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AB172" s="1"/>
      <c r="AC172" s="1"/>
      <c r="AD172" s="1"/>
      <c r="AE172" s="1"/>
      <c r="AN172" s="4"/>
      <c r="AO172" s="4"/>
      <c r="AP172" s="4"/>
      <c r="AQ172" s="4"/>
      <c r="AR172" s="4"/>
      <c r="AS172" s="4"/>
      <c r="AT172" s="4"/>
      <c r="AU172" s="4"/>
      <c r="AW172" s="4"/>
      <c r="AX172" s="4"/>
      <c r="AY172" s="4"/>
      <c r="AZ172" s="4"/>
    </row>
    <row r="173" spans="1:52" x14ac:dyDescent="0.5">
      <c r="D173" s="4"/>
      <c r="E17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AB173" s="1"/>
      <c r="AC173" s="1"/>
      <c r="AD173" s="1"/>
      <c r="AE173" s="1"/>
      <c r="AN173" s="4"/>
      <c r="AO173" s="4"/>
      <c r="AP173" s="4"/>
      <c r="AQ173" s="4"/>
      <c r="AR173" s="4"/>
      <c r="AS173" s="4"/>
      <c r="AT173" s="4"/>
      <c r="AU173" s="4"/>
      <c r="AW173" s="4"/>
      <c r="AX173" s="4"/>
      <c r="AY173" s="4"/>
      <c r="AZ173" s="4"/>
    </row>
    <row r="174" spans="1:52" x14ac:dyDescent="0.5">
      <c r="D174" s="4"/>
      <c r="E17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AB174" s="1"/>
      <c r="AC174" s="1"/>
      <c r="AD174" s="1"/>
      <c r="AE174" s="1"/>
      <c r="AN174" s="4"/>
      <c r="AO174" s="4"/>
      <c r="AP174" s="4"/>
      <c r="AQ174" s="4"/>
      <c r="AR174" s="4"/>
      <c r="AS174" s="4"/>
      <c r="AT174" s="4"/>
      <c r="AU174" s="4"/>
      <c r="AW174" s="4"/>
      <c r="AX174" s="4"/>
      <c r="AY174" s="4"/>
      <c r="AZ174" s="4"/>
    </row>
    <row r="175" spans="1:52" x14ac:dyDescent="0.5">
      <c r="D175" s="4"/>
      <c r="E17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AB175" s="1"/>
      <c r="AC175" s="1"/>
      <c r="AD175" s="1"/>
      <c r="AE175" s="1"/>
      <c r="AN175" s="4"/>
      <c r="AO175" s="4"/>
      <c r="AP175" s="4"/>
      <c r="AQ175" s="4"/>
      <c r="AR175" s="4"/>
      <c r="AS175" s="4"/>
      <c r="AT175" s="4"/>
      <c r="AU175" s="4"/>
      <c r="AW175" s="4"/>
      <c r="AX175" s="4"/>
      <c r="AY175" s="4"/>
      <c r="AZ175" s="4"/>
    </row>
    <row r="176" spans="1:52" x14ac:dyDescent="0.5">
      <c r="D176" s="4"/>
      <c r="E17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AB176" s="1"/>
      <c r="AC176" s="1"/>
      <c r="AD176" s="1"/>
      <c r="AE176" s="1"/>
      <c r="AN176" s="4"/>
      <c r="AO176" s="4"/>
      <c r="AP176" s="4"/>
      <c r="AQ176" s="4"/>
      <c r="AR176" s="4"/>
      <c r="AS176" s="4"/>
      <c r="AT176" s="4"/>
      <c r="AU176" s="4"/>
      <c r="AW176" s="4"/>
      <c r="AX176" s="4"/>
      <c r="AY176" s="4"/>
      <c r="AZ176" s="4"/>
    </row>
    <row r="177" spans="4:52" x14ac:dyDescent="0.5">
      <c r="D177" s="4"/>
      <c r="E17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AB177" s="1"/>
      <c r="AC177" s="1"/>
      <c r="AD177" s="1"/>
      <c r="AE177" s="1"/>
      <c r="AN177" s="4"/>
      <c r="AO177" s="4"/>
      <c r="AP177" s="4"/>
      <c r="AQ177" s="4"/>
      <c r="AR177" s="4"/>
      <c r="AS177" s="4"/>
      <c r="AT177" s="4"/>
      <c r="AU177" s="4"/>
      <c r="AW177" s="4"/>
      <c r="AX177" s="4"/>
      <c r="AY177" s="4"/>
      <c r="AZ177" s="4"/>
    </row>
    <row r="178" spans="4:52" x14ac:dyDescent="0.5">
      <c r="D178" s="4"/>
      <c r="E17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AB178" s="1"/>
      <c r="AC178" s="1"/>
      <c r="AD178" s="1"/>
      <c r="AE178" s="1"/>
      <c r="AN178" s="4"/>
      <c r="AO178" s="4"/>
      <c r="AP178" s="4"/>
      <c r="AQ178" s="4"/>
      <c r="AR178" s="4"/>
      <c r="AS178" s="4"/>
      <c r="AT178" s="4"/>
      <c r="AU178" s="4"/>
      <c r="AW178" s="4"/>
      <c r="AX178" s="4"/>
      <c r="AY178" s="4"/>
      <c r="AZ178" s="4"/>
    </row>
    <row r="179" spans="4:52" x14ac:dyDescent="0.5">
      <c r="D179" s="4"/>
      <c r="E17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AB179" s="1"/>
      <c r="AC179" s="1"/>
      <c r="AD179" s="1"/>
      <c r="AE179" s="1"/>
      <c r="AN179" s="4"/>
      <c r="AO179" s="4"/>
      <c r="AP179" s="4"/>
      <c r="AQ179" s="4"/>
      <c r="AR179" s="4"/>
      <c r="AS179" s="4"/>
      <c r="AT179" s="4"/>
      <c r="AU179" s="4"/>
      <c r="AW179" s="4"/>
      <c r="AX179" s="4"/>
      <c r="AY179" s="4"/>
      <c r="AZ179" s="4"/>
    </row>
    <row r="180" spans="4:52" x14ac:dyDescent="0.5">
      <c r="D180" s="4"/>
      <c r="E18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AB180" s="1"/>
      <c r="AC180" s="1"/>
      <c r="AD180" s="1"/>
      <c r="AE180" s="1"/>
      <c r="AN180" s="4"/>
      <c r="AO180" s="4"/>
      <c r="AP180" s="4"/>
      <c r="AQ180" s="4"/>
      <c r="AR180" s="4"/>
      <c r="AS180" s="4"/>
      <c r="AT180" s="4"/>
      <c r="AU180" s="4"/>
      <c r="AW180" s="4"/>
      <c r="AX180" s="4"/>
      <c r="AY180" s="4"/>
      <c r="AZ180" s="4"/>
    </row>
    <row r="181" spans="4:52" x14ac:dyDescent="0.5">
      <c r="D181" s="4"/>
      <c r="E18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AB181" s="1"/>
      <c r="AC181" s="1"/>
      <c r="AD181" s="1"/>
      <c r="AE181" s="1"/>
      <c r="AN181" s="4"/>
      <c r="AO181" s="4"/>
      <c r="AP181" s="4"/>
      <c r="AQ181" s="4"/>
      <c r="AR181" s="4"/>
      <c r="AS181" s="4"/>
      <c r="AT181" s="4"/>
      <c r="AU181" s="4"/>
      <c r="AW181" s="4"/>
      <c r="AX181" s="4"/>
      <c r="AY181" s="4"/>
      <c r="AZ181" s="4"/>
    </row>
    <row r="182" spans="4:52" x14ac:dyDescent="0.5">
      <c r="D182" s="4"/>
      <c r="E18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AB182" s="1"/>
      <c r="AC182" s="1"/>
      <c r="AD182" s="1"/>
      <c r="AE182" s="1"/>
      <c r="AN182" s="4"/>
      <c r="AO182" s="4"/>
      <c r="AP182" s="4"/>
      <c r="AQ182" s="4"/>
      <c r="AR182" s="4"/>
      <c r="AS182" s="4"/>
      <c r="AT182" s="4"/>
      <c r="AU182" s="4"/>
      <c r="AW182" s="4"/>
      <c r="AX182" s="4"/>
      <c r="AY182" s="4"/>
      <c r="AZ182" s="4"/>
    </row>
    <row r="183" spans="4:52" x14ac:dyDescent="0.5">
      <c r="D183" s="4"/>
      <c r="E18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AB183" s="1"/>
      <c r="AC183" s="1"/>
      <c r="AD183" s="1"/>
      <c r="AE183" s="1"/>
      <c r="AN183" s="4"/>
      <c r="AO183" s="4"/>
      <c r="AP183" s="4"/>
      <c r="AQ183" s="4"/>
      <c r="AR183" s="4"/>
      <c r="AS183" s="4"/>
      <c r="AT183" s="4"/>
      <c r="AU183" s="4"/>
      <c r="AW183" s="4"/>
      <c r="AX183" s="4"/>
      <c r="AY183" s="4"/>
      <c r="AZ183" s="4"/>
    </row>
    <row r="184" spans="4:52" x14ac:dyDescent="0.5">
      <c r="D184" s="4"/>
      <c r="E18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AB184" s="1"/>
      <c r="AC184" s="1"/>
      <c r="AD184" s="1"/>
      <c r="AE184" s="1"/>
      <c r="AN184" s="4"/>
      <c r="AO184" s="4"/>
      <c r="AP184" s="4"/>
      <c r="AQ184" s="4"/>
      <c r="AR184" s="4"/>
      <c r="AS184" s="4"/>
      <c r="AT184" s="4"/>
      <c r="AU184" s="4"/>
      <c r="AW184" s="4"/>
      <c r="AX184" s="4"/>
      <c r="AY184" s="4"/>
      <c r="AZ184" s="4"/>
    </row>
    <row r="185" spans="4:52" x14ac:dyDescent="0.5">
      <c r="D185" s="4"/>
      <c r="E18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AB185" s="1"/>
      <c r="AC185" s="1"/>
      <c r="AD185" s="1"/>
      <c r="AE185" s="1"/>
      <c r="AN185" s="4"/>
      <c r="AO185" s="4"/>
      <c r="AP185" s="4"/>
      <c r="AQ185" s="4"/>
      <c r="AR185" s="4"/>
      <c r="AS185" s="4"/>
      <c r="AT185" s="4"/>
      <c r="AU185" s="4"/>
      <c r="AW185" s="4"/>
      <c r="AX185" s="4"/>
      <c r="AY185" s="4"/>
      <c r="AZ185" s="4"/>
    </row>
    <row r="186" spans="4:52" x14ac:dyDescent="0.5">
      <c r="D186" s="4"/>
      <c r="E18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AB186" s="1"/>
      <c r="AC186" s="1"/>
      <c r="AD186" s="1"/>
      <c r="AE186" s="1"/>
      <c r="AN186" s="4"/>
      <c r="AO186" s="4"/>
      <c r="AP186" s="4"/>
      <c r="AQ186" s="4"/>
      <c r="AR186" s="4"/>
      <c r="AS186" s="4"/>
      <c r="AT186" s="4"/>
      <c r="AU186" s="4"/>
      <c r="AW186" s="4"/>
      <c r="AX186" s="4"/>
      <c r="AY186" s="4"/>
      <c r="AZ186" s="4"/>
    </row>
    <row r="187" spans="4:52" x14ac:dyDescent="0.5">
      <c r="D187" s="4"/>
      <c r="E18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AB187" s="1"/>
      <c r="AC187" s="1"/>
      <c r="AD187" s="1"/>
      <c r="AE187" s="1"/>
      <c r="AN187" s="4"/>
      <c r="AO187" s="4"/>
      <c r="AP187" s="4"/>
      <c r="AQ187" s="4"/>
      <c r="AR187" s="4"/>
      <c r="AS187" s="4"/>
      <c r="AT187" s="4"/>
      <c r="AU187" s="4"/>
      <c r="AW187" s="4"/>
      <c r="AX187" s="4"/>
      <c r="AY187" s="4"/>
      <c r="AZ187" s="4"/>
    </row>
    <row r="188" spans="4:52" x14ac:dyDescent="0.5">
      <c r="D188" s="4"/>
      <c r="E18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AB188" s="1"/>
      <c r="AC188" s="1"/>
      <c r="AD188" s="1"/>
      <c r="AE188" s="1"/>
      <c r="AN188" s="4"/>
      <c r="AO188" s="4"/>
      <c r="AP188" s="4"/>
      <c r="AQ188" s="4"/>
      <c r="AR188" s="4"/>
      <c r="AS188" s="4"/>
      <c r="AT188" s="4"/>
      <c r="AU188" s="4"/>
      <c r="AW188" s="4"/>
      <c r="AX188" s="4"/>
      <c r="AY188" s="4"/>
      <c r="AZ188" s="4"/>
    </row>
    <row r="189" spans="4:52" x14ac:dyDescent="0.5">
      <c r="D189" s="4"/>
      <c r="E18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AB189" s="1"/>
      <c r="AC189" s="1"/>
      <c r="AD189" s="1"/>
      <c r="AE189" s="1"/>
      <c r="AN189" s="4"/>
      <c r="AO189" s="4"/>
      <c r="AP189" s="4"/>
      <c r="AQ189" s="4"/>
      <c r="AR189" s="4"/>
      <c r="AS189" s="4"/>
      <c r="AT189" s="4"/>
      <c r="AU189" s="4"/>
      <c r="AW189" s="4"/>
      <c r="AX189" s="4"/>
      <c r="AY189" s="4"/>
      <c r="AZ189" s="4"/>
    </row>
    <row r="190" spans="4:52" x14ac:dyDescent="0.5">
      <c r="D190" s="4"/>
      <c r="E19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AB190" s="1"/>
      <c r="AC190" s="1"/>
      <c r="AD190" s="1"/>
      <c r="AE190" s="1"/>
      <c r="AN190" s="4"/>
      <c r="AO190" s="4"/>
      <c r="AP190" s="4"/>
      <c r="AQ190" s="4"/>
      <c r="AR190" s="4"/>
      <c r="AS190" s="4"/>
      <c r="AT190" s="4"/>
      <c r="AU190" s="4"/>
      <c r="AW190" s="4"/>
      <c r="AX190" s="4"/>
      <c r="AY190" s="4"/>
      <c r="AZ190" s="4"/>
    </row>
    <row r="191" spans="4:52" x14ac:dyDescent="0.5">
      <c r="D191" s="4"/>
      <c r="E19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AB191" s="1"/>
      <c r="AC191" s="1"/>
      <c r="AD191" s="1"/>
      <c r="AE191" s="1"/>
      <c r="AN191" s="4"/>
      <c r="AO191" s="4"/>
      <c r="AP191" s="4"/>
      <c r="AQ191" s="4"/>
      <c r="AR191" s="4"/>
      <c r="AS191" s="4"/>
      <c r="AT191" s="4"/>
      <c r="AU191" s="4"/>
      <c r="AW191" s="4"/>
      <c r="AX191" s="4"/>
      <c r="AY191" s="4"/>
      <c r="AZ191" s="4"/>
    </row>
    <row r="192" spans="4:52" x14ac:dyDescent="0.5">
      <c r="D192" s="4"/>
      <c r="E19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AB192" s="1"/>
      <c r="AC192" s="1"/>
      <c r="AD192" s="1"/>
      <c r="AE192" s="1"/>
      <c r="AN192" s="4"/>
      <c r="AO192" s="4"/>
      <c r="AP192" s="4"/>
      <c r="AQ192" s="4"/>
      <c r="AR192" s="4"/>
      <c r="AS192" s="4"/>
      <c r="AT192" s="4"/>
      <c r="AU192" s="4"/>
      <c r="AW192" s="4"/>
      <c r="AX192" s="4"/>
      <c r="AY192" s="4"/>
      <c r="AZ192" s="4"/>
    </row>
    <row r="193" spans="4:52" x14ac:dyDescent="0.5">
      <c r="D193" s="4"/>
      <c r="E19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AB193" s="1"/>
      <c r="AC193" s="1"/>
      <c r="AD193" s="1"/>
      <c r="AE193" s="1"/>
      <c r="AN193" s="4"/>
      <c r="AO193" s="4"/>
      <c r="AP193" s="4"/>
      <c r="AQ193" s="4"/>
      <c r="AR193" s="4"/>
      <c r="AS193" s="4"/>
      <c r="AT193" s="4"/>
      <c r="AU193" s="4"/>
      <c r="AW193" s="4"/>
      <c r="AX193" s="4"/>
      <c r="AY193" s="4"/>
      <c r="AZ193" s="4"/>
    </row>
    <row r="194" spans="4:52" x14ac:dyDescent="0.5">
      <c r="D194" s="4"/>
      <c r="E19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AB194" s="1"/>
      <c r="AC194" s="1"/>
      <c r="AD194" s="1"/>
      <c r="AE194" s="1"/>
      <c r="AN194" s="4"/>
      <c r="AO194" s="4"/>
      <c r="AP194" s="4"/>
      <c r="AQ194" s="4"/>
      <c r="AR194" s="4"/>
      <c r="AS194" s="4"/>
      <c r="AT194" s="4"/>
      <c r="AU194" s="4"/>
      <c r="AW194" s="4"/>
      <c r="AX194" s="4"/>
      <c r="AY194" s="4"/>
      <c r="AZ194" s="4"/>
    </row>
    <row r="195" spans="4:52" x14ac:dyDescent="0.5">
      <c r="D195" s="4"/>
      <c r="E19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AB195" s="1"/>
      <c r="AC195" s="1"/>
      <c r="AD195" s="1"/>
      <c r="AE195" s="1"/>
      <c r="AN195" s="4"/>
      <c r="AO195" s="4"/>
      <c r="AP195" s="4"/>
      <c r="AQ195" s="4"/>
      <c r="AR195" s="4"/>
      <c r="AS195" s="4"/>
      <c r="AT195" s="4"/>
      <c r="AU195" s="4"/>
      <c r="AW195" s="4"/>
      <c r="AX195" s="4"/>
      <c r="AY195" s="4"/>
      <c r="AZ195" s="4"/>
    </row>
    <row r="196" spans="4:52" x14ac:dyDescent="0.5">
      <c r="D196" s="4"/>
      <c r="E19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AB196" s="1"/>
      <c r="AC196" s="1"/>
      <c r="AD196" s="1"/>
      <c r="AE196" s="1"/>
      <c r="AN196" s="4"/>
      <c r="AO196" s="4"/>
      <c r="AP196" s="4"/>
      <c r="AQ196" s="4"/>
      <c r="AR196" s="4"/>
      <c r="AS196" s="4"/>
      <c r="AT196" s="4"/>
      <c r="AU196" s="4"/>
      <c r="AW196" s="4"/>
      <c r="AX196" s="4"/>
      <c r="AY196" s="4"/>
      <c r="AZ196" s="4"/>
    </row>
    <row r="197" spans="4:52" x14ac:dyDescent="0.5">
      <c r="D197" s="4"/>
      <c r="E19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AB197" s="1"/>
      <c r="AC197" s="1"/>
      <c r="AD197" s="1"/>
      <c r="AE197" s="1"/>
      <c r="AN197" s="4"/>
      <c r="AO197" s="4"/>
      <c r="AP197" s="4"/>
      <c r="AQ197" s="4"/>
      <c r="AR197" s="4"/>
      <c r="AS197" s="4"/>
      <c r="AT197" s="4"/>
      <c r="AU197" s="4"/>
      <c r="AW197" s="4"/>
      <c r="AX197" s="4"/>
      <c r="AY197" s="4"/>
      <c r="AZ197" s="4"/>
    </row>
    <row r="198" spans="4:52" x14ac:dyDescent="0.5">
      <c r="D198" s="4"/>
      <c r="E19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AB198" s="1"/>
      <c r="AC198" s="1"/>
      <c r="AD198" s="1"/>
      <c r="AE198" s="1"/>
      <c r="AN198" s="4"/>
      <c r="AO198" s="4"/>
      <c r="AP198" s="4"/>
      <c r="AQ198" s="4"/>
      <c r="AR198" s="4"/>
      <c r="AS198" s="4"/>
      <c r="AT198" s="4"/>
      <c r="AU198" s="4"/>
      <c r="AW198" s="4"/>
      <c r="AX198" s="4"/>
      <c r="AY198" s="4"/>
      <c r="AZ198" s="4"/>
    </row>
    <row r="199" spans="4:52" x14ac:dyDescent="0.5">
      <c r="D199" s="4"/>
      <c r="E19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AB199" s="1"/>
      <c r="AC199" s="1"/>
      <c r="AD199" s="1"/>
      <c r="AE199" s="1"/>
      <c r="AN199" s="4"/>
      <c r="AO199" s="4"/>
      <c r="AP199" s="4"/>
      <c r="AQ199" s="4"/>
      <c r="AR199" s="4"/>
      <c r="AS199" s="4"/>
      <c r="AT199" s="4"/>
      <c r="AU199" s="4"/>
      <c r="AW199" s="4"/>
      <c r="AX199" s="4"/>
      <c r="AY199" s="4"/>
      <c r="AZ199" s="4"/>
    </row>
    <row r="200" spans="4:52" x14ac:dyDescent="0.5">
      <c r="D200" s="4"/>
      <c r="E20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AB200" s="1"/>
      <c r="AC200" s="1"/>
      <c r="AD200" s="1"/>
      <c r="AE200" s="1"/>
      <c r="AN200" s="4"/>
      <c r="AO200" s="4"/>
      <c r="AP200" s="4"/>
      <c r="AQ200" s="4"/>
      <c r="AR200" s="4"/>
      <c r="AS200" s="4"/>
      <c r="AT200" s="4"/>
      <c r="AU200" s="4"/>
      <c r="AW200" s="4"/>
      <c r="AX200" s="4"/>
      <c r="AY200" s="4"/>
      <c r="AZ200" s="4"/>
    </row>
    <row r="201" spans="4:52" x14ac:dyDescent="0.5">
      <c r="D201" s="4"/>
      <c r="E20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AB201" s="1"/>
      <c r="AC201" s="1"/>
      <c r="AD201" s="1"/>
      <c r="AE201" s="1"/>
      <c r="AN201" s="4"/>
      <c r="AO201" s="4"/>
      <c r="AP201" s="4"/>
      <c r="AQ201" s="4"/>
      <c r="AR201" s="4"/>
      <c r="AS201" s="4"/>
      <c r="AT201" s="4"/>
      <c r="AU201" s="4"/>
      <c r="AW201" s="4"/>
      <c r="AX201" s="4"/>
      <c r="AY201" s="4"/>
      <c r="AZ201" s="4"/>
    </row>
    <row r="202" spans="4:52" x14ac:dyDescent="0.5">
      <c r="D202" s="4"/>
      <c r="E20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AB202" s="1"/>
      <c r="AC202" s="1"/>
      <c r="AD202" s="1"/>
      <c r="AE202" s="1"/>
      <c r="AN202" s="4"/>
      <c r="AO202" s="4"/>
      <c r="AP202" s="4"/>
      <c r="AQ202" s="4"/>
      <c r="AR202" s="4"/>
      <c r="AS202" s="4"/>
      <c r="AT202" s="4"/>
      <c r="AU202" s="4"/>
      <c r="AW202" s="4"/>
      <c r="AX202" s="4"/>
      <c r="AY202" s="4"/>
      <c r="AZ202" s="4"/>
    </row>
    <row r="203" spans="4:52" x14ac:dyDescent="0.5">
      <c r="D203" s="4"/>
      <c r="E20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AB203" s="1"/>
      <c r="AC203" s="1"/>
      <c r="AD203" s="1"/>
      <c r="AE203" s="1"/>
      <c r="AN203" s="4"/>
      <c r="AO203" s="4"/>
      <c r="AP203" s="4"/>
      <c r="AQ203" s="4"/>
      <c r="AR203" s="4"/>
      <c r="AS203" s="4"/>
      <c r="AT203" s="4"/>
      <c r="AU203" s="4"/>
      <c r="AW203" s="4"/>
      <c r="AX203" s="4"/>
      <c r="AY203" s="4"/>
      <c r="AZ203" s="4"/>
    </row>
    <row r="204" spans="4:52" x14ac:dyDescent="0.5">
      <c r="D204" s="4"/>
      <c r="E20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AB204" s="1"/>
      <c r="AC204" s="1"/>
      <c r="AD204" s="1"/>
      <c r="AE204" s="1"/>
      <c r="AN204" s="4"/>
      <c r="AO204" s="4"/>
      <c r="AP204" s="4"/>
      <c r="AQ204" s="4"/>
      <c r="AR204" s="4"/>
      <c r="AS204" s="4"/>
      <c r="AT204" s="4"/>
      <c r="AU204" s="4"/>
      <c r="AW204" s="4"/>
      <c r="AX204" s="4"/>
      <c r="AY204" s="4"/>
      <c r="AZ204" s="4"/>
    </row>
    <row r="205" spans="4:52" x14ac:dyDescent="0.5">
      <c r="D205" s="4"/>
      <c r="E20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AB205" s="1"/>
      <c r="AC205" s="1"/>
      <c r="AD205" s="1"/>
      <c r="AE205" s="1"/>
      <c r="AN205" s="4"/>
      <c r="AO205" s="4"/>
      <c r="AP205" s="4"/>
      <c r="AQ205" s="4"/>
      <c r="AR205" s="4"/>
      <c r="AS205" s="4"/>
      <c r="AT205" s="4"/>
      <c r="AU205" s="4"/>
      <c r="AW205" s="4"/>
      <c r="AX205" s="4"/>
      <c r="AY205" s="4"/>
      <c r="AZ205" s="4"/>
    </row>
    <row r="206" spans="4:52" x14ac:dyDescent="0.5">
      <c r="D206" s="4"/>
      <c r="E20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AB206" s="1"/>
      <c r="AC206" s="1"/>
      <c r="AD206" s="1"/>
      <c r="AE206" s="1"/>
      <c r="AN206" s="4"/>
      <c r="AO206" s="4"/>
      <c r="AP206" s="4"/>
      <c r="AQ206" s="4"/>
      <c r="AR206" s="4"/>
      <c r="AS206" s="4"/>
      <c r="AT206" s="4"/>
      <c r="AU206" s="4"/>
      <c r="AW206" s="4"/>
      <c r="AX206" s="4"/>
      <c r="AY206" s="4"/>
      <c r="AZ206" s="4"/>
    </row>
    <row r="207" spans="4:52" x14ac:dyDescent="0.5">
      <c r="D207" s="4"/>
      <c r="E20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AB207" s="1"/>
      <c r="AC207" s="1"/>
      <c r="AD207" s="1"/>
      <c r="AE207" s="1"/>
      <c r="AN207" s="4"/>
      <c r="AO207" s="4"/>
      <c r="AP207" s="4"/>
      <c r="AQ207" s="4"/>
      <c r="AR207" s="4"/>
      <c r="AS207" s="4"/>
      <c r="AT207" s="4"/>
      <c r="AU207" s="4"/>
      <c r="AW207" s="4"/>
      <c r="AX207" s="4"/>
      <c r="AY207" s="4"/>
      <c r="AZ207" s="4"/>
    </row>
    <row r="208" spans="4:52" x14ac:dyDescent="0.5">
      <c r="D208" s="4"/>
      <c r="E20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AB208" s="1"/>
      <c r="AC208" s="1"/>
      <c r="AD208" s="1"/>
      <c r="AE208" s="1"/>
      <c r="AN208" s="4"/>
      <c r="AO208" s="4"/>
      <c r="AP208" s="4"/>
      <c r="AQ208" s="4"/>
      <c r="AR208" s="4"/>
      <c r="AS208" s="4"/>
      <c r="AT208" s="4"/>
      <c r="AU208" s="4"/>
      <c r="AW208" s="4"/>
      <c r="AX208" s="4"/>
      <c r="AY208" s="4"/>
      <c r="AZ208" s="4"/>
    </row>
    <row r="209" spans="4:52" x14ac:dyDescent="0.5">
      <c r="D209" s="4"/>
      <c r="E20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AB209" s="1"/>
      <c r="AC209" s="1"/>
      <c r="AD209" s="1"/>
      <c r="AE209" s="1"/>
      <c r="AN209" s="4"/>
      <c r="AO209" s="4"/>
      <c r="AP209" s="4"/>
      <c r="AQ209" s="4"/>
      <c r="AR209" s="4"/>
      <c r="AS209" s="4"/>
      <c r="AT209" s="4"/>
      <c r="AU209" s="4"/>
      <c r="AW209" s="4"/>
      <c r="AX209" s="4"/>
      <c r="AY209" s="4"/>
      <c r="AZ209" s="4"/>
    </row>
    <row r="210" spans="4:52" x14ac:dyDescent="0.5">
      <c r="D210" s="4"/>
      <c r="E21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AB210" s="1"/>
      <c r="AC210" s="1"/>
      <c r="AD210" s="1"/>
      <c r="AE210" s="1"/>
      <c r="AN210" s="4"/>
      <c r="AO210" s="4"/>
      <c r="AP210" s="4"/>
      <c r="AQ210" s="4"/>
      <c r="AR210" s="4"/>
      <c r="AS210" s="4"/>
      <c r="AT210" s="4"/>
      <c r="AU210" s="4"/>
      <c r="AW210" s="4"/>
      <c r="AX210" s="4"/>
      <c r="AY210" s="4"/>
      <c r="AZ210" s="4"/>
    </row>
    <row r="211" spans="4:52" x14ac:dyDescent="0.5">
      <c r="D211" s="4"/>
      <c r="E21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AB211" s="1"/>
      <c r="AC211" s="1"/>
      <c r="AD211" s="1"/>
      <c r="AE211" s="1"/>
      <c r="AN211" s="4"/>
      <c r="AO211" s="4"/>
      <c r="AP211" s="4"/>
      <c r="AQ211" s="4"/>
      <c r="AR211" s="4"/>
      <c r="AS211" s="4"/>
      <c r="AT211" s="4"/>
      <c r="AU211" s="4"/>
      <c r="AW211" s="4"/>
      <c r="AX211" s="4"/>
      <c r="AY211" s="4"/>
      <c r="AZ211" s="4"/>
    </row>
    <row r="212" spans="4:52" x14ac:dyDescent="0.5">
      <c r="D212" s="4"/>
      <c r="E21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AB212" s="1"/>
      <c r="AC212" s="1"/>
      <c r="AD212" s="1"/>
      <c r="AE212" s="1"/>
      <c r="AN212" s="4"/>
      <c r="AO212" s="4"/>
      <c r="AP212" s="4"/>
      <c r="AQ212" s="4"/>
      <c r="AR212" s="4"/>
      <c r="AS212" s="4"/>
      <c r="AT212" s="4"/>
      <c r="AU212" s="4"/>
      <c r="AW212" s="4"/>
      <c r="AX212" s="4"/>
      <c r="AY212" s="4"/>
      <c r="AZ212" s="4"/>
    </row>
    <row r="213" spans="4:52" x14ac:dyDescent="0.5">
      <c r="D213" s="4"/>
      <c r="E21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AB213" s="1"/>
      <c r="AC213" s="1"/>
      <c r="AD213" s="1"/>
      <c r="AE213" s="1"/>
      <c r="AN213" s="4"/>
      <c r="AO213" s="4"/>
      <c r="AP213" s="4"/>
      <c r="AQ213" s="4"/>
      <c r="AR213" s="4"/>
      <c r="AS213" s="4"/>
      <c r="AT213" s="4"/>
      <c r="AU213" s="4"/>
      <c r="AW213" s="4"/>
      <c r="AX213" s="4"/>
      <c r="AY213" s="4"/>
      <c r="AZ213" s="4"/>
    </row>
    <row r="214" spans="4:52" x14ac:dyDescent="0.5">
      <c r="D214" s="4"/>
      <c r="E21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AB214" s="1"/>
      <c r="AC214" s="1"/>
      <c r="AD214" s="1"/>
      <c r="AE214" s="1"/>
      <c r="AN214" s="4"/>
      <c r="AO214" s="4"/>
      <c r="AP214" s="4"/>
      <c r="AQ214" s="4"/>
      <c r="AR214" s="4"/>
      <c r="AS214" s="4"/>
      <c r="AT214" s="4"/>
      <c r="AU214" s="4"/>
      <c r="AW214" s="4"/>
      <c r="AX214" s="4"/>
      <c r="AY214" s="4"/>
      <c r="AZ214" s="4"/>
    </row>
    <row r="215" spans="4:52" x14ac:dyDescent="0.5">
      <c r="D215" s="4"/>
      <c r="E21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AB215" s="1"/>
      <c r="AC215" s="1"/>
      <c r="AD215" s="1"/>
      <c r="AE215" s="1"/>
      <c r="AN215" s="4"/>
      <c r="AO215" s="4"/>
      <c r="AP215" s="4"/>
      <c r="AQ215" s="4"/>
      <c r="AR215" s="4"/>
      <c r="AS215" s="4"/>
      <c r="AT215" s="4"/>
      <c r="AU215" s="4"/>
      <c r="AW215" s="4"/>
      <c r="AX215" s="4"/>
      <c r="AY215" s="4"/>
      <c r="AZ215" s="4"/>
    </row>
    <row r="216" spans="4:52" x14ac:dyDescent="0.5">
      <c r="D216" s="4"/>
      <c r="E21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AB216" s="1"/>
      <c r="AC216" s="1"/>
      <c r="AD216" s="1"/>
      <c r="AE216" s="1"/>
      <c r="AN216" s="4"/>
      <c r="AO216" s="4"/>
      <c r="AP216" s="4"/>
      <c r="AQ216" s="4"/>
      <c r="AR216" s="4"/>
      <c r="AS216" s="4"/>
      <c r="AT216" s="4"/>
      <c r="AU216" s="4"/>
      <c r="AW216" s="4"/>
      <c r="AX216" s="4"/>
      <c r="AY216" s="4"/>
      <c r="AZ216" s="4"/>
    </row>
    <row r="217" spans="4:52" x14ac:dyDescent="0.5">
      <c r="D217" s="4"/>
      <c r="E21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AB217" s="1"/>
      <c r="AC217" s="1"/>
      <c r="AD217" s="1"/>
      <c r="AE217" s="1"/>
      <c r="AN217" s="4"/>
      <c r="AO217" s="4"/>
      <c r="AP217" s="4"/>
      <c r="AQ217" s="4"/>
      <c r="AR217" s="4"/>
      <c r="AS217" s="4"/>
      <c r="AT217" s="4"/>
      <c r="AU217" s="4"/>
      <c r="AW217" s="4"/>
      <c r="AX217" s="4"/>
      <c r="AY217" s="4"/>
      <c r="AZ217" s="4"/>
    </row>
    <row r="218" spans="4:52" x14ac:dyDescent="0.5">
      <c r="D218" s="4"/>
      <c r="E2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AB218" s="1"/>
      <c r="AC218" s="1"/>
      <c r="AD218" s="1"/>
      <c r="AE218" s="1"/>
      <c r="AN218" s="4"/>
      <c r="AO218" s="4"/>
      <c r="AP218" s="4"/>
      <c r="AQ218" s="4"/>
      <c r="AR218" s="4"/>
      <c r="AS218" s="4"/>
      <c r="AT218" s="4"/>
      <c r="AU218" s="4"/>
      <c r="AW218" s="4"/>
      <c r="AX218" s="4"/>
      <c r="AY218" s="4"/>
      <c r="AZ218" s="4"/>
    </row>
    <row r="219" spans="4:52" x14ac:dyDescent="0.5">
      <c r="D219" s="4"/>
      <c r="E21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AB219" s="1"/>
      <c r="AC219" s="1"/>
      <c r="AD219" s="1"/>
      <c r="AE219" s="1"/>
      <c r="AN219" s="4"/>
      <c r="AO219" s="4"/>
      <c r="AP219" s="4"/>
      <c r="AQ219" s="4"/>
      <c r="AR219" s="4"/>
      <c r="AS219" s="4"/>
      <c r="AT219" s="4"/>
      <c r="AU219" s="4"/>
      <c r="AW219" s="4"/>
      <c r="AX219" s="4"/>
      <c r="AY219" s="4"/>
      <c r="AZ219" s="4"/>
    </row>
    <row r="220" spans="4:52" x14ac:dyDescent="0.5">
      <c r="D220" s="4"/>
      <c r="E22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AB220" s="1"/>
      <c r="AC220" s="1"/>
      <c r="AD220" s="1"/>
      <c r="AE220" s="1"/>
      <c r="AN220" s="4"/>
      <c r="AO220" s="4"/>
      <c r="AP220" s="4"/>
      <c r="AQ220" s="4"/>
      <c r="AR220" s="4"/>
      <c r="AS220" s="4"/>
      <c r="AT220" s="4"/>
      <c r="AU220" s="4"/>
      <c r="AW220" s="4"/>
      <c r="AX220" s="4"/>
      <c r="AY220" s="4"/>
      <c r="AZ220" s="4"/>
    </row>
    <row r="221" spans="4:52" x14ac:dyDescent="0.5">
      <c r="D221" s="4"/>
      <c r="E22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AB221" s="1"/>
      <c r="AC221" s="1"/>
      <c r="AD221" s="1"/>
      <c r="AE221" s="1"/>
      <c r="AN221" s="4"/>
      <c r="AO221" s="4"/>
      <c r="AP221" s="4"/>
      <c r="AQ221" s="4"/>
      <c r="AR221" s="4"/>
      <c r="AS221" s="4"/>
      <c r="AT221" s="4"/>
      <c r="AU221" s="4"/>
      <c r="AW221" s="4"/>
      <c r="AX221" s="4"/>
      <c r="AY221" s="4"/>
      <c r="AZ221" s="4"/>
    </row>
    <row r="222" spans="4:52" x14ac:dyDescent="0.5">
      <c r="D222" s="4"/>
      <c r="E22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AB222" s="1"/>
      <c r="AC222" s="1"/>
      <c r="AD222" s="1"/>
      <c r="AE222" s="1"/>
      <c r="AN222" s="4"/>
      <c r="AO222" s="4"/>
      <c r="AP222" s="4"/>
      <c r="AQ222" s="4"/>
      <c r="AR222" s="4"/>
      <c r="AS222" s="4"/>
      <c r="AT222" s="4"/>
      <c r="AU222" s="4"/>
      <c r="AW222" s="4"/>
      <c r="AX222" s="4"/>
      <c r="AY222" s="4"/>
      <c r="AZ222" s="4"/>
    </row>
    <row r="223" spans="4:52" x14ac:dyDescent="0.5">
      <c r="D223" s="4"/>
      <c r="E22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AB223" s="1"/>
      <c r="AC223" s="1"/>
      <c r="AD223" s="1"/>
      <c r="AE223" s="1"/>
      <c r="AN223" s="4"/>
      <c r="AO223" s="4"/>
      <c r="AP223" s="4"/>
      <c r="AQ223" s="4"/>
      <c r="AR223" s="4"/>
      <c r="AS223" s="4"/>
      <c r="AT223" s="4"/>
      <c r="AU223" s="4"/>
      <c r="AW223" s="4"/>
      <c r="AX223" s="4"/>
      <c r="AY223" s="4"/>
      <c r="AZ223" s="4"/>
    </row>
    <row r="224" spans="4:52" x14ac:dyDescent="0.5">
      <c r="D224" s="4"/>
      <c r="E22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AB224" s="1"/>
      <c r="AC224" s="1"/>
      <c r="AD224" s="1"/>
      <c r="AE224" s="1"/>
      <c r="AN224" s="4"/>
      <c r="AO224" s="4"/>
      <c r="AP224" s="4"/>
      <c r="AQ224" s="4"/>
      <c r="AR224" s="4"/>
      <c r="AS224" s="4"/>
      <c r="AT224" s="4"/>
      <c r="AU224" s="4"/>
      <c r="AW224" s="4"/>
      <c r="AX224" s="4"/>
      <c r="AY224" s="4"/>
      <c r="AZ224" s="4"/>
    </row>
    <row r="225" spans="4:52" x14ac:dyDescent="0.5">
      <c r="D225" s="4"/>
      <c r="E22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AB225" s="1"/>
      <c r="AC225" s="1"/>
      <c r="AD225" s="1"/>
      <c r="AE225" s="1"/>
      <c r="AN225" s="4"/>
      <c r="AO225" s="4"/>
      <c r="AP225" s="4"/>
      <c r="AQ225" s="4"/>
      <c r="AR225" s="4"/>
      <c r="AS225" s="4"/>
      <c r="AT225" s="4"/>
      <c r="AU225" s="4"/>
      <c r="AW225" s="4"/>
      <c r="AX225" s="4"/>
      <c r="AY225" s="4"/>
      <c r="AZ225" s="4"/>
    </row>
    <row r="226" spans="4:52" x14ac:dyDescent="0.5">
      <c r="D226" s="4"/>
      <c r="E22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AB226" s="1"/>
      <c r="AC226" s="1"/>
      <c r="AD226" s="1"/>
      <c r="AE226" s="1"/>
      <c r="AN226" s="4"/>
      <c r="AO226" s="4"/>
      <c r="AP226" s="4"/>
      <c r="AQ226" s="4"/>
      <c r="AR226" s="4"/>
      <c r="AS226" s="4"/>
      <c r="AT226" s="4"/>
      <c r="AU226" s="4"/>
      <c r="AW226" s="4"/>
      <c r="AX226" s="4"/>
      <c r="AY226" s="4"/>
      <c r="AZ226" s="4"/>
    </row>
    <row r="227" spans="4:52" x14ac:dyDescent="0.5">
      <c r="D227" s="4"/>
      <c r="E22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AB227" s="1"/>
      <c r="AC227" s="1"/>
      <c r="AD227" s="1"/>
      <c r="AE227" s="1"/>
      <c r="AN227" s="4"/>
      <c r="AO227" s="4"/>
      <c r="AP227" s="4"/>
      <c r="AQ227" s="4"/>
      <c r="AR227" s="4"/>
      <c r="AS227" s="4"/>
      <c r="AT227" s="4"/>
      <c r="AU227" s="4"/>
      <c r="AW227" s="4"/>
      <c r="AX227" s="4"/>
      <c r="AY227" s="4"/>
      <c r="AZ227" s="4"/>
    </row>
    <row r="228" spans="4:52" x14ac:dyDescent="0.5">
      <c r="D228" s="4"/>
      <c r="E22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AB228" s="1"/>
      <c r="AC228" s="1"/>
      <c r="AD228" s="1"/>
      <c r="AE228" s="1"/>
      <c r="AN228" s="4"/>
      <c r="AO228" s="4"/>
      <c r="AP228" s="4"/>
      <c r="AQ228" s="4"/>
      <c r="AR228" s="4"/>
      <c r="AS228" s="4"/>
      <c r="AT228" s="4"/>
      <c r="AU228" s="4"/>
      <c r="AW228" s="4"/>
      <c r="AX228" s="4"/>
      <c r="AY228" s="4"/>
      <c r="AZ228" s="4"/>
    </row>
    <row r="229" spans="4:52" x14ac:dyDescent="0.5">
      <c r="D229" s="4"/>
      <c r="E22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AB229" s="1"/>
      <c r="AC229" s="1"/>
      <c r="AD229" s="1"/>
      <c r="AE229" s="1"/>
      <c r="AN229" s="4"/>
      <c r="AO229" s="4"/>
      <c r="AP229" s="4"/>
      <c r="AQ229" s="4"/>
      <c r="AR229" s="4"/>
      <c r="AS229" s="4"/>
      <c r="AT229" s="4"/>
      <c r="AU229" s="4"/>
      <c r="AW229" s="4"/>
      <c r="AX229" s="4"/>
      <c r="AY229" s="4"/>
      <c r="AZ229" s="4"/>
    </row>
    <row r="230" spans="4:52" x14ac:dyDescent="0.5">
      <c r="D230" s="4"/>
      <c r="E23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AB230" s="1"/>
      <c r="AC230" s="1"/>
      <c r="AD230" s="1"/>
      <c r="AE230" s="1"/>
      <c r="AN230" s="4"/>
      <c r="AO230" s="4"/>
      <c r="AP230" s="4"/>
      <c r="AQ230" s="4"/>
      <c r="AR230" s="4"/>
      <c r="AS230" s="4"/>
      <c r="AT230" s="4"/>
      <c r="AU230" s="4"/>
      <c r="AW230" s="4"/>
      <c r="AX230" s="4"/>
      <c r="AY230" s="4"/>
      <c r="AZ230" s="4"/>
    </row>
    <row r="231" spans="4:52" x14ac:dyDescent="0.5">
      <c r="D231" s="4"/>
      <c r="E23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AB231" s="1"/>
      <c r="AC231" s="1"/>
      <c r="AD231" s="1"/>
      <c r="AE231" s="1"/>
      <c r="AN231" s="4"/>
      <c r="AO231" s="4"/>
      <c r="AP231" s="4"/>
      <c r="AQ231" s="4"/>
      <c r="AR231" s="4"/>
      <c r="AS231" s="4"/>
      <c r="AT231" s="4"/>
      <c r="AU231" s="4"/>
      <c r="AW231" s="4"/>
      <c r="AX231" s="4"/>
      <c r="AY231" s="4"/>
      <c r="AZ231" s="4"/>
    </row>
    <row r="232" spans="4:52" x14ac:dyDescent="0.5">
      <c r="D232" s="4"/>
      <c r="E23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AB232" s="1"/>
      <c r="AC232" s="1"/>
      <c r="AD232" s="1"/>
      <c r="AE232" s="1"/>
      <c r="AN232" s="4"/>
      <c r="AO232" s="4"/>
      <c r="AP232" s="4"/>
      <c r="AQ232" s="4"/>
      <c r="AR232" s="4"/>
      <c r="AS232" s="4"/>
      <c r="AT232" s="4"/>
      <c r="AU232" s="4"/>
      <c r="AW232" s="4"/>
      <c r="AX232" s="4"/>
      <c r="AY232" s="4"/>
      <c r="AZ232" s="4"/>
    </row>
    <row r="233" spans="4:52" x14ac:dyDescent="0.5">
      <c r="D233" s="4"/>
      <c r="E23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AB233" s="1"/>
      <c r="AC233" s="1"/>
      <c r="AD233" s="1"/>
      <c r="AE233" s="1"/>
      <c r="AN233" s="4"/>
      <c r="AO233" s="4"/>
      <c r="AP233" s="4"/>
      <c r="AQ233" s="4"/>
      <c r="AR233" s="4"/>
      <c r="AS233" s="4"/>
      <c r="AT233" s="4"/>
      <c r="AU233" s="4"/>
      <c r="AW233" s="4"/>
      <c r="AX233" s="4"/>
      <c r="AY233" s="4"/>
      <c r="AZ233" s="4"/>
    </row>
    <row r="234" spans="4:52" x14ac:dyDescent="0.5">
      <c r="D234" s="4"/>
      <c r="E23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AB234" s="1"/>
      <c r="AC234" s="1"/>
      <c r="AD234" s="1"/>
      <c r="AE234" s="1"/>
      <c r="AN234" s="4"/>
      <c r="AO234" s="4"/>
      <c r="AP234" s="4"/>
      <c r="AQ234" s="4"/>
      <c r="AR234" s="4"/>
      <c r="AS234" s="4"/>
      <c r="AT234" s="4"/>
      <c r="AU234" s="4"/>
      <c r="AW234" s="4"/>
      <c r="AX234" s="4"/>
      <c r="AY234" s="4"/>
      <c r="AZ234" s="4"/>
    </row>
    <row r="235" spans="4:52" x14ac:dyDescent="0.5">
      <c r="D235" s="4"/>
      <c r="E23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AB235" s="1"/>
      <c r="AC235" s="1"/>
      <c r="AD235" s="1"/>
      <c r="AE235" s="1"/>
      <c r="AN235" s="4"/>
      <c r="AO235" s="4"/>
      <c r="AP235" s="4"/>
      <c r="AQ235" s="4"/>
      <c r="AR235" s="4"/>
      <c r="AS235" s="4"/>
      <c r="AT235" s="4"/>
      <c r="AU235" s="4"/>
      <c r="AW235" s="4"/>
      <c r="AX235" s="4"/>
      <c r="AY235" s="4"/>
      <c r="AZ235" s="4"/>
    </row>
    <row r="236" spans="4:52" x14ac:dyDescent="0.5">
      <c r="D236" s="4"/>
      <c r="E23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AB236" s="1"/>
      <c r="AC236" s="1"/>
      <c r="AD236" s="1"/>
      <c r="AE236" s="1"/>
      <c r="AN236" s="4"/>
      <c r="AO236" s="4"/>
      <c r="AP236" s="4"/>
      <c r="AQ236" s="4"/>
      <c r="AR236" s="4"/>
      <c r="AS236" s="4"/>
      <c r="AT236" s="4"/>
      <c r="AU236" s="4"/>
      <c r="AW236" s="4"/>
      <c r="AX236" s="4"/>
      <c r="AY236" s="4"/>
      <c r="AZ236" s="4"/>
    </row>
    <row r="237" spans="4:52" x14ac:dyDescent="0.5">
      <c r="D237" s="4"/>
      <c r="E23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AB237" s="1"/>
      <c r="AC237" s="1"/>
      <c r="AD237" s="1"/>
      <c r="AE237" s="1"/>
      <c r="AN237" s="4"/>
      <c r="AO237" s="4"/>
      <c r="AP237" s="4"/>
      <c r="AQ237" s="4"/>
      <c r="AR237" s="4"/>
      <c r="AS237" s="4"/>
      <c r="AT237" s="4"/>
      <c r="AU237" s="4"/>
      <c r="AW237" s="4"/>
      <c r="AX237" s="4"/>
      <c r="AY237" s="4"/>
      <c r="AZ237" s="4"/>
    </row>
    <row r="238" spans="4:52" x14ac:dyDescent="0.5">
      <c r="D238" s="4"/>
      <c r="E23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AB238" s="1"/>
      <c r="AC238" s="1"/>
      <c r="AD238" s="1"/>
      <c r="AE238" s="1"/>
      <c r="AN238" s="4"/>
      <c r="AO238" s="4"/>
      <c r="AP238" s="4"/>
      <c r="AQ238" s="4"/>
      <c r="AR238" s="4"/>
      <c r="AS238" s="4"/>
      <c r="AT238" s="4"/>
      <c r="AU238" s="4"/>
      <c r="AW238" s="4"/>
      <c r="AX238" s="4"/>
      <c r="AY238" s="4"/>
      <c r="AZ238" s="4"/>
    </row>
    <row r="239" spans="4:52" x14ac:dyDescent="0.5">
      <c r="D239" s="4"/>
      <c r="E23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AB239" s="1"/>
      <c r="AC239" s="1"/>
      <c r="AD239" s="1"/>
      <c r="AE239" s="1"/>
      <c r="AN239" s="4"/>
      <c r="AO239" s="4"/>
      <c r="AP239" s="4"/>
      <c r="AQ239" s="4"/>
      <c r="AR239" s="4"/>
      <c r="AS239" s="4"/>
      <c r="AT239" s="4"/>
      <c r="AU239" s="4"/>
      <c r="AW239" s="4"/>
      <c r="AX239" s="4"/>
      <c r="AY239" s="4"/>
      <c r="AZ239" s="4"/>
    </row>
    <row r="240" spans="4:52" x14ac:dyDescent="0.5">
      <c r="D240" s="4"/>
      <c r="E24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AB240" s="1"/>
      <c r="AC240" s="1"/>
      <c r="AD240" s="1"/>
      <c r="AE240" s="1"/>
      <c r="AN240" s="4"/>
      <c r="AO240" s="4"/>
      <c r="AP240" s="4"/>
      <c r="AQ240" s="4"/>
      <c r="AR240" s="4"/>
      <c r="AS240" s="4"/>
      <c r="AT240" s="4"/>
      <c r="AU240" s="4"/>
      <c r="AW240" s="4"/>
      <c r="AX240" s="4"/>
      <c r="AY240" s="4"/>
      <c r="AZ240" s="4"/>
    </row>
    <row r="241" spans="4:52" x14ac:dyDescent="0.5">
      <c r="D241" s="4"/>
      <c r="E24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AB241" s="1"/>
      <c r="AC241" s="1"/>
      <c r="AD241" s="1"/>
      <c r="AE241" s="1"/>
      <c r="AN241" s="4"/>
      <c r="AO241" s="4"/>
      <c r="AP241" s="4"/>
      <c r="AQ241" s="4"/>
      <c r="AR241" s="4"/>
      <c r="AS241" s="4"/>
      <c r="AT241" s="4"/>
      <c r="AU241" s="4"/>
      <c r="AW241" s="4"/>
      <c r="AX241" s="4"/>
      <c r="AY241" s="4"/>
      <c r="AZ241" s="4"/>
    </row>
    <row r="242" spans="4:52" x14ac:dyDescent="0.5">
      <c r="D242" s="4"/>
      <c r="E24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AB242" s="1"/>
      <c r="AC242" s="1"/>
      <c r="AD242" s="1"/>
      <c r="AE242" s="1"/>
      <c r="AN242" s="4"/>
      <c r="AO242" s="4"/>
      <c r="AP242" s="4"/>
      <c r="AQ242" s="4"/>
      <c r="AR242" s="4"/>
      <c r="AS242" s="4"/>
      <c r="AT242" s="4"/>
      <c r="AU242" s="4"/>
      <c r="AW242" s="4"/>
      <c r="AX242" s="4"/>
      <c r="AY242" s="4"/>
      <c r="AZ242" s="4"/>
    </row>
    <row r="243" spans="4:52" x14ac:dyDescent="0.5">
      <c r="D243" s="4"/>
      <c r="E24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AB243" s="1"/>
      <c r="AC243" s="1"/>
      <c r="AD243" s="1"/>
      <c r="AE243" s="1"/>
      <c r="AN243" s="4"/>
      <c r="AO243" s="4"/>
      <c r="AP243" s="4"/>
      <c r="AQ243" s="4"/>
      <c r="AR243" s="4"/>
      <c r="AS243" s="4"/>
      <c r="AT243" s="4"/>
      <c r="AU243" s="4"/>
      <c r="AW243" s="4"/>
      <c r="AX243" s="4"/>
      <c r="AY243" s="4"/>
      <c r="AZ243" s="4"/>
    </row>
    <row r="244" spans="4:52" x14ac:dyDescent="0.5">
      <c r="D244" s="4"/>
      <c r="E24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AB244" s="1"/>
      <c r="AC244" s="1"/>
      <c r="AD244" s="1"/>
      <c r="AE244" s="1"/>
      <c r="AN244" s="4"/>
      <c r="AO244" s="4"/>
      <c r="AP244" s="4"/>
      <c r="AQ244" s="4"/>
      <c r="AR244" s="4"/>
      <c r="AS244" s="4"/>
      <c r="AT244" s="4"/>
      <c r="AU244" s="4"/>
      <c r="AW244" s="4"/>
      <c r="AX244" s="4"/>
      <c r="AY244" s="4"/>
      <c r="AZ244" s="4"/>
    </row>
    <row r="245" spans="4:52" x14ac:dyDescent="0.5">
      <c r="D245" s="4"/>
      <c r="E24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AB245" s="1"/>
      <c r="AC245" s="1"/>
      <c r="AD245" s="1"/>
      <c r="AE245" s="1"/>
      <c r="AN245" s="4"/>
      <c r="AO245" s="4"/>
      <c r="AP245" s="4"/>
      <c r="AQ245" s="4"/>
      <c r="AR245" s="4"/>
      <c r="AS245" s="4"/>
      <c r="AT245" s="4"/>
      <c r="AU245" s="4"/>
      <c r="AW245" s="4"/>
      <c r="AX245" s="4"/>
      <c r="AY245" s="4"/>
      <c r="AZ245" s="4"/>
    </row>
    <row r="246" spans="4:52" x14ac:dyDescent="0.5">
      <c r="D246" s="4"/>
      <c r="E24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AB246" s="1"/>
      <c r="AC246" s="1"/>
      <c r="AD246" s="1"/>
      <c r="AE246" s="1"/>
      <c r="AN246" s="4"/>
      <c r="AO246" s="4"/>
      <c r="AP246" s="4"/>
      <c r="AQ246" s="4"/>
      <c r="AR246" s="4"/>
      <c r="AS246" s="4"/>
      <c r="AT246" s="4"/>
      <c r="AU246" s="4"/>
      <c r="AW246" s="4"/>
      <c r="AX246" s="4"/>
      <c r="AY246" s="4"/>
      <c r="AZ246" s="4"/>
    </row>
    <row r="247" spans="4:52" x14ac:dyDescent="0.5">
      <c r="D247" s="4"/>
      <c r="E247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AB247" s="1"/>
      <c r="AC247" s="1"/>
      <c r="AD247" s="1"/>
      <c r="AE247" s="1"/>
      <c r="AN247" s="4"/>
      <c r="AO247" s="4"/>
      <c r="AP247" s="4"/>
      <c r="AQ247" s="4"/>
      <c r="AR247" s="4"/>
      <c r="AS247" s="4"/>
      <c r="AT247" s="4"/>
      <c r="AU247" s="4"/>
      <c r="AW247" s="4"/>
      <c r="AX247" s="4"/>
      <c r="AY247" s="4"/>
      <c r="AZ247" s="4"/>
    </row>
    <row r="248" spans="4:52" x14ac:dyDescent="0.5">
      <c r="D248" s="4"/>
      <c r="E24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AB248" s="1"/>
      <c r="AC248" s="1"/>
      <c r="AD248" s="1"/>
      <c r="AE248" s="1"/>
      <c r="AN248" s="4"/>
      <c r="AO248" s="4"/>
      <c r="AP248" s="4"/>
      <c r="AQ248" s="4"/>
      <c r="AR248" s="4"/>
      <c r="AS248" s="4"/>
      <c r="AT248" s="4"/>
      <c r="AU248" s="4"/>
      <c r="AW248" s="4"/>
      <c r="AX248" s="4"/>
      <c r="AY248" s="4"/>
      <c r="AZ248" s="4"/>
    </row>
    <row r="249" spans="4:52" x14ac:dyDescent="0.5">
      <c r="D249" s="4"/>
      <c r="E249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AB249" s="1"/>
      <c r="AC249" s="1"/>
      <c r="AD249" s="1"/>
      <c r="AE249" s="1"/>
      <c r="AN249" s="4"/>
      <c r="AO249" s="4"/>
      <c r="AP249" s="4"/>
      <c r="AQ249" s="4"/>
      <c r="AR249" s="4"/>
      <c r="AS249" s="4"/>
      <c r="AT249" s="4"/>
      <c r="AU249" s="4"/>
      <c r="AW249" s="4"/>
      <c r="AX249" s="4"/>
      <c r="AY249" s="4"/>
      <c r="AZ249" s="4"/>
    </row>
    <row r="250" spans="4:52" x14ac:dyDescent="0.5">
      <c r="D250" s="4"/>
      <c r="E25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AB250" s="1"/>
      <c r="AC250" s="1"/>
      <c r="AD250" s="1"/>
      <c r="AE250" s="1"/>
      <c r="AN250" s="4"/>
      <c r="AO250" s="4"/>
      <c r="AP250" s="4"/>
      <c r="AQ250" s="4"/>
      <c r="AR250" s="4"/>
      <c r="AS250" s="4"/>
      <c r="AT250" s="4"/>
      <c r="AU250" s="4"/>
      <c r="AW250" s="4"/>
      <c r="AX250" s="4"/>
      <c r="AY250" s="4"/>
      <c r="AZ250" s="4"/>
    </row>
    <row r="251" spans="4:52" x14ac:dyDescent="0.5">
      <c r="D251" s="4"/>
      <c r="E25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AB251" s="1"/>
      <c r="AC251" s="1"/>
      <c r="AD251" s="1"/>
      <c r="AE251" s="1"/>
      <c r="AN251" s="4"/>
      <c r="AO251" s="4"/>
      <c r="AP251" s="4"/>
      <c r="AQ251" s="4"/>
      <c r="AR251" s="4"/>
      <c r="AS251" s="4"/>
      <c r="AT251" s="4"/>
      <c r="AU251" s="4"/>
      <c r="AW251" s="4"/>
      <c r="AX251" s="4"/>
      <c r="AY251" s="4"/>
      <c r="AZ251" s="4"/>
    </row>
    <row r="252" spans="4:52" x14ac:dyDescent="0.5">
      <c r="D252" s="4"/>
      <c r="E25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AB252" s="1"/>
      <c r="AC252" s="1"/>
      <c r="AD252" s="1"/>
      <c r="AE252" s="1"/>
      <c r="AN252" s="4"/>
      <c r="AO252" s="4"/>
      <c r="AP252" s="4"/>
      <c r="AQ252" s="4"/>
      <c r="AR252" s="4"/>
      <c r="AS252" s="4"/>
      <c r="AT252" s="4"/>
      <c r="AU252" s="4"/>
      <c r="AW252" s="4"/>
      <c r="AX252" s="4"/>
      <c r="AY252" s="4"/>
      <c r="AZ252" s="4"/>
    </row>
    <row r="253" spans="4:52" x14ac:dyDescent="0.5">
      <c r="D253" s="4"/>
      <c r="E25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AB253" s="1"/>
      <c r="AC253" s="1"/>
      <c r="AD253" s="1"/>
      <c r="AE253" s="1"/>
      <c r="AN253" s="4"/>
      <c r="AO253" s="4"/>
      <c r="AP253" s="4"/>
      <c r="AQ253" s="4"/>
      <c r="AR253" s="4"/>
      <c r="AS253" s="4"/>
      <c r="AT253" s="4"/>
      <c r="AU253" s="4"/>
      <c r="AW253" s="4"/>
      <c r="AX253" s="4"/>
      <c r="AY253" s="4"/>
      <c r="AZ253" s="4"/>
    </row>
    <row r="254" spans="4:52" x14ac:dyDescent="0.5">
      <c r="D254" s="4"/>
      <c r="E25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AB254" s="1"/>
      <c r="AC254" s="1"/>
      <c r="AD254" s="1"/>
      <c r="AE254" s="1"/>
      <c r="AN254" s="4"/>
      <c r="AO254" s="4"/>
      <c r="AP254" s="4"/>
      <c r="AQ254" s="4"/>
      <c r="AR254" s="4"/>
      <c r="AS254" s="4"/>
      <c r="AT254" s="4"/>
      <c r="AU254" s="4"/>
      <c r="AW254" s="4"/>
      <c r="AX254" s="4"/>
      <c r="AY254" s="4"/>
      <c r="AZ254" s="4"/>
    </row>
    <row r="255" spans="4:52" x14ac:dyDescent="0.5">
      <c r="D255" s="4"/>
      <c r="E25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AB255" s="1"/>
      <c r="AC255" s="1"/>
      <c r="AD255" s="1"/>
      <c r="AE255" s="1"/>
      <c r="AN255" s="4"/>
      <c r="AO255" s="4"/>
      <c r="AP255" s="4"/>
      <c r="AQ255" s="4"/>
      <c r="AR255" s="4"/>
      <c r="AS255" s="4"/>
      <c r="AT255" s="4"/>
      <c r="AU255" s="4"/>
      <c r="AW255" s="4"/>
      <c r="AX255" s="4"/>
      <c r="AY255" s="4"/>
      <c r="AZ255" s="4"/>
    </row>
    <row r="256" spans="4:52" x14ac:dyDescent="0.5">
      <c r="D256" s="4"/>
      <c r="E25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AB256" s="1"/>
      <c r="AC256" s="1"/>
      <c r="AD256" s="1"/>
      <c r="AE256" s="1"/>
      <c r="AN256" s="4"/>
      <c r="AO256" s="4"/>
      <c r="AP256" s="4"/>
      <c r="AQ256" s="4"/>
      <c r="AR256" s="4"/>
      <c r="AS256" s="4"/>
      <c r="AT256" s="4"/>
      <c r="AU256" s="4"/>
      <c r="AW256" s="4"/>
      <c r="AX256" s="4"/>
      <c r="AY256" s="4"/>
      <c r="AZ256" s="4"/>
    </row>
    <row r="257" spans="4:52" x14ac:dyDescent="0.5">
      <c r="D257" s="4"/>
      <c r="E257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AB257" s="1"/>
      <c r="AC257" s="1"/>
      <c r="AD257" s="1"/>
      <c r="AE257" s="1"/>
      <c r="AN257" s="4"/>
      <c r="AO257" s="4"/>
      <c r="AP257" s="4"/>
      <c r="AQ257" s="4"/>
      <c r="AR257" s="4"/>
      <c r="AS257" s="4"/>
      <c r="AT257" s="4"/>
      <c r="AU257" s="4"/>
      <c r="AW257" s="4"/>
      <c r="AX257" s="4"/>
      <c r="AY257" s="4"/>
      <c r="AZ257" s="4"/>
    </row>
    <row r="258" spans="4:52" x14ac:dyDescent="0.5">
      <c r="D258" s="4"/>
      <c r="E25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AB258" s="1"/>
      <c r="AC258" s="1"/>
      <c r="AD258" s="1"/>
      <c r="AE258" s="1"/>
      <c r="AN258" s="4"/>
      <c r="AO258" s="4"/>
      <c r="AP258" s="4"/>
      <c r="AQ258" s="4"/>
      <c r="AR258" s="4"/>
      <c r="AS258" s="4"/>
      <c r="AT258" s="4"/>
      <c r="AU258" s="4"/>
      <c r="AW258" s="4"/>
      <c r="AX258" s="4"/>
      <c r="AY258" s="4"/>
      <c r="AZ258" s="4"/>
    </row>
    <row r="259" spans="4:52" x14ac:dyDescent="0.5">
      <c r="D259" s="4"/>
      <c r="E259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AB259" s="1"/>
      <c r="AC259" s="1"/>
      <c r="AD259" s="1"/>
      <c r="AE259" s="1"/>
      <c r="AN259" s="4"/>
      <c r="AO259" s="4"/>
      <c r="AP259" s="4"/>
      <c r="AQ259" s="4"/>
      <c r="AR259" s="4"/>
      <c r="AS259" s="4"/>
      <c r="AT259" s="4"/>
      <c r="AU259" s="4"/>
      <c r="AW259" s="4"/>
      <c r="AX259" s="4"/>
      <c r="AY259" s="4"/>
      <c r="AZ259" s="4"/>
    </row>
    <row r="260" spans="4:52" x14ac:dyDescent="0.5">
      <c r="D260" s="4"/>
      <c r="E26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AB260" s="1"/>
      <c r="AC260" s="1"/>
      <c r="AD260" s="1"/>
      <c r="AE260" s="1"/>
      <c r="AN260" s="4"/>
      <c r="AO260" s="4"/>
      <c r="AP260" s="4"/>
      <c r="AQ260" s="4"/>
      <c r="AR260" s="4"/>
      <c r="AS260" s="4"/>
      <c r="AT260" s="4"/>
      <c r="AU260" s="4"/>
      <c r="AW260" s="4"/>
      <c r="AX260" s="4"/>
      <c r="AY260" s="4"/>
      <c r="AZ260" s="4"/>
    </row>
    <row r="261" spans="4:52" x14ac:dyDescent="0.5">
      <c r="D261" s="4"/>
      <c r="E26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AB261" s="1"/>
      <c r="AC261" s="1"/>
      <c r="AD261" s="1"/>
      <c r="AE261" s="1"/>
      <c r="AN261" s="4"/>
      <c r="AO261" s="4"/>
      <c r="AP261" s="4"/>
      <c r="AQ261" s="4"/>
      <c r="AR261" s="4"/>
      <c r="AS261" s="4"/>
      <c r="AT261" s="4"/>
      <c r="AU261" s="4"/>
      <c r="AW261" s="4"/>
      <c r="AX261" s="4"/>
      <c r="AY261" s="4"/>
      <c r="AZ261" s="4"/>
    </row>
    <row r="262" spans="4:52" x14ac:dyDescent="0.5">
      <c r="D262" s="4"/>
      <c r="E26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AB262" s="1"/>
      <c r="AC262" s="1"/>
      <c r="AD262" s="1"/>
      <c r="AE262" s="1"/>
      <c r="AN262" s="4"/>
      <c r="AO262" s="4"/>
      <c r="AP262" s="4"/>
      <c r="AQ262" s="4"/>
      <c r="AR262" s="4"/>
      <c r="AS262" s="4"/>
      <c r="AT262" s="4"/>
      <c r="AU262" s="4"/>
      <c r="AW262" s="4"/>
      <c r="AX262" s="4"/>
      <c r="AY262" s="4"/>
      <c r="AZ262" s="4"/>
    </row>
    <row r="263" spans="4:52" x14ac:dyDescent="0.5">
      <c r="D263" s="4"/>
      <c r="E26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AB263" s="1"/>
      <c r="AC263" s="1"/>
      <c r="AD263" s="1"/>
      <c r="AE263" s="1"/>
      <c r="AN263" s="4"/>
      <c r="AO263" s="4"/>
      <c r="AP263" s="4"/>
      <c r="AQ263" s="4"/>
      <c r="AR263" s="4"/>
      <c r="AS263" s="4"/>
      <c r="AT263" s="4"/>
      <c r="AU263" s="4"/>
      <c r="AW263" s="4"/>
      <c r="AX263" s="4"/>
      <c r="AY263" s="4"/>
      <c r="AZ263" s="4"/>
    </row>
    <row r="264" spans="4:52" x14ac:dyDescent="0.5">
      <c r="D264" s="4"/>
      <c r="E26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AB264" s="1"/>
      <c r="AC264" s="1"/>
      <c r="AD264" s="1"/>
      <c r="AE264" s="1"/>
      <c r="AN264" s="4"/>
      <c r="AO264" s="4"/>
      <c r="AP264" s="4"/>
      <c r="AQ264" s="4"/>
      <c r="AR264" s="4"/>
      <c r="AS264" s="4"/>
      <c r="AT264" s="4"/>
      <c r="AU264" s="4"/>
      <c r="AW264" s="4"/>
      <c r="AX264" s="4"/>
      <c r="AY264" s="4"/>
      <c r="AZ264" s="4"/>
    </row>
    <row r="265" spans="4:52" x14ac:dyDescent="0.5">
      <c r="D265" s="4"/>
      <c r="E26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AB265" s="1"/>
      <c r="AC265" s="1"/>
      <c r="AD265" s="1"/>
      <c r="AE265" s="1"/>
      <c r="AN265" s="4"/>
      <c r="AO265" s="4"/>
      <c r="AP265" s="4"/>
      <c r="AQ265" s="4"/>
      <c r="AR265" s="4"/>
      <c r="AS265" s="4"/>
      <c r="AT265" s="4"/>
      <c r="AU265" s="4"/>
      <c r="AW265" s="4"/>
      <c r="AX265" s="4"/>
      <c r="AY265" s="4"/>
      <c r="AZ265" s="4"/>
    </row>
    <row r="266" spans="4:52" x14ac:dyDescent="0.5">
      <c r="D266" s="4"/>
      <c r="E26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AB266" s="1"/>
      <c r="AC266" s="1"/>
      <c r="AD266" s="1"/>
      <c r="AE266" s="1"/>
      <c r="AN266" s="4"/>
      <c r="AO266" s="4"/>
      <c r="AP266" s="4"/>
      <c r="AQ266" s="4"/>
      <c r="AR266" s="4"/>
      <c r="AS266" s="4"/>
      <c r="AT266" s="4"/>
      <c r="AU266" s="4"/>
      <c r="AW266" s="4"/>
      <c r="AX266" s="4"/>
      <c r="AY266" s="4"/>
      <c r="AZ266" s="4"/>
    </row>
    <row r="267" spans="4:52" x14ac:dyDescent="0.5">
      <c r="D267" s="4"/>
      <c r="E267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AB267" s="1"/>
      <c r="AC267" s="1"/>
      <c r="AD267" s="1"/>
      <c r="AE267" s="1"/>
      <c r="AN267" s="4"/>
      <c r="AO267" s="4"/>
      <c r="AP267" s="4"/>
      <c r="AQ267" s="4"/>
      <c r="AR267" s="4"/>
      <c r="AS267" s="4"/>
      <c r="AT267" s="4"/>
      <c r="AU267" s="4"/>
      <c r="AW267" s="4"/>
      <c r="AX267" s="4"/>
      <c r="AY267" s="4"/>
      <c r="AZ267" s="4"/>
    </row>
    <row r="268" spans="4:52" x14ac:dyDescent="0.5">
      <c r="D268" s="4"/>
      <c r="E26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AB268" s="1"/>
      <c r="AC268" s="1"/>
      <c r="AD268" s="1"/>
      <c r="AE268" s="1"/>
      <c r="AN268" s="4"/>
      <c r="AO268" s="4"/>
      <c r="AP268" s="4"/>
      <c r="AQ268" s="4"/>
      <c r="AR268" s="4"/>
      <c r="AS268" s="4"/>
      <c r="AT268" s="4"/>
      <c r="AU268" s="4"/>
      <c r="AW268" s="4"/>
      <c r="AX268" s="4"/>
      <c r="AY268" s="4"/>
      <c r="AZ268" s="4"/>
    </row>
    <row r="269" spans="4:52" x14ac:dyDescent="0.5">
      <c r="D269" s="4"/>
      <c r="E269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AB269" s="1"/>
      <c r="AC269" s="1"/>
      <c r="AD269" s="1"/>
      <c r="AE269" s="1"/>
      <c r="AN269" s="4"/>
      <c r="AO269" s="4"/>
      <c r="AP269" s="4"/>
      <c r="AQ269" s="4"/>
      <c r="AR269" s="4"/>
      <c r="AS269" s="4"/>
      <c r="AT269" s="4"/>
      <c r="AU269" s="4"/>
      <c r="AW269" s="4"/>
      <c r="AX269" s="4"/>
      <c r="AY269" s="4"/>
      <c r="AZ269" s="4"/>
    </row>
    <row r="270" spans="4:52" x14ac:dyDescent="0.5">
      <c r="D270" s="4"/>
      <c r="E27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AB270" s="1"/>
      <c r="AC270" s="1"/>
      <c r="AD270" s="1"/>
      <c r="AE270" s="1"/>
      <c r="AN270" s="4"/>
      <c r="AO270" s="4"/>
      <c r="AP270" s="4"/>
      <c r="AQ270" s="4"/>
      <c r="AR270" s="4"/>
      <c r="AS270" s="4"/>
      <c r="AT270" s="4"/>
      <c r="AU270" s="4"/>
      <c r="AW270" s="4"/>
      <c r="AX270" s="4"/>
      <c r="AY270" s="4"/>
      <c r="AZ270" s="4"/>
    </row>
    <row r="271" spans="4:52" x14ac:dyDescent="0.5">
      <c r="D271" s="4"/>
      <c r="E27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AB271" s="1"/>
      <c r="AC271" s="1"/>
      <c r="AD271" s="1"/>
      <c r="AE271" s="1"/>
      <c r="AN271" s="4"/>
      <c r="AO271" s="4"/>
      <c r="AP271" s="4"/>
      <c r="AQ271" s="4"/>
      <c r="AR271" s="4"/>
      <c r="AS271" s="4"/>
      <c r="AT271" s="4"/>
      <c r="AU271" s="4"/>
      <c r="AW271" s="4"/>
      <c r="AX271" s="4"/>
      <c r="AY271" s="4"/>
      <c r="AZ271" s="4"/>
    </row>
    <row r="272" spans="4:52" x14ac:dyDescent="0.5">
      <c r="D272" s="4"/>
      <c r="E27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AB272" s="1"/>
      <c r="AC272" s="1"/>
      <c r="AD272" s="1"/>
      <c r="AE272" s="1"/>
      <c r="AN272" s="4"/>
      <c r="AO272" s="4"/>
      <c r="AP272" s="4"/>
      <c r="AQ272" s="4"/>
      <c r="AR272" s="4"/>
      <c r="AS272" s="4"/>
      <c r="AT272" s="4"/>
      <c r="AU272" s="4"/>
      <c r="AW272" s="4"/>
      <c r="AX272" s="4"/>
      <c r="AY272" s="4"/>
      <c r="AZ272" s="4"/>
    </row>
    <row r="273" spans="4:52" x14ac:dyDescent="0.5">
      <c r="D273" s="4"/>
      <c r="E27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AB273" s="1"/>
      <c r="AC273" s="1"/>
      <c r="AD273" s="1"/>
      <c r="AE273" s="1"/>
      <c r="AN273" s="4"/>
      <c r="AO273" s="4"/>
      <c r="AP273" s="4"/>
      <c r="AQ273" s="4"/>
      <c r="AR273" s="4"/>
      <c r="AS273" s="4"/>
      <c r="AT273" s="4"/>
      <c r="AU273" s="4"/>
      <c r="AW273" s="4"/>
      <c r="AX273" s="4"/>
      <c r="AY273" s="4"/>
      <c r="AZ273" s="4"/>
    </row>
    <row r="274" spans="4:52" x14ac:dyDescent="0.5">
      <c r="D274" s="4"/>
      <c r="E27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AB274" s="1"/>
      <c r="AC274" s="1"/>
      <c r="AD274" s="1"/>
      <c r="AE274" s="1"/>
    </row>
    <row r="275" spans="4:52" x14ac:dyDescent="0.5">
      <c r="D275" s="4"/>
      <c r="E27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AB275" s="1"/>
      <c r="AC275" s="1"/>
      <c r="AD275" s="1"/>
      <c r="AE275" s="1"/>
    </row>
    <row r="276" spans="4:52" x14ac:dyDescent="0.5">
      <c r="D276" s="4"/>
      <c r="E27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AB276" s="1"/>
      <c r="AC276" s="1"/>
      <c r="AD276" s="1"/>
      <c r="AE276" s="1"/>
    </row>
    <row r="277" spans="4:52" x14ac:dyDescent="0.5">
      <c r="D277" s="4"/>
      <c r="E27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AB277" s="1"/>
      <c r="AC277" s="1"/>
      <c r="AD277" s="1"/>
      <c r="AE277" s="1"/>
    </row>
    <row r="278" spans="4:52" x14ac:dyDescent="0.5">
      <c r="D278" s="4"/>
      <c r="E27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AB278" s="1"/>
      <c r="AC278" s="1"/>
      <c r="AD278" s="1"/>
      <c r="AE278" s="1"/>
    </row>
    <row r="279" spans="4:52" x14ac:dyDescent="0.5">
      <c r="D279" s="4"/>
      <c r="E279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AB279" s="1"/>
      <c r="AC279" s="1"/>
      <c r="AD279" s="1"/>
      <c r="AE279" s="1"/>
    </row>
    <row r="280" spans="4:52" x14ac:dyDescent="0.5">
      <c r="D280" s="4"/>
      <c r="E28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AB280" s="1"/>
      <c r="AC280" s="1"/>
      <c r="AD280" s="1"/>
      <c r="AE280" s="1"/>
    </row>
    <row r="281" spans="4:52" x14ac:dyDescent="0.5">
      <c r="D281" s="4"/>
      <c r="E28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AB281" s="1"/>
      <c r="AC281" s="1"/>
      <c r="AD281" s="1"/>
      <c r="AE281" s="1"/>
    </row>
    <row r="282" spans="4:52" x14ac:dyDescent="0.5">
      <c r="D282" s="4"/>
      <c r="E28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AB282" s="1"/>
      <c r="AC282" s="1"/>
      <c r="AD282" s="1"/>
      <c r="AE282" s="1"/>
    </row>
    <row r="283" spans="4:52" x14ac:dyDescent="0.5">
      <c r="D283" s="4"/>
      <c r="E28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AB283" s="1"/>
      <c r="AC283" s="1"/>
      <c r="AD283" s="1"/>
      <c r="AE283" s="1"/>
    </row>
    <row r="284" spans="4:52" x14ac:dyDescent="0.5">
      <c r="D284" s="4"/>
      <c r="E28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AB284" s="1"/>
      <c r="AC284" s="1"/>
      <c r="AD284" s="1"/>
      <c r="AE284" s="1"/>
    </row>
    <row r="285" spans="4:52" x14ac:dyDescent="0.5">
      <c r="D285" s="4"/>
      <c r="E28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AB285" s="1"/>
      <c r="AC285" s="1"/>
      <c r="AD285" s="1"/>
      <c r="AE285" s="1"/>
    </row>
    <row r="286" spans="4:52" x14ac:dyDescent="0.5">
      <c r="D286" s="4"/>
      <c r="E28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AB286" s="1"/>
      <c r="AC286" s="1"/>
      <c r="AD286" s="1"/>
      <c r="AE286" s="1"/>
    </row>
    <row r="287" spans="4:52" x14ac:dyDescent="0.5">
      <c r="D287" s="4"/>
      <c r="E28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AB287" s="1"/>
      <c r="AC287" s="1"/>
      <c r="AD287" s="1"/>
      <c r="AE287" s="1"/>
    </row>
    <row r="288" spans="4:52" x14ac:dyDescent="0.5">
      <c r="D288" s="4"/>
      <c r="E28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AB288" s="1"/>
      <c r="AC288" s="1"/>
      <c r="AD288" s="1"/>
      <c r="AE288" s="1"/>
    </row>
    <row r="289" spans="4:31" x14ac:dyDescent="0.5">
      <c r="D289" s="4"/>
      <c r="E289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AB289" s="1"/>
      <c r="AC289" s="1"/>
      <c r="AD289" s="1"/>
      <c r="AE289" s="1"/>
    </row>
    <row r="290" spans="4:31" x14ac:dyDescent="0.5">
      <c r="D290" s="4"/>
      <c r="E29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AB290" s="1"/>
      <c r="AC290" s="1"/>
      <c r="AD290" s="1"/>
      <c r="AE290" s="1"/>
    </row>
    <row r="291" spans="4:31" x14ac:dyDescent="0.5">
      <c r="D291" s="4"/>
      <c r="E29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AB291" s="1"/>
      <c r="AC291" s="1"/>
      <c r="AD291" s="1"/>
      <c r="AE291" s="1"/>
    </row>
    <row r="292" spans="4:31" x14ac:dyDescent="0.5">
      <c r="D292" s="4"/>
      <c r="E29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AB292" s="1"/>
      <c r="AC292" s="1"/>
      <c r="AD292" s="1"/>
      <c r="AE292" s="1"/>
    </row>
    <row r="293" spans="4:31" x14ac:dyDescent="0.5">
      <c r="D293" s="4"/>
      <c r="E29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AB293" s="1"/>
      <c r="AC293" s="1"/>
      <c r="AD293" s="1"/>
      <c r="AE293" s="1"/>
    </row>
    <row r="294" spans="4:31" x14ac:dyDescent="0.5">
      <c r="D294" s="4"/>
      <c r="E29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AB294" s="1"/>
      <c r="AC294" s="1"/>
      <c r="AD294" s="1"/>
      <c r="AE294" s="1"/>
    </row>
    <row r="295" spans="4:31" x14ac:dyDescent="0.5">
      <c r="D295" s="4"/>
      <c r="E29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AB295" s="1"/>
      <c r="AC295" s="1"/>
      <c r="AD295" s="1"/>
      <c r="AE295" s="1"/>
    </row>
    <row r="296" spans="4:31" x14ac:dyDescent="0.5">
      <c r="D296" s="4"/>
      <c r="E29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AB296" s="1"/>
      <c r="AC296" s="1"/>
      <c r="AD296" s="1"/>
      <c r="AE296" s="1"/>
    </row>
    <row r="297" spans="4:31" x14ac:dyDescent="0.5">
      <c r="D297" s="4"/>
      <c r="E297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AB297" s="1"/>
      <c r="AC297" s="1"/>
      <c r="AD297" s="1"/>
      <c r="AE297" s="1"/>
    </row>
    <row r="298" spans="4:31" x14ac:dyDescent="0.5">
      <c r="D298" s="4"/>
      <c r="E29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AB298" s="1"/>
      <c r="AC298" s="1"/>
      <c r="AD298" s="1"/>
      <c r="AE298" s="1"/>
    </row>
    <row r="299" spans="4:31" x14ac:dyDescent="0.5">
      <c r="D299" s="4"/>
      <c r="E299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AB299" s="1"/>
      <c r="AC299" s="1"/>
      <c r="AD299" s="1"/>
      <c r="AE299" s="1"/>
    </row>
    <row r="300" spans="4:31" x14ac:dyDescent="0.5">
      <c r="D300" s="4"/>
      <c r="E30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AB300" s="1"/>
      <c r="AC300" s="1"/>
      <c r="AD300" s="1"/>
      <c r="AE300" s="1"/>
    </row>
    <row r="301" spans="4:31" x14ac:dyDescent="0.5">
      <c r="D301" s="4"/>
      <c r="E30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AB301" s="1"/>
      <c r="AC301" s="1"/>
      <c r="AD301" s="1"/>
      <c r="AE301" s="1"/>
    </row>
    <row r="302" spans="4:31" x14ac:dyDescent="0.5">
      <c r="D302" s="4"/>
      <c r="E30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AB302" s="1"/>
      <c r="AC302" s="1"/>
      <c r="AD302" s="1"/>
      <c r="AE302" s="1"/>
    </row>
    <row r="303" spans="4:31" x14ac:dyDescent="0.5">
      <c r="D303" s="4"/>
      <c r="E30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AB303" s="1"/>
      <c r="AC303" s="1"/>
      <c r="AD303" s="1"/>
      <c r="AE303" s="1"/>
    </row>
    <row r="304" spans="4:31" x14ac:dyDescent="0.5">
      <c r="D304" s="4"/>
      <c r="E30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AB304" s="1"/>
      <c r="AC304" s="1"/>
      <c r="AD304" s="1"/>
      <c r="AE304" s="1"/>
    </row>
    <row r="305" spans="4:31" x14ac:dyDescent="0.5">
      <c r="D305" s="4"/>
      <c r="E30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AB305" s="1"/>
      <c r="AC305" s="1"/>
      <c r="AD305" s="1"/>
      <c r="AE305" s="1"/>
    </row>
    <row r="306" spans="4:31" x14ac:dyDescent="0.5">
      <c r="D306" s="4"/>
      <c r="E30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AB306" s="1"/>
      <c r="AC306" s="1"/>
      <c r="AD306" s="1"/>
      <c r="AE306" s="1"/>
    </row>
    <row r="307" spans="4:31" x14ac:dyDescent="0.5">
      <c r="D307" s="4"/>
      <c r="E307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AB307" s="1"/>
      <c r="AC307" s="1"/>
      <c r="AD307" s="1"/>
      <c r="AE307" s="1"/>
    </row>
    <row r="308" spans="4:31" x14ac:dyDescent="0.5">
      <c r="D308" s="4"/>
      <c r="E30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AB308" s="1"/>
      <c r="AC308" s="1"/>
      <c r="AD308" s="1"/>
      <c r="AE308" s="1"/>
    </row>
    <row r="309" spans="4:31" x14ac:dyDescent="0.5">
      <c r="D309" s="4"/>
      <c r="E309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AB309" s="1"/>
      <c r="AC309" s="1"/>
      <c r="AD309" s="1"/>
      <c r="AE309" s="1"/>
    </row>
    <row r="310" spans="4:31" x14ac:dyDescent="0.5">
      <c r="D310" s="4"/>
      <c r="E31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AB310" s="1"/>
      <c r="AC310" s="1"/>
      <c r="AD310" s="1"/>
      <c r="AE310" s="1"/>
    </row>
    <row r="311" spans="4:31" x14ac:dyDescent="0.5">
      <c r="D311" s="4"/>
      <c r="E31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AB311" s="1"/>
      <c r="AC311" s="1"/>
      <c r="AD311" s="1"/>
      <c r="AE311" s="1"/>
    </row>
    <row r="312" spans="4:31" x14ac:dyDescent="0.5">
      <c r="D312" s="4"/>
      <c r="E31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AB312" s="1"/>
      <c r="AC312" s="1"/>
      <c r="AD312" s="1"/>
      <c r="AE312" s="1"/>
    </row>
    <row r="313" spans="4:31" x14ac:dyDescent="0.5">
      <c r="D313" s="4"/>
      <c r="E31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AB313" s="1"/>
      <c r="AC313" s="1"/>
      <c r="AD313" s="1"/>
      <c r="AE313" s="1"/>
    </row>
    <row r="314" spans="4:31" x14ac:dyDescent="0.5">
      <c r="D314" s="4"/>
      <c r="E31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AB314" s="1"/>
      <c r="AC314" s="1"/>
      <c r="AD314" s="1"/>
      <c r="AE314" s="1"/>
    </row>
    <row r="315" spans="4:31" x14ac:dyDescent="0.5">
      <c r="D315" s="4"/>
      <c r="E31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AB315" s="1"/>
      <c r="AC315" s="1"/>
      <c r="AD315" s="1"/>
      <c r="AE315" s="1"/>
    </row>
    <row r="316" spans="4:31" x14ac:dyDescent="0.5">
      <c r="D316" s="4"/>
      <c r="E31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AB316" s="1"/>
      <c r="AC316" s="1"/>
      <c r="AD316" s="1"/>
      <c r="AE316" s="1"/>
    </row>
    <row r="317" spans="4:31" x14ac:dyDescent="0.5">
      <c r="D317" s="4"/>
      <c r="E317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AB317" s="1"/>
      <c r="AC317" s="1"/>
      <c r="AD317" s="1"/>
      <c r="AE317" s="1"/>
    </row>
    <row r="318" spans="4:31" x14ac:dyDescent="0.5">
      <c r="D318" s="4"/>
      <c r="E31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AB318" s="1"/>
      <c r="AC318" s="1"/>
      <c r="AD318" s="1"/>
      <c r="AE318" s="1"/>
    </row>
    <row r="319" spans="4:31" x14ac:dyDescent="0.5">
      <c r="D319" s="4"/>
      <c r="E319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AB319" s="1"/>
      <c r="AC319" s="1"/>
      <c r="AD319" s="1"/>
      <c r="AE319" s="1"/>
    </row>
    <row r="320" spans="4:31" x14ac:dyDescent="0.5">
      <c r="D320" s="4"/>
      <c r="E32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AB320" s="1"/>
      <c r="AC320" s="1"/>
      <c r="AD320" s="1"/>
      <c r="AE320" s="1"/>
    </row>
    <row r="321" spans="4:31" x14ac:dyDescent="0.5">
      <c r="D321" s="4"/>
      <c r="E32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AB321" s="1"/>
      <c r="AC321" s="1"/>
      <c r="AD321" s="1"/>
      <c r="AE321" s="1"/>
    </row>
    <row r="322" spans="4:31" x14ac:dyDescent="0.5">
      <c r="D322" s="4"/>
      <c r="E32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AB322" s="1"/>
      <c r="AC322" s="1"/>
      <c r="AD322" s="1"/>
      <c r="AE322" s="1"/>
    </row>
    <row r="323" spans="4:31" x14ac:dyDescent="0.5">
      <c r="D323" s="4"/>
      <c r="E32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AB323" s="1"/>
      <c r="AC323" s="1"/>
      <c r="AD323" s="1"/>
      <c r="AE323" s="1"/>
    </row>
    <row r="324" spans="4:31" x14ac:dyDescent="0.5">
      <c r="D324" s="4"/>
      <c r="E32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AB324" s="1"/>
      <c r="AC324" s="1"/>
      <c r="AD324" s="1"/>
      <c r="AE324" s="1"/>
    </row>
    <row r="325" spans="4:31" x14ac:dyDescent="0.5">
      <c r="D325" s="4"/>
      <c r="E32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AB325" s="1"/>
      <c r="AC325" s="1"/>
      <c r="AD325" s="1"/>
      <c r="AE325" s="1"/>
    </row>
    <row r="326" spans="4:31" x14ac:dyDescent="0.5">
      <c r="D326" s="4"/>
      <c r="E32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AB326" s="1"/>
      <c r="AC326" s="1"/>
      <c r="AD326" s="1"/>
      <c r="AE326" s="1"/>
    </row>
    <row r="327" spans="4:31" x14ac:dyDescent="0.5">
      <c r="D327" s="4"/>
      <c r="E327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AB327" s="1"/>
      <c r="AC327" s="1"/>
      <c r="AD327" s="1"/>
      <c r="AE327" s="1"/>
    </row>
    <row r="328" spans="4:31" x14ac:dyDescent="0.5">
      <c r="D328" s="4"/>
      <c r="E32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AB328" s="1"/>
      <c r="AC328" s="1"/>
      <c r="AD328" s="1"/>
      <c r="AE328" s="1"/>
    </row>
    <row r="329" spans="4:31" x14ac:dyDescent="0.5">
      <c r="D329" s="4"/>
      <c r="E329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AB329" s="1"/>
      <c r="AC329" s="1"/>
      <c r="AD329" s="1"/>
      <c r="AE329" s="1"/>
    </row>
    <row r="330" spans="4:31" x14ac:dyDescent="0.5">
      <c r="D330" s="4"/>
      <c r="E33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AB330" s="1"/>
      <c r="AC330" s="1"/>
      <c r="AD330" s="1"/>
      <c r="AE330" s="1"/>
    </row>
    <row r="331" spans="4:31" x14ac:dyDescent="0.5">
      <c r="D331" s="4"/>
      <c r="E33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AB331" s="1"/>
      <c r="AC331" s="1"/>
      <c r="AD331" s="1"/>
      <c r="AE331" s="1"/>
    </row>
    <row r="332" spans="4:31" x14ac:dyDescent="0.5">
      <c r="D332" s="4"/>
      <c r="E33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AB332" s="1"/>
      <c r="AC332" s="1"/>
      <c r="AD332" s="1"/>
      <c r="AE332" s="1"/>
    </row>
    <row r="333" spans="4:31" x14ac:dyDescent="0.5">
      <c r="D333" s="4"/>
      <c r="E33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AB333" s="1"/>
      <c r="AC333" s="1"/>
      <c r="AD333" s="1"/>
      <c r="AE333" s="1"/>
    </row>
    <row r="334" spans="4:31" x14ac:dyDescent="0.5">
      <c r="D334" s="4"/>
      <c r="E33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AB334" s="1"/>
      <c r="AC334" s="1"/>
      <c r="AD334" s="1"/>
      <c r="AE334" s="1"/>
    </row>
    <row r="335" spans="4:31" x14ac:dyDescent="0.5">
      <c r="D335" s="4"/>
      <c r="E33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AB335" s="1"/>
      <c r="AC335" s="1"/>
      <c r="AD335" s="1"/>
      <c r="AE335" s="1"/>
    </row>
    <row r="336" spans="4:31" x14ac:dyDescent="0.5">
      <c r="D336" s="4"/>
      <c r="E33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AB336" s="1"/>
      <c r="AC336" s="1"/>
      <c r="AD336" s="1"/>
      <c r="AE336" s="1"/>
    </row>
    <row r="337" spans="4:31" x14ac:dyDescent="0.5">
      <c r="D337" s="4"/>
      <c r="E337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AB337" s="1"/>
      <c r="AC337" s="1"/>
      <c r="AD337" s="1"/>
      <c r="AE337" s="1"/>
    </row>
    <row r="338" spans="4:31" x14ac:dyDescent="0.5">
      <c r="D338" s="4"/>
      <c r="E33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AB338" s="1"/>
      <c r="AC338" s="1"/>
      <c r="AD338" s="1"/>
      <c r="AE338" s="1"/>
    </row>
    <row r="339" spans="4:31" x14ac:dyDescent="0.5">
      <c r="D339" s="4"/>
      <c r="E339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AB339" s="1"/>
      <c r="AC339" s="1"/>
      <c r="AD339" s="1"/>
      <c r="AE339" s="1"/>
    </row>
    <row r="340" spans="4:31" x14ac:dyDescent="0.5">
      <c r="D340" s="4"/>
      <c r="E34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AB340" s="1"/>
      <c r="AC340" s="1"/>
      <c r="AD340" s="1"/>
      <c r="AE340" s="1"/>
    </row>
    <row r="341" spans="4:31" x14ac:dyDescent="0.5">
      <c r="D341" s="4"/>
      <c r="E34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AB341" s="1"/>
      <c r="AC341" s="1"/>
      <c r="AD341" s="1"/>
      <c r="AE341" s="1"/>
    </row>
    <row r="342" spans="4:31" x14ac:dyDescent="0.5">
      <c r="D342" s="4"/>
      <c r="E34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AB342" s="1"/>
      <c r="AC342" s="1"/>
      <c r="AD342" s="1"/>
      <c r="AE342" s="1"/>
    </row>
    <row r="343" spans="4:31" x14ac:dyDescent="0.5">
      <c r="D343" s="4"/>
      <c r="E34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AB343" s="1"/>
      <c r="AC343" s="1"/>
      <c r="AD343" s="1"/>
      <c r="AE343" s="1"/>
    </row>
    <row r="344" spans="4:31" x14ac:dyDescent="0.5">
      <c r="D344" s="4"/>
      <c r="E34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AB344" s="1"/>
      <c r="AC344" s="1"/>
      <c r="AD344" s="1"/>
      <c r="AE344" s="1"/>
    </row>
    <row r="345" spans="4:31" x14ac:dyDescent="0.5">
      <c r="D345" s="4"/>
      <c r="E34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AB345" s="1"/>
      <c r="AC345" s="1"/>
      <c r="AD345" s="1"/>
      <c r="AE345" s="1"/>
    </row>
    <row r="346" spans="4:31" x14ac:dyDescent="0.5">
      <c r="D346" s="4"/>
      <c r="E34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AB346" s="1"/>
      <c r="AC346" s="1"/>
      <c r="AD346" s="1"/>
      <c r="AE346" s="1"/>
    </row>
    <row r="347" spans="4:31" x14ac:dyDescent="0.5">
      <c r="D347" s="4"/>
      <c r="E347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AB347" s="1"/>
      <c r="AC347" s="1"/>
      <c r="AD347" s="1"/>
      <c r="AE347" s="1"/>
    </row>
    <row r="348" spans="4:31" x14ac:dyDescent="0.5">
      <c r="D348" s="4"/>
      <c r="E34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AB348" s="1"/>
      <c r="AC348" s="1"/>
      <c r="AD348" s="1"/>
      <c r="AE348" s="1"/>
    </row>
    <row r="349" spans="4:31" x14ac:dyDescent="0.5">
      <c r="D349" s="4"/>
      <c r="E349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AB349" s="1"/>
      <c r="AC349" s="1"/>
      <c r="AD349" s="1"/>
      <c r="AE349" s="1"/>
    </row>
    <row r="350" spans="4:31" x14ac:dyDescent="0.5">
      <c r="D350" s="4"/>
      <c r="E35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AB350" s="1"/>
      <c r="AC350" s="1"/>
      <c r="AD350" s="1"/>
      <c r="AE350" s="1"/>
    </row>
    <row r="351" spans="4:31" x14ac:dyDescent="0.5">
      <c r="D351" s="4"/>
      <c r="E35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AB351" s="1"/>
      <c r="AC351" s="1"/>
      <c r="AD351" s="1"/>
      <c r="AE351" s="1"/>
    </row>
    <row r="352" spans="4:31" x14ac:dyDescent="0.5">
      <c r="D352" s="4"/>
      <c r="E35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AB352" s="1"/>
      <c r="AC352" s="1"/>
      <c r="AD352" s="1"/>
      <c r="AE352" s="1"/>
    </row>
    <row r="353" spans="4:31" x14ac:dyDescent="0.5">
      <c r="D353" s="4"/>
      <c r="E35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AB353" s="1"/>
      <c r="AC353" s="1"/>
      <c r="AD353" s="1"/>
      <c r="AE353" s="1"/>
    </row>
    <row r="354" spans="4:31" x14ac:dyDescent="0.5">
      <c r="D354" s="4"/>
      <c r="E35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AB354" s="1"/>
      <c r="AC354" s="1"/>
      <c r="AD354" s="1"/>
      <c r="AE354" s="1"/>
    </row>
    <row r="355" spans="4:31" x14ac:dyDescent="0.5">
      <c r="D355" s="4"/>
      <c r="E35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AB355" s="1"/>
      <c r="AC355" s="1"/>
      <c r="AD355" s="1"/>
      <c r="AE355" s="1"/>
    </row>
    <row r="356" spans="4:31" x14ac:dyDescent="0.5">
      <c r="D356" s="4"/>
      <c r="E35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AB356" s="1"/>
      <c r="AC356" s="1"/>
      <c r="AD356" s="1"/>
      <c r="AE356" s="1"/>
    </row>
    <row r="357" spans="4:31" x14ac:dyDescent="0.5">
      <c r="D357" s="4"/>
      <c r="E357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AB357" s="1"/>
      <c r="AC357" s="1"/>
      <c r="AD357" s="1"/>
      <c r="AE357" s="1"/>
    </row>
    <row r="358" spans="4:31" x14ac:dyDescent="0.5">
      <c r="D358" s="4"/>
      <c r="E35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AB358" s="1"/>
      <c r="AC358" s="1"/>
      <c r="AD358" s="1"/>
      <c r="AE358" s="1"/>
    </row>
    <row r="359" spans="4:31" x14ac:dyDescent="0.5">
      <c r="D359" s="4"/>
      <c r="E359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AB359" s="1"/>
      <c r="AC359" s="1"/>
      <c r="AD359" s="1"/>
      <c r="AE359" s="1"/>
    </row>
    <row r="360" spans="4:31" x14ac:dyDescent="0.5">
      <c r="D360" s="4"/>
      <c r="E36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AB360" s="1"/>
      <c r="AC360" s="1"/>
      <c r="AD360" s="1"/>
      <c r="AE360" s="1"/>
    </row>
    <row r="361" spans="4:31" x14ac:dyDescent="0.5">
      <c r="D361" s="4"/>
      <c r="E36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AB361" s="1"/>
      <c r="AC361" s="1"/>
      <c r="AD361" s="1"/>
      <c r="AE361" s="1"/>
    </row>
    <row r="362" spans="4:31" x14ac:dyDescent="0.5">
      <c r="D362" s="4"/>
      <c r="E36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AB362" s="1"/>
      <c r="AC362" s="1"/>
      <c r="AD362" s="1"/>
      <c r="AE362" s="1"/>
    </row>
    <row r="363" spans="4:31" x14ac:dyDescent="0.5">
      <c r="D363" s="4"/>
      <c r="E36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AB363" s="1"/>
      <c r="AC363" s="1"/>
      <c r="AD363" s="1"/>
      <c r="AE363" s="1"/>
    </row>
    <row r="364" spans="4:31" x14ac:dyDescent="0.5">
      <c r="D364" s="4"/>
      <c r="E36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AB364" s="1"/>
      <c r="AC364" s="1"/>
      <c r="AD364" s="1"/>
      <c r="AE364" s="1"/>
    </row>
    <row r="365" spans="4:31" x14ac:dyDescent="0.5">
      <c r="D365" s="4"/>
      <c r="E36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AB365" s="1"/>
      <c r="AC365" s="1"/>
      <c r="AD365" s="1"/>
      <c r="AE365" s="1"/>
    </row>
    <row r="366" spans="4:31" x14ac:dyDescent="0.5">
      <c r="D366" s="4"/>
      <c r="E36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AB366" s="1"/>
      <c r="AC366" s="1"/>
      <c r="AD366" s="1"/>
      <c r="AE366" s="1"/>
    </row>
    <row r="367" spans="4:31" x14ac:dyDescent="0.5">
      <c r="D367" s="4"/>
      <c r="E367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AB367" s="1"/>
      <c r="AC367" s="1"/>
      <c r="AD367" s="1"/>
      <c r="AE367" s="1"/>
    </row>
    <row r="368" spans="4:31" x14ac:dyDescent="0.5">
      <c r="D368" s="4"/>
      <c r="E36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AB368" s="1"/>
      <c r="AC368" s="1"/>
      <c r="AD368" s="1"/>
      <c r="AE368" s="1"/>
    </row>
    <row r="369" spans="4:31" x14ac:dyDescent="0.5">
      <c r="D369" s="4"/>
      <c r="E369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AB369" s="1"/>
      <c r="AC369" s="1"/>
      <c r="AD369" s="1"/>
      <c r="AE369" s="1"/>
    </row>
    <row r="370" spans="4:31" x14ac:dyDescent="0.5">
      <c r="D370" s="4"/>
      <c r="E37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AB370" s="1"/>
      <c r="AC370" s="1"/>
      <c r="AD370" s="1"/>
      <c r="AE370" s="1"/>
    </row>
    <row r="371" spans="4:31" x14ac:dyDescent="0.5">
      <c r="D371" s="4"/>
      <c r="E37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AB371" s="1"/>
      <c r="AC371" s="1"/>
      <c r="AD371" s="1"/>
      <c r="AE371" s="1"/>
    </row>
    <row r="372" spans="4:31" x14ac:dyDescent="0.5">
      <c r="D372" s="4"/>
      <c r="E37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AB372" s="1"/>
      <c r="AC372" s="1"/>
      <c r="AD372" s="1"/>
      <c r="AE372" s="1"/>
    </row>
    <row r="373" spans="4:31" x14ac:dyDescent="0.5">
      <c r="D373" s="4"/>
      <c r="E37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AB373" s="1"/>
      <c r="AC373" s="1"/>
      <c r="AD373" s="1"/>
      <c r="AE373" s="1"/>
    </row>
    <row r="374" spans="4:31" x14ac:dyDescent="0.5">
      <c r="D374" s="4"/>
      <c r="E37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AB374" s="1"/>
      <c r="AC374" s="1"/>
      <c r="AD374" s="1"/>
      <c r="AE374" s="1"/>
    </row>
    <row r="375" spans="4:31" x14ac:dyDescent="0.5">
      <c r="D375" s="4"/>
      <c r="E37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AB375" s="1"/>
      <c r="AC375" s="1"/>
      <c r="AD375" s="1"/>
      <c r="AE375" s="1"/>
    </row>
    <row r="376" spans="4:31" x14ac:dyDescent="0.5">
      <c r="D376" s="4"/>
      <c r="E37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AB376" s="1"/>
      <c r="AC376" s="1"/>
      <c r="AD376" s="1"/>
      <c r="AE376" s="1"/>
    </row>
    <row r="377" spans="4:31" x14ac:dyDescent="0.5">
      <c r="D377" s="4"/>
      <c r="E377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AB377" s="1"/>
      <c r="AC377" s="1"/>
      <c r="AD377" s="1"/>
      <c r="AE377" s="1"/>
    </row>
    <row r="378" spans="4:31" x14ac:dyDescent="0.5">
      <c r="D378" s="4"/>
      <c r="E37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AB378" s="1"/>
      <c r="AC378" s="1"/>
      <c r="AD378" s="1"/>
      <c r="AE378" s="1"/>
    </row>
    <row r="379" spans="4:31" x14ac:dyDescent="0.5">
      <c r="D379" s="4"/>
      <c r="E379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AB379" s="1"/>
      <c r="AC379" s="1"/>
      <c r="AD379" s="1"/>
      <c r="AE379" s="1"/>
    </row>
    <row r="380" spans="4:31" x14ac:dyDescent="0.5">
      <c r="D380" s="4"/>
      <c r="E38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AB380" s="1"/>
      <c r="AC380" s="1"/>
      <c r="AD380" s="1"/>
      <c r="AE380" s="1"/>
    </row>
    <row r="381" spans="4:31" x14ac:dyDescent="0.5">
      <c r="D381" s="4"/>
      <c r="E38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AB381" s="1"/>
      <c r="AC381" s="1"/>
      <c r="AD381" s="1"/>
      <c r="AE381" s="1"/>
    </row>
    <row r="382" spans="4:31" x14ac:dyDescent="0.5">
      <c r="D382" s="4"/>
      <c r="E38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AB382" s="1"/>
      <c r="AC382" s="1"/>
      <c r="AD382" s="1"/>
      <c r="AE382" s="1"/>
    </row>
    <row r="383" spans="4:31" x14ac:dyDescent="0.5">
      <c r="D383" s="4"/>
      <c r="E38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AB383" s="1"/>
      <c r="AC383" s="1"/>
      <c r="AD383" s="1"/>
      <c r="AE383" s="1"/>
    </row>
    <row r="384" spans="4:31" x14ac:dyDescent="0.5">
      <c r="D384" s="4"/>
      <c r="E38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AB384" s="1"/>
      <c r="AC384" s="1"/>
      <c r="AD384" s="1"/>
      <c r="AE384" s="1"/>
    </row>
    <row r="385" spans="4:31" x14ac:dyDescent="0.5">
      <c r="D385" s="4"/>
      <c r="E38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AB385" s="1"/>
      <c r="AC385" s="1"/>
      <c r="AD385" s="1"/>
      <c r="AE385" s="1"/>
    </row>
    <row r="386" spans="4:31" x14ac:dyDescent="0.5">
      <c r="D386" s="4"/>
      <c r="E38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AB386" s="1"/>
      <c r="AC386" s="1"/>
      <c r="AD386" s="1"/>
      <c r="AE386" s="1"/>
    </row>
    <row r="387" spans="4:31" x14ac:dyDescent="0.5">
      <c r="D387" s="4"/>
      <c r="E387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AB387" s="1"/>
      <c r="AC387" s="1"/>
      <c r="AD387" s="1"/>
      <c r="AE387" s="1"/>
    </row>
    <row r="388" spans="4:31" x14ac:dyDescent="0.5">
      <c r="D388" s="4"/>
      <c r="E38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AB388" s="1"/>
      <c r="AC388" s="1"/>
      <c r="AD388" s="1"/>
      <c r="AE388" s="1"/>
    </row>
    <row r="389" spans="4:31" x14ac:dyDescent="0.5">
      <c r="D389" s="4"/>
      <c r="E389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AB389" s="1"/>
      <c r="AC389" s="1"/>
      <c r="AD389" s="1"/>
      <c r="AE389" s="1"/>
    </row>
    <row r="390" spans="4:31" x14ac:dyDescent="0.5">
      <c r="D390" s="4"/>
      <c r="E39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AB390" s="1"/>
      <c r="AC390" s="1"/>
      <c r="AD390" s="1"/>
      <c r="AE390" s="1"/>
    </row>
    <row r="391" spans="4:31" x14ac:dyDescent="0.5">
      <c r="D391" s="4"/>
      <c r="E39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AB391" s="1"/>
      <c r="AC391" s="1"/>
      <c r="AD391" s="1"/>
      <c r="AE391" s="1"/>
    </row>
    <row r="392" spans="4:31" x14ac:dyDescent="0.5">
      <c r="D392" s="4"/>
      <c r="E39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AB392" s="1"/>
      <c r="AC392" s="1"/>
      <c r="AD392" s="1"/>
      <c r="AE392" s="1"/>
    </row>
    <row r="393" spans="4:31" x14ac:dyDescent="0.5">
      <c r="D393" s="4"/>
      <c r="E39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AB393" s="1"/>
      <c r="AC393" s="1"/>
      <c r="AD393" s="1"/>
      <c r="AE393" s="1"/>
    </row>
    <row r="394" spans="4:31" x14ac:dyDescent="0.5">
      <c r="D394" s="4"/>
      <c r="E39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AB394" s="1"/>
      <c r="AC394" s="1"/>
      <c r="AD394" s="1"/>
      <c r="AE394" s="1"/>
    </row>
    <row r="395" spans="4:31" x14ac:dyDescent="0.5">
      <c r="D395" s="4"/>
      <c r="E39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AB395" s="1"/>
      <c r="AC395" s="1"/>
      <c r="AD395" s="1"/>
      <c r="AE395" s="1"/>
    </row>
    <row r="396" spans="4:31" x14ac:dyDescent="0.5">
      <c r="D396" s="4"/>
      <c r="E39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AB396" s="1"/>
      <c r="AC396" s="1"/>
      <c r="AD396" s="1"/>
      <c r="AE396" s="1"/>
    </row>
    <row r="397" spans="4:31" x14ac:dyDescent="0.5">
      <c r="D397" s="4"/>
      <c r="E397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AB397" s="1"/>
      <c r="AC397" s="1"/>
      <c r="AD397" s="1"/>
      <c r="AE397" s="1"/>
    </row>
    <row r="398" spans="4:31" x14ac:dyDescent="0.5">
      <c r="D398" s="4"/>
      <c r="E39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AB398" s="1"/>
      <c r="AC398" s="1"/>
      <c r="AD398" s="1"/>
      <c r="AE398" s="1"/>
    </row>
    <row r="399" spans="4:31" x14ac:dyDescent="0.5">
      <c r="D399" s="4"/>
      <c r="E399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AB399" s="1"/>
      <c r="AC399" s="1"/>
      <c r="AD399" s="1"/>
      <c r="AE399" s="1"/>
    </row>
    <row r="400" spans="4:31" x14ac:dyDescent="0.5">
      <c r="D400" s="4"/>
      <c r="E40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AB400" s="1"/>
      <c r="AC400" s="1"/>
      <c r="AD400" s="1"/>
      <c r="AE400" s="1"/>
    </row>
    <row r="401" spans="4:31" x14ac:dyDescent="0.5">
      <c r="D401" s="4"/>
      <c r="E40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AB401" s="1"/>
      <c r="AC401" s="1"/>
      <c r="AD401" s="1"/>
      <c r="AE401" s="1"/>
    </row>
    <row r="402" spans="4:31" x14ac:dyDescent="0.5">
      <c r="D402" s="4"/>
      <c r="E40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AB402" s="1"/>
      <c r="AC402" s="1"/>
      <c r="AD402" s="1"/>
      <c r="AE402" s="1"/>
    </row>
    <row r="403" spans="4:31" x14ac:dyDescent="0.5">
      <c r="D403" s="4"/>
      <c r="E40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AB403" s="1"/>
      <c r="AC403" s="1"/>
      <c r="AD403" s="1"/>
      <c r="AE403" s="1"/>
    </row>
    <row r="404" spans="4:31" x14ac:dyDescent="0.5">
      <c r="D404" s="4"/>
      <c r="E40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AB404" s="1"/>
      <c r="AC404" s="1"/>
      <c r="AD404" s="1"/>
      <c r="AE404" s="1"/>
    </row>
    <row r="405" spans="4:31" x14ac:dyDescent="0.5">
      <c r="D405" s="4"/>
      <c r="E40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AB405" s="1"/>
      <c r="AC405" s="1"/>
      <c r="AD405" s="1"/>
      <c r="AE405" s="1"/>
    </row>
    <row r="406" spans="4:31" x14ac:dyDescent="0.5">
      <c r="D406" s="4"/>
      <c r="E40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AB406" s="1"/>
      <c r="AC406" s="1"/>
      <c r="AD406" s="1"/>
      <c r="AE406" s="1"/>
    </row>
    <row r="407" spans="4:31" x14ac:dyDescent="0.5">
      <c r="D407" s="4"/>
      <c r="E407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AB407" s="1"/>
      <c r="AC407" s="1"/>
      <c r="AD407" s="1"/>
      <c r="AE407" s="1"/>
    </row>
    <row r="408" spans="4:31" x14ac:dyDescent="0.5">
      <c r="D408" s="4"/>
      <c r="E40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AB408" s="1"/>
      <c r="AC408" s="1"/>
      <c r="AD408" s="1"/>
      <c r="AE408" s="1"/>
    </row>
    <row r="409" spans="4:31" x14ac:dyDescent="0.5">
      <c r="D409" s="4"/>
      <c r="E409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AB409" s="1"/>
      <c r="AC409" s="1"/>
      <c r="AD409" s="1"/>
      <c r="AE409" s="1"/>
    </row>
    <row r="410" spans="4:31" x14ac:dyDescent="0.5">
      <c r="D410" s="4"/>
      <c r="E41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AB410" s="1"/>
      <c r="AC410" s="1"/>
      <c r="AD410" s="1"/>
      <c r="AE410" s="1"/>
    </row>
    <row r="411" spans="4:31" x14ac:dyDescent="0.5">
      <c r="D411" s="4"/>
      <c r="E41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AB411" s="1"/>
      <c r="AC411" s="1"/>
      <c r="AD411" s="1"/>
      <c r="AE411" s="1"/>
    </row>
    <row r="412" spans="4:31" x14ac:dyDescent="0.5">
      <c r="D412" s="4"/>
      <c r="E41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AB412" s="1"/>
      <c r="AC412" s="1"/>
      <c r="AD412" s="1"/>
      <c r="AE412" s="1"/>
    </row>
    <row r="413" spans="4:31" x14ac:dyDescent="0.5">
      <c r="D413" s="4"/>
      <c r="E41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AB413" s="1"/>
      <c r="AC413" s="1"/>
      <c r="AD413" s="1"/>
      <c r="AE413" s="1"/>
    </row>
    <row r="414" spans="4:31" x14ac:dyDescent="0.5">
      <c r="D414" s="4"/>
      <c r="E41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AB414" s="1"/>
      <c r="AC414" s="1"/>
      <c r="AD414" s="1"/>
      <c r="AE414" s="1"/>
    </row>
    <row r="415" spans="4:31" x14ac:dyDescent="0.5">
      <c r="D415" s="4"/>
      <c r="E41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AB415" s="1"/>
      <c r="AC415" s="1"/>
      <c r="AD415" s="1"/>
      <c r="AE415" s="1"/>
    </row>
    <row r="416" spans="4:31" x14ac:dyDescent="0.5">
      <c r="D416" s="4"/>
      <c r="E41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AB416" s="1"/>
      <c r="AC416" s="1"/>
      <c r="AD416" s="1"/>
      <c r="AE416" s="1"/>
    </row>
    <row r="417" spans="4:31" x14ac:dyDescent="0.5">
      <c r="D417" s="4"/>
      <c r="E417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AB417" s="1"/>
      <c r="AC417" s="1"/>
      <c r="AD417" s="1"/>
      <c r="AE417" s="1"/>
    </row>
    <row r="418" spans="4:31" x14ac:dyDescent="0.5">
      <c r="D418" s="4"/>
      <c r="E41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AB418" s="1"/>
      <c r="AC418" s="1"/>
      <c r="AD418" s="1"/>
      <c r="AE418" s="1"/>
    </row>
    <row r="419" spans="4:31" x14ac:dyDescent="0.5">
      <c r="D419" s="4"/>
      <c r="E419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AB419" s="1"/>
      <c r="AC419" s="1"/>
      <c r="AD419" s="1"/>
      <c r="AE419" s="1"/>
    </row>
    <row r="420" spans="4:31" x14ac:dyDescent="0.5">
      <c r="D420" s="4"/>
      <c r="E42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AB420" s="1"/>
      <c r="AC420" s="1"/>
      <c r="AD420" s="1"/>
      <c r="AE420" s="1"/>
    </row>
    <row r="421" spans="4:31" x14ac:dyDescent="0.5">
      <c r="D421" s="4"/>
      <c r="E42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AB421" s="1"/>
      <c r="AC421" s="1"/>
      <c r="AD421" s="1"/>
      <c r="AE421" s="1"/>
    </row>
    <row r="422" spans="4:31" x14ac:dyDescent="0.5">
      <c r="D422" s="4"/>
      <c r="E42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AB422" s="1"/>
      <c r="AC422" s="1"/>
      <c r="AD422" s="1"/>
      <c r="AE422" s="1"/>
    </row>
    <row r="423" spans="4:31" x14ac:dyDescent="0.5">
      <c r="D423" s="4"/>
      <c r="E42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AB423" s="1"/>
      <c r="AC423" s="1"/>
      <c r="AD423" s="1"/>
      <c r="AE423" s="1"/>
    </row>
    <row r="424" spans="4:31" x14ac:dyDescent="0.5">
      <c r="D424" s="4"/>
      <c r="E42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AB424" s="1"/>
      <c r="AC424" s="1"/>
      <c r="AD424" s="1"/>
      <c r="AE424" s="1"/>
    </row>
    <row r="425" spans="4:31" x14ac:dyDescent="0.5">
      <c r="D425" s="4"/>
      <c r="E42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AB425" s="1"/>
      <c r="AC425" s="1"/>
      <c r="AD425" s="1"/>
      <c r="AE425" s="1"/>
    </row>
    <row r="426" spans="4:31" x14ac:dyDescent="0.5">
      <c r="D426" s="4"/>
      <c r="E42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AB426" s="1"/>
      <c r="AC426" s="1"/>
      <c r="AD426" s="1"/>
      <c r="AE426" s="1"/>
    </row>
    <row r="427" spans="4:31" x14ac:dyDescent="0.5">
      <c r="D427" s="4"/>
      <c r="E427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AB427" s="1"/>
      <c r="AC427" s="1"/>
      <c r="AD427" s="1"/>
      <c r="AE427" s="1"/>
    </row>
    <row r="428" spans="4:31" x14ac:dyDescent="0.5">
      <c r="D428" s="4"/>
      <c r="E42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AB428" s="1"/>
      <c r="AC428" s="1"/>
      <c r="AD428" s="1"/>
      <c r="AE428" s="1"/>
    </row>
    <row r="429" spans="4:31" x14ac:dyDescent="0.5">
      <c r="D429" s="4"/>
      <c r="E429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AB429" s="1"/>
      <c r="AC429" s="1"/>
      <c r="AD429" s="1"/>
      <c r="AE429" s="1"/>
    </row>
    <row r="430" spans="4:31" x14ac:dyDescent="0.5">
      <c r="D430" s="4"/>
      <c r="E43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AB430" s="1"/>
      <c r="AC430" s="1"/>
      <c r="AD430" s="1"/>
      <c r="AE430" s="1"/>
    </row>
    <row r="431" spans="4:31" x14ac:dyDescent="0.5">
      <c r="D431" s="4"/>
      <c r="E43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AB431" s="1"/>
      <c r="AC431" s="1"/>
      <c r="AD431" s="1"/>
      <c r="AE431" s="1"/>
    </row>
    <row r="432" spans="4:31" x14ac:dyDescent="0.5">
      <c r="D432" s="4"/>
      <c r="E43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AB432" s="1"/>
      <c r="AC432" s="1"/>
      <c r="AD432" s="1"/>
      <c r="AE432" s="1"/>
    </row>
    <row r="433" spans="4:31" x14ac:dyDescent="0.5">
      <c r="D433" s="4"/>
      <c r="E43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AB433" s="1"/>
      <c r="AC433" s="1"/>
      <c r="AD433" s="1"/>
      <c r="AE433" s="1"/>
    </row>
    <row r="434" spans="4:31" x14ac:dyDescent="0.5">
      <c r="D434" s="4"/>
      <c r="E43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AB434" s="1"/>
      <c r="AC434" s="1"/>
      <c r="AD434" s="1"/>
      <c r="AE434" s="1"/>
    </row>
    <row r="435" spans="4:31" x14ac:dyDescent="0.5">
      <c r="D435" s="4"/>
      <c r="E43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AB435" s="1"/>
      <c r="AC435" s="1"/>
      <c r="AD435" s="1"/>
      <c r="AE435" s="1"/>
    </row>
    <row r="436" spans="4:31" x14ac:dyDescent="0.5">
      <c r="D436" s="4"/>
      <c r="E43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AB436" s="1"/>
      <c r="AC436" s="1"/>
      <c r="AD436" s="1"/>
      <c r="AE436" s="1"/>
    </row>
    <row r="437" spans="4:31" x14ac:dyDescent="0.5">
      <c r="D437" s="4"/>
      <c r="E437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AB437" s="1"/>
      <c r="AC437" s="1"/>
      <c r="AD437" s="1"/>
      <c r="AE437" s="1"/>
    </row>
    <row r="438" spans="4:31" x14ac:dyDescent="0.5">
      <c r="D438" s="4"/>
      <c r="E43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AB438" s="1"/>
      <c r="AC438" s="1"/>
      <c r="AD438" s="1"/>
      <c r="AE438" s="1"/>
    </row>
    <row r="439" spans="4:31" x14ac:dyDescent="0.5">
      <c r="D439" s="4"/>
      <c r="E439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AB439" s="1"/>
      <c r="AC439" s="1"/>
      <c r="AD439" s="1"/>
      <c r="AE439" s="1"/>
    </row>
    <row r="440" spans="4:31" x14ac:dyDescent="0.5">
      <c r="D440" s="4"/>
      <c r="E44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AB440" s="1"/>
      <c r="AC440" s="1"/>
      <c r="AD440" s="1"/>
      <c r="AE440" s="1"/>
    </row>
    <row r="441" spans="4:31" x14ac:dyDescent="0.5">
      <c r="D441" s="4"/>
      <c r="E44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AB441" s="1"/>
      <c r="AC441" s="1"/>
      <c r="AD441" s="1"/>
      <c r="AE441" s="1"/>
    </row>
    <row r="442" spans="4:31" x14ac:dyDescent="0.5">
      <c r="D442" s="4"/>
      <c r="E44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AB442" s="1"/>
      <c r="AC442" s="1"/>
      <c r="AD442" s="1"/>
      <c r="AE442" s="1"/>
    </row>
    <row r="443" spans="4:31" x14ac:dyDescent="0.5">
      <c r="D443" s="4"/>
      <c r="E44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AB443" s="1"/>
      <c r="AC443" s="1"/>
      <c r="AD443" s="1"/>
      <c r="AE443" s="1"/>
    </row>
    <row r="444" spans="4:31" x14ac:dyDescent="0.5">
      <c r="D444" s="4"/>
      <c r="E44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AB444" s="1"/>
      <c r="AC444" s="1"/>
      <c r="AD444" s="1"/>
      <c r="AE444" s="1"/>
    </row>
    <row r="445" spans="4:31" x14ac:dyDescent="0.5">
      <c r="D445" s="4"/>
      <c r="E44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AB445" s="1"/>
      <c r="AC445" s="1"/>
      <c r="AD445" s="1"/>
      <c r="AE445" s="1"/>
    </row>
    <row r="446" spans="4:31" x14ac:dyDescent="0.5">
      <c r="D446" s="4"/>
      <c r="E44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AB446" s="1"/>
      <c r="AC446" s="1"/>
      <c r="AD446" s="1"/>
      <c r="AE446" s="1"/>
    </row>
    <row r="447" spans="4:31" x14ac:dyDescent="0.5">
      <c r="D447" s="4"/>
      <c r="E447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AB447" s="1"/>
      <c r="AC447" s="1"/>
      <c r="AD447" s="1"/>
      <c r="AE447" s="1"/>
    </row>
    <row r="448" spans="4:31" x14ac:dyDescent="0.5">
      <c r="D448" s="4"/>
      <c r="E44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AB448" s="1"/>
      <c r="AC448" s="1"/>
      <c r="AD448" s="1"/>
      <c r="AE448" s="1"/>
    </row>
    <row r="449" spans="4:31" x14ac:dyDescent="0.5">
      <c r="D449" s="4"/>
      <c r="E449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AB449" s="1"/>
      <c r="AC449" s="1"/>
      <c r="AD449" s="1"/>
      <c r="AE449" s="1"/>
    </row>
    <row r="450" spans="4:31" x14ac:dyDescent="0.5">
      <c r="D450" s="4"/>
      <c r="E45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AB450" s="1"/>
      <c r="AC450" s="1"/>
      <c r="AD450" s="1"/>
      <c r="AE450" s="1"/>
    </row>
    <row r="451" spans="4:31" x14ac:dyDescent="0.5">
      <c r="D451" s="4"/>
      <c r="E45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AB451" s="1"/>
      <c r="AC451" s="1"/>
      <c r="AD451" s="1"/>
      <c r="AE451" s="1"/>
    </row>
    <row r="452" spans="4:31" x14ac:dyDescent="0.5">
      <c r="D452" s="4"/>
      <c r="E45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AB452" s="1"/>
      <c r="AC452" s="1"/>
      <c r="AD452" s="1"/>
      <c r="AE452" s="1"/>
    </row>
    <row r="453" spans="4:31" x14ac:dyDescent="0.5">
      <c r="D453" s="4"/>
      <c r="E45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AB453" s="1"/>
      <c r="AC453" s="1"/>
      <c r="AD453" s="1"/>
      <c r="AE453" s="1"/>
    </row>
    <row r="454" spans="4:31" x14ac:dyDescent="0.5">
      <c r="D454" s="4"/>
      <c r="E45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AB454" s="1"/>
      <c r="AC454" s="1"/>
      <c r="AD454" s="1"/>
      <c r="AE454" s="1"/>
    </row>
    <row r="455" spans="4:31" x14ac:dyDescent="0.5">
      <c r="D455" s="4"/>
      <c r="E45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AB455" s="1"/>
      <c r="AC455" s="1"/>
      <c r="AD455" s="1"/>
      <c r="AE455" s="1"/>
    </row>
    <row r="456" spans="4:31" x14ac:dyDescent="0.5">
      <c r="D456" s="4"/>
      <c r="E45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AB456" s="1"/>
      <c r="AC456" s="1"/>
      <c r="AD456" s="1"/>
      <c r="AE456" s="1"/>
    </row>
    <row r="457" spans="4:31" x14ac:dyDescent="0.5">
      <c r="D457" s="4"/>
      <c r="E457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AB457" s="1"/>
      <c r="AC457" s="1"/>
      <c r="AD457" s="1"/>
      <c r="AE457" s="1"/>
    </row>
    <row r="458" spans="4:31" x14ac:dyDescent="0.5">
      <c r="D458" s="4"/>
      <c r="E45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AB458" s="1"/>
      <c r="AC458" s="1"/>
      <c r="AD458" s="1"/>
      <c r="AE458" s="1"/>
    </row>
    <row r="459" spans="4:31" x14ac:dyDescent="0.5">
      <c r="D459" s="4"/>
      <c r="E459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AB459" s="1"/>
      <c r="AC459" s="1"/>
      <c r="AD459" s="1"/>
      <c r="AE459" s="1"/>
    </row>
    <row r="460" spans="4:31" x14ac:dyDescent="0.5">
      <c r="D460" s="4"/>
      <c r="E46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AB460" s="1"/>
      <c r="AC460" s="1"/>
      <c r="AD460" s="1"/>
      <c r="AE460" s="1"/>
    </row>
    <row r="461" spans="4:31" x14ac:dyDescent="0.5">
      <c r="D461" s="4"/>
      <c r="E46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AB461" s="1"/>
      <c r="AC461" s="1"/>
      <c r="AD461" s="1"/>
      <c r="AE461" s="1"/>
    </row>
    <row r="462" spans="4:31" x14ac:dyDescent="0.5">
      <c r="D462" s="4"/>
      <c r="E46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AB462" s="1"/>
      <c r="AC462" s="1"/>
      <c r="AD462" s="1"/>
      <c r="AE462" s="1"/>
    </row>
    <row r="463" spans="4:31" x14ac:dyDescent="0.5">
      <c r="D463" s="4"/>
      <c r="E46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AB463" s="1"/>
      <c r="AC463" s="1"/>
      <c r="AD463" s="1"/>
      <c r="AE463" s="1"/>
    </row>
    <row r="464" spans="4:31" x14ac:dyDescent="0.5">
      <c r="D464" s="4"/>
      <c r="E46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AB464" s="1"/>
      <c r="AC464" s="1"/>
      <c r="AD464" s="1"/>
      <c r="AE464" s="1"/>
    </row>
    <row r="465" spans="4:31" x14ac:dyDescent="0.5">
      <c r="D465" s="4"/>
      <c r="E46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AB465" s="1"/>
      <c r="AC465" s="1"/>
      <c r="AD465" s="1"/>
      <c r="AE465" s="1"/>
    </row>
    <row r="466" spans="4:31" x14ac:dyDescent="0.5">
      <c r="D466" s="4"/>
      <c r="E46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AB466" s="1"/>
      <c r="AC466" s="1"/>
      <c r="AD466" s="1"/>
      <c r="AE466" s="1"/>
    </row>
    <row r="467" spans="4:31" x14ac:dyDescent="0.5">
      <c r="D467" s="4"/>
      <c r="E467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AB467" s="1"/>
      <c r="AC467" s="1"/>
      <c r="AD467" s="1"/>
      <c r="AE467" s="1"/>
    </row>
    <row r="468" spans="4:31" x14ac:dyDescent="0.5">
      <c r="D468" s="4"/>
      <c r="E46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AB468" s="1"/>
      <c r="AC468" s="1"/>
      <c r="AD468" s="1"/>
      <c r="AE468" s="1"/>
    </row>
    <row r="469" spans="4:31" x14ac:dyDescent="0.5">
      <c r="D469" s="4"/>
      <c r="E469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AB469" s="1"/>
      <c r="AC469" s="1"/>
      <c r="AD469" s="1"/>
      <c r="AE469" s="1"/>
    </row>
    <row r="470" spans="4:31" x14ac:dyDescent="0.5">
      <c r="D470" s="4"/>
      <c r="E47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AB470" s="1"/>
      <c r="AC470" s="1"/>
      <c r="AD470" s="1"/>
      <c r="AE470" s="1"/>
    </row>
    <row r="471" spans="4:31" x14ac:dyDescent="0.5">
      <c r="D471" s="4"/>
      <c r="E47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AB471" s="1"/>
      <c r="AC471" s="1"/>
      <c r="AD471" s="1"/>
      <c r="AE471" s="1"/>
    </row>
    <row r="472" spans="4:31" x14ac:dyDescent="0.5">
      <c r="D472" s="4"/>
      <c r="E47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AB472" s="1"/>
      <c r="AC472" s="1"/>
      <c r="AD472" s="1"/>
      <c r="AE472" s="1"/>
    </row>
    <row r="473" spans="4:31" x14ac:dyDescent="0.5">
      <c r="D473" s="4"/>
      <c r="E47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AB473" s="1"/>
      <c r="AC473" s="1"/>
      <c r="AD473" s="1"/>
      <c r="AE473" s="1"/>
    </row>
    <row r="474" spans="4:31" x14ac:dyDescent="0.5">
      <c r="D474" s="4"/>
      <c r="E47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AB474" s="1"/>
      <c r="AC474" s="1"/>
      <c r="AD474" s="1"/>
      <c r="AE474" s="1"/>
    </row>
    <row r="475" spans="4:31" x14ac:dyDescent="0.5">
      <c r="D475" s="4"/>
      <c r="E47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AB475" s="1"/>
      <c r="AC475" s="1"/>
      <c r="AD475" s="1"/>
      <c r="AE475" s="1"/>
    </row>
    <row r="476" spans="4:31" x14ac:dyDescent="0.5">
      <c r="D476" s="4"/>
      <c r="E47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AB476" s="1"/>
      <c r="AC476" s="1"/>
      <c r="AD476" s="1"/>
      <c r="AE476" s="1"/>
    </row>
    <row r="477" spans="4:31" x14ac:dyDescent="0.5">
      <c r="D477" s="4"/>
      <c r="E477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AB477" s="1"/>
      <c r="AC477" s="1"/>
      <c r="AD477" s="1"/>
      <c r="AE477" s="1"/>
    </row>
    <row r="478" spans="4:31" x14ac:dyDescent="0.5">
      <c r="D478" s="4"/>
      <c r="E47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AB478" s="1"/>
      <c r="AC478" s="1"/>
      <c r="AD478" s="1"/>
      <c r="AE478" s="1"/>
    </row>
    <row r="479" spans="4:31" x14ac:dyDescent="0.5">
      <c r="D479" s="4"/>
      <c r="E479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AB479" s="1"/>
      <c r="AC479" s="1"/>
      <c r="AD479" s="1"/>
      <c r="AE479" s="1"/>
    </row>
    <row r="480" spans="4:31" ht="20" x14ac:dyDescent="0.4">
      <c r="D480"/>
      <c r="E480"/>
      <c r="F480"/>
      <c r="AB480" s="1"/>
      <c r="AC480" s="1"/>
      <c r="AD480" s="1"/>
      <c r="AE480" s="1"/>
    </row>
    <row r="481" spans="4:31" ht="20" x14ac:dyDescent="0.4">
      <c r="D481"/>
      <c r="E481"/>
      <c r="F481"/>
      <c r="AB481" s="1"/>
      <c r="AC481" s="1"/>
      <c r="AD481" s="1"/>
      <c r="AE481" s="1"/>
    </row>
    <row r="482" spans="4:31" ht="20" x14ac:dyDescent="0.4">
      <c r="D482"/>
      <c r="E482"/>
      <c r="F482"/>
      <c r="AB482" s="1"/>
      <c r="AC482" s="1"/>
      <c r="AD482" s="1"/>
      <c r="AE482" s="1"/>
    </row>
    <row r="483" spans="4:31" ht="20" x14ac:dyDescent="0.4">
      <c r="D483"/>
      <c r="E483"/>
      <c r="F483"/>
      <c r="AB483" s="1"/>
      <c r="AC483" s="1"/>
      <c r="AD483" s="1"/>
      <c r="AE483" s="1"/>
    </row>
    <row r="484" spans="4:31" ht="20" x14ac:dyDescent="0.4">
      <c r="D484"/>
      <c r="E484"/>
      <c r="F484"/>
      <c r="AB484" s="1"/>
      <c r="AC484" s="1"/>
      <c r="AD484" s="1"/>
      <c r="AE484" s="1"/>
    </row>
    <row r="485" spans="4:31" ht="20" x14ac:dyDescent="0.4">
      <c r="D485"/>
      <c r="E485"/>
      <c r="F485"/>
      <c r="AB485" s="1"/>
      <c r="AC485" s="1"/>
      <c r="AD485" s="1"/>
      <c r="AE485" s="1"/>
    </row>
    <row r="486" spans="4:31" ht="20" x14ac:dyDescent="0.4">
      <c r="D486"/>
      <c r="E486"/>
      <c r="F486"/>
      <c r="AB486" s="1"/>
      <c r="AC486" s="1"/>
      <c r="AD486" s="1"/>
      <c r="AE486" s="1"/>
    </row>
    <row r="487" spans="4:31" ht="20" x14ac:dyDescent="0.4">
      <c r="D487"/>
      <c r="E487"/>
      <c r="F487"/>
      <c r="AB487" s="1"/>
      <c r="AC487" s="1"/>
      <c r="AD487" s="1"/>
      <c r="AE487" s="1"/>
    </row>
    <row r="488" spans="4:31" ht="20" x14ac:dyDescent="0.4">
      <c r="D488"/>
      <c r="E488"/>
      <c r="F488"/>
      <c r="AB488" s="1"/>
      <c r="AC488" s="1"/>
      <c r="AD488" s="1"/>
      <c r="AE488" s="1"/>
    </row>
    <row r="489" spans="4:31" ht="20" x14ac:dyDescent="0.4">
      <c r="D489"/>
      <c r="E489"/>
      <c r="F489"/>
      <c r="AB489" s="1"/>
      <c r="AC489" s="1"/>
      <c r="AD489" s="1"/>
      <c r="AE489" s="1"/>
    </row>
    <row r="490" spans="4:31" ht="20" x14ac:dyDescent="0.4">
      <c r="D490"/>
      <c r="E490"/>
      <c r="F490"/>
      <c r="AB490" s="1"/>
      <c r="AC490" s="1"/>
      <c r="AD490" s="1"/>
      <c r="AE490" s="1"/>
    </row>
    <row r="491" spans="4:31" ht="20" x14ac:dyDescent="0.4">
      <c r="D491"/>
      <c r="E491"/>
      <c r="F491"/>
      <c r="AB491" s="1"/>
      <c r="AC491" s="1"/>
      <c r="AD491" s="1"/>
      <c r="AE491" s="1"/>
    </row>
    <row r="492" spans="4:31" ht="20" x14ac:dyDescent="0.4">
      <c r="D492"/>
      <c r="E492"/>
      <c r="F492"/>
      <c r="AB492" s="1"/>
      <c r="AC492" s="1"/>
      <c r="AD492" s="1"/>
      <c r="AE492" s="1"/>
    </row>
    <row r="493" spans="4:31" ht="20" x14ac:dyDescent="0.4">
      <c r="D493"/>
      <c r="E493"/>
      <c r="F493"/>
      <c r="AB493" s="1"/>
      <c r="AC493" s="1"/>
      <c r="AD493" s="1"/>
      <c r="AE493" s="1"/>
    </row>
    <row r="494" spans="4:31" ht="20" x14ac:dyDescent="0.4">
      <c r="D494"/>
      <c r="E494"/>
      <c r="F494"/>
      <c r="AB494" s="1"/>
      <c r="AC494" s="1"/>
      <c r="AD494" s="1"/>
      <c r="AE494" s="1"/>
    </row>
    <row r="495" spans="4:31" ht="20" x14ac:dyDescent="0.4">
      <c r="D495"/>
      <c r="E495"/>
      <c r="F495"/>
      <c r="AB495" s="1"/>
      <c r="AC495" s="1"/>
      <c r="AD495" s="1"/>
      <c r="AE495" s="1"/>
    </row>
    <row r="496" spans="4:31" ht="20" x14ac:dyDescent="0.4">
      <c r="D496"/>
      <c r="E496"/>
      <c r="F496"/>
      <c r="AB496" s="1"/>
      <c r="AC496" s="1"/>
      <c r="AD496" s="1"/>
      <c r="AE496" s="1"/>
    </row>
    <row r="497" spans="4:31" ht="20" x14ac:dyDescent="0.4">
      <c r="D497"/>
      <c r="E497"/>
      <c r="F497"/>
      <c r="AB497" s="1"/>
      <c r="AC497" s="1"/>
      <c r="AD497" s="1"/>
      <c r="AE497" s="1"/>
    </row>
    <row r="498" spans="4:31" ht="20" x14ac:dyDescent="0.4">
      <c r="D498"/>
      <c r="E498"/>
      <c r="F498"/>
      <c r="AB498" s="1"/>
      <c r="AC498" s="1"/>
      <c r="AD498" s="1"/>
      <c r="AE498" s="1"/>
    </row>
    <row r="499" spans="4:31" ht="20" x14ac:dyDescent="0.4">
      <c r="D499"/>
      <c r="E499"/>
      <c r="F499"/>
      <c r="AB499" s="1"/>
      <c r="AC499" s="1"/>
      <c r="AD499" s="1"/>
      <c r="AE499" s="1"/>
    </row>
    <row r="500" spans="4:31" ht="20" x14ac:dyDescent="0.4">
      <c r="D500"/>
      <c r="E500"/>
      <c r="F500"/>
      <c r="AB500" s="1"/>
      <c r="AC500" s="1"/>
      <c r="AD500" s="1"/>
      <c r="AE500" s="1"/>
    </row>
    <row r="501" spans="4:31" ht="20" x14ac:dyDescent="0.4">
      <c r="D501"/>
      <c r="E501"/>
      <c r="F501"/>
      <c r="AB501" s="1"/>
      <c r="AC501" s="1"/>
      <c r="AD501" s="1"/>
      <c r="AE501" s="1"/>
    </row>
    <row r="502" spans="4:31" ht="20" x14ac:dyDescent="0.4">
      <c r="D502"/>
      <c r="E502"/>
      <c r="F502"/>
      <c r="AB502" s="1"/>
      <c r="AC502" s="1"/>
      <c r="AD502" s="1"/>
      <c r="AE502" s="1"/>
    </row>
    <row r="503" spans="4:31" ht="20" x14ac:dyDescent="0.4">
      <c r="D503"/>
      <c r="E503"/>
      <c r="F503"/>
      <c r="AB503" s="1"/>
      <c r="AC503" s="1"/>
      <c r="AD503" s="1"/>
      <c r="AE503" s="1"/>
    </row>
    <row r="504" spans="4:31" ht="20" x14ac:dyDescent="0.4">
      <c r="D504"/>
      <c r="E504"/>
      <c r="F504"/>
      <c r="AB504" s="1"/>
      <c r="AC504" s="1"/>
      <c r="AD504" s="1"/>
      <c r="AE504" s="1"/>
    </row>
    <row r="505" spans="4:31" ht="20" x14ac:dyDescent="0.4">
      <c r="D505"/>
      <c r="E505"/>
      <c r="F505"/>
      <c r="AB505" s="1"/>
      <c r="AC505" s="1"/>
      <c r="AD505" s="1"/>
      <c r="AE505" s="1"/>
    </row>
    <row r="506" spans="4:31" ht="20" x14ac:dyDescent="0.4">
      <c r="D506"/>
      <c r="E506"/>
      <c r="F506"/>
      <c r="AB506" s="1"/>
      <c r="AC506" s="1"/>
      <c r="AD506" s="1"/>
      <c r="AE506" s="1"/>
    </row>
    <row r="507" spans="4:31" ht="20" x14ac:dyDescent="0.4">
      <c r="D507"/>
      <c r="E507"/>
      <c r="F507"/>
      <c r="AB507" s="1"/>
      <c r="AC507" s="1"/>
      <c r="AD507" s="1"/>
      <c r="AE507" s="1"/>
    </row>
    <row r="508" spans="4:31" ht="20" x14ac:dyDescent="0.4">
      <c r="D508"/>
      <c r="E508"/>
      <c r="F508"/>
      <c r="AB508" s="1"/>
      <c r="AC508" s="1"/>
      <c r="AD508" s="1"/>
      <c r="AE508" s="1"/>
    </row>
    <row r="509" spans="4:31" ht="20" x14ac:dyDescent="0.4">
      <c r="D509"/>
      <c r="E509"/>
      <c r="F509"/>
      <c r="AB509" s="1"/>
      <c r="AC509" s="1"/>
      <c r="AD509" s="1"/>
      <c r="AE509" s="1"/>
    </row>
    <row r="510" spans="4:31" ht="20" x14ac:dyDescent="0.4">
      <c r="D510"/>
      <c r="E510"/>
      <c r="F510"/>
      <c r="AB510" s="1"/>
      <c r="AC510" s="1"/>
      <c r="AD510" s="1"/>
      <c r="AE510" s="1"/>
    </row>
    <row r="511" spans="4:31" ht="20" x14ac:dyDescent="0.4">
      <c r="D511"/>
      <c r="E511"/>
      <c r="F511"/>
      <c r="AB511" s="1"/>
      <c r="AC511" s="1"/>
      <c r="AD511" s="1"/>
      <c r="AE511" s="1"/>
    </row>
    <row r="512" spans="4:31" ht="20" x14ac:dyDescent="0.4">
      <c r="D512"/>
      <c r="E512"/>
      <c r="F512"/>
      <c r="AB512" s="1"/>
      <c r="AC512" s="1"/>
      <c r="AD512" s="1"/>
      <c r="AE512" s="1"/>
    </row>
    <row r="513" spans="4:31" ht="20" x14ac:dyDescent="0.4">
      <c r="D513"/>
      <c r="E513"/>
      <c r="F513"/>
      <c r="AB513" s="1"/>
      <c r="AC513" s="1"/>
      <c r="AD513" s="1"/>
      <c r="AE513" s="1"/>
    </row>
    <row r="514" spans="4:31" ht="20" x14ac:dyDescent="0.4">
      <c r="D514"/>
      <c r="E514"/>
      <c r="F514"/>
      <c r="AB514" s="1"/>
      <c r="AC514" s="1"/>
      <c r="AD514" s="1"/>
      <c r="AE514" s="1"/>
    </row>
    <row r="515" spans="4:31" ht="20" x14ac:dyDescent="0.4">
      <c r="D515"/>
      <c r="E515"/>
      <c r="F515"/>
      <c r="AB515" s="1"/>
      <c r="AC515" s="1"/>
      <c r="AD515" s="1"/>
      <c r="AE515" s="1"/>
    </row>
    <row r="516" spans="4:31" ht="20" x14ac:dyDescent="0.4">
      <c r="D516"/>
      <c r="E516"/>
      <c r="F516"/>
      <c r="AB516" s="1"/>
      <c r="AC516" s="1"/>
      <c r="AD516" s="1"/>
      <c r="AE516" s="1"/>
    </row>
    <row r="517" spans="4:31" ht="20" x14ac:dyDescent="0.4">
      <c r="D517"/>
      <c r="E517"/>
      <c r="F517"/>
      <c r="AB517" s="1"/>
      <c r="AC517" s="1"/>
      <c r="AD517" s="1"/>
      <c r="AE517" s="1"/>
    </row>
    <row r="518" spans="4:31" ht="20" x14ac:dyDescent="0.4">
      <c r="D518"/>
      <c r="E518"/>
      <c r="F518"/>
      <c r="AB518" s="1"/>
      <c r="AC518" s="1"/>
      <c r="AD518" s="1"/>
      <c r="AE518" s="1"/>
    </row>
    <row r="519" spans="4:31" ht="20" x14ac:dyDescent="0.4">
      <c r="D519"/>
      <c r="E519"/>
      <c r="F519"/>
      <c r="AB519" s="1"/>
      <c r="AC519" s="1"/>
      <c r="AD519" s="1"/>
      <c r="AE519" s="1"/>
    </row>
    <row r="520" spans="4:31" ht="20" x14ac:dyDescent="0.4">
      <c r="D520"/>
      <c r="E520"/>
      <c r="F520"/>
      <c r="AB520" s="1"/>
      <c r="AC520" s="1"/>
      <c r="AD520" s="1"/>
      <c r="AE520" s="1"/>
    </row>
    <row r="521" spans="4:31" ht="20" x14ac:dyDescent="0.4">
      <c r="D521"/>
      <c r="E521"/>
      <c r="F521"/>
      <c r="AB521" s="1"/>
      <c r="AC521" s="1"/>
      <c r="AD521" s="1"/>
      <c r="AE521" s="1"/>
    </row>
    <row r="522" spans="4:31" ht="20" x14ac:dyDescent="0.4">
      <c r="D522"/>
      <c r="E522"/>
      <c r="F522"/>
      <c r="AB522" s="1"/>
      <c r="AC522" s="1"/>
      <c r="AD522" s="1"/>
      <c r="AE522" s="1"/>
    </row>
    <row r="523" spans="4:31" ht="20" x14ac:dyDescent="0.4">
      <c r="D523"/>
      <c r="E523"/>
      <c r="F523"/>
      <c r="AB523" s="1"/>
      <c r="AC523" s="1"/>
      <c r="AD523" s="1"/>
      <c r="AE523" s="1"/>
    </row>
    <row r="524" spans="4:31" ht="20" x14ac:dyDescent="0.4">
      <c r="D524"/>
      <c r="E524"/>
      <c r="F524"/>
      <c r="AB524" s="1"/>
      <c r="AC524" s="1"/>
      <c r="AD524" s="1"/>
      <c r="AE524" s="1"/>
    </row>
    <row r="525" spans="4:31" ht="20" x14ac:dyDescent="0.4">
      <c r="D525"/>
      <c r="E525"/>
      <c r="F525"/>
      <c r="AB525" s="1"/>
      <c r="AC525" s="1"/>
      <c r="AD525" s="1"/>
      <c r="AE525" s="1"/>
    </row>
    <row r="526" spans="4:31" ht="20" x14ac:dyDescent="0.4">
      <c r="D526"/>
      <c r="E526"/>
      <c r="F526"/>
      <c r="AB526" s="1"/>
      <c r="AC526" s="1"/>
      <c r="AD526" s="1"/>
      <c r="AE526" s="1"/>
    </row>
    <row r="527" spans="4:31" ht="20" x14ac:dyDescent="0.4">
      <c r="D527"/>
      <c r="E527"/>
      <c r="F527"/>
      <c r="AB527" s="1"/>
      <c r="AC527" s="1"/>
      <c r="AD527" s="1"/>
      <c r="AE527" s="1"/>
    </row>
    <row r="528" spans="4:31" ht="20" x14ac:dyDescent="0.4">
      <c r="D528"/>
      <c r="E528"/>
      <c r="F528"/>
      <c r="AB528" s="1"/>
      <c r="AC528" s="1"/>
      <c r="AD528" s="1"/>
      <c r="AE528" s="1"/>
    </row>
    <row r="529" spans="4:31" ht="20" x14ac:dyDescent="0.4">
      <c r="D529"/>
      <c r="E529"/>
      <c r="F529"/>
      <c r="AB529" s="1"/>
      <c r="AC529" s="1"/>
      <c r="AD529" s="1"/>
      <c r="AE529" s="1"/>
    </row>
    <row r="530" spans="4:31" ht="20" x14ac:dyDescent="0.4">
      <c r="D530"/>
      <c r="E530"/>
      <c r="F530"/>
      <c r="AB530" s="1"/>
      <c r="AC530" s="1"/>
      <c r="AD530" s="1"/>
      <c r="AE530" s="1"/>
    </row>
    <row r="531" spans="4:31" ht="20" x14ac:dyDescent="0.4">
      <c r="D531"/>
      <c r="E531"/>
      <c r="F531"/>
      <c r="AB531" s="1"/>
      <c r="AC531" s="1"/>
      <c r="AD531" s="1"/>
      <c r="AE531" s="1"/>
    </row>
    <row r="532" spans="4:31" ht="20" x14ac:dyDescent="0.4">
      <c r="D532"/>
      <c r="E532"/>
      <c r="F532"/>
      <c r="AB532" s="1"/>
      <c r="AC532" s="1"/>
      <c r="AD532" s="1"/>
      <c r="AE532" s="1"/>
    </row>
    <row r="533" spans="4:31" ht="20" x14ac:dyDescent="0.4">
      <c r="D533"/>
      <c r="E533"/>
      <c r="F533"/>
      <c r="AB533" s="1"/>
      <c r="AC533" s="1"/>
      <c r="AD533" s="1"/>
      <c r="AE533" s="1"/>
    </row>
    <row r="534" spans="4:31" ht="20" x14ac:dyDescent="0.4">
      <c r="D534"/>
      <c r="E534"/>
      <c r="F534"/>
      <c r="AB534" s="1"/>
      <c r="AC534" s="1"/>
      <c r="AD534" s="1"/>
      <c r="AE534" s="1"/>
    </row>
    <row r="535" spans="4:31" ht="20" x14ac:dyDescent="0.4">
      <c r="D535"/>
      <c r="E535"/>
      <c r="F535"/>
      <c r="AB535" s="1"/>
      <c r="AC535" s="1"/>
      <c r="AD535" s="1"/>
      <c r="AE535" s="1"/>
    </row>
    <row r="536" spans="4:31" ht="20" x14ac:dyDescent="0.4">
      <c r="D536"/>
      <c r="E536"/>
      <c r="F536"/>
      <c r="AB536" s="1"/>
      <c r="AC536" s="1"/>
      <c r="AD536" s="1"/>
      <c r="AE536" s="1"/>
    </row>
    <row r="537" spans="4:31" ht="20" x14ac:dyDescent="0.4">
      <c r="D537"/>
      <c r="E537"/>
      <c r="F537"/>
      <c r="AB537" s="1"/>
      <c r="AC537" s="1"/>
      <c r="AD537" s="1"/>
      <c r="AE537" s="1"/>
    </row>
    <row r="538" spans="4:31" ht="20" x14ac:dyDescent="0.4">
      <c r="D538"/>
      <c r="E538"/>
      <c r="F538"/>
      <c r="AB538" s="1"/>
      <c r="AC538" s="1"/>
      <c r="AD538" s="1"/>
      <c r="AE538" s="1"/>
    </row>
    <row r="539" spans="4:31" ht="20" x14ac:dyDescent="0.4">
      <c r="D539"/>
      <c r="E539"/>
      <c r="F539"/>
      <c r="AB539" s="1"/>
      <c r="AC539" s="1"/>
      <c r="AD539" s="1"/>
      <c r="AE539" s="1"/>
    </row>
    <row r="540" spans="4:31" ht="20" x14ac:dyDescent="0.4">
      <c r="D540"/>
      <c r="E540"/>
      <c r="F540"/>
      <c r="AB540" s="1"/>
      <c r="AC540" s="1"/>
      <c r="AD540" s="1"/>
      <c r="AE540" s="1"/>
    </row>
    <row r="541" spans="4:31" ht="20" x14ac:dyDescent="0.4">
      <c r="D541"/>
      <c r="E541"/>
      <c r="F541"/>
      <c r="AB541" s="1"/>
      <c r="AC541" s="1"/>
      <c r="AD541" s="1"/>
      <c r="AE541" s="1"/>
    </row>
    <row r="542" spans="4:31" ht="20" x14ac:dyDescent="0.4">
      <c r="D542"/>
      <c r="E542"/>
      <c r="F542"/>
      <c r="AB542" s="1"/>
      <c r="AC542" s="1"/>
      <c r="AD542" s="1"/>
      <c r="AE542" s="1"/>
    </row>
    <row r="543" spans="4:31" ht="20" x14ac:dyDescent="0.4">
      <c r="D543"/>
      <c r="E543"/>
      <c r="F543"/>
      <c r="AB543" s="1"/>
      <c r="AC543" s="1"/>
      <c r="AD543" s="1"/>
      <c r="AE543" s="1"/>
    </row>
    <row r="544" spans="4:31" ht="20" x14ac:dyDescent="0.4">
      <c r="D544"/>
      <c r="E544"/>
      <c r="F544"/>
      <c r="AB544" s="1"/>
      <c r="AC544" s="1"/>
      <c r="AD544" s="1"/>
      <c r="AE544" s="1"/>
    </row>
    <row r="545" spans="4:31" ht="20" x14ac:dyDescent="0.4">
      <c r="D545"/>
      <c r="E545"/>
      <c r="F545"/>
      <c r="AB545" s="1"/>
      <c r="AC545" s="1"/>
      <c r="AD545" s="1"/>
      <c r="AE545" s="1"/>
    </row>
    <row r="546" spans="4:31" ht="20" x14ac:dyDescent="0.4">
      <c r="D546"/>
      <c r="E546"/>
      <c r="F546"/>
      <c r="AB546" s="1"/>
      <c r="AC546" s="1"/>
      <c r="AD546" s="1"/>
      <c r="AE546" s="1"/>
    </row>
    <row r="547" spans="4:31" ht="20" x14ac:dyDescent="0.4">
      <c r="D547"/>
      <c r="E547"/>
      <c r="F547"/>
      <c r="AB547" s="1"/>
      <c r="AC547" s="1"/>
      <c r="AD547" s="1"/>
      <c r="AE547" s="1"/>
    </row>
    <row r="548" spans="4:31" ht="20" x14ac:dyDescent="0.4">
      <c r="D548"/>
      <c r="E548"/>
      <c r="F548"/>
      <c r="AB548" s="1"/>
      <c r="AC548" s="1"/>
      <c r="AD548" s="1"/>
      <c r="AE548" s="1"/>
    </row>
    <row r="549" spans="4:31" ht="20" x14ac:dyDescent="0.4">
      <c r="D549"/>
      <c r="E549"/>
      <c r="F549"/>
      <c r="AB549" s="1"/>
      <c r="AC549" s="1"/>
      <c r="AD549" s="1"/>
      <c r="AE549" s="1"/>
    </row>
    <row r="550" spans="4:31" ht="20" x14ac:dyDescent="0.4">
      <c r="D550"/>
      <c r="E550"/>
      <c r="F550"/>
      <c r="AB550" s="1"/>
      <c r="AC550" s="1"/>
      <c r="AD550" s="1"/>
      <c r="AE550" s="1"/>
    </row>
    <row r="551" spans="4:31" ht="20" x14ac:dyDescent="0.4">
      <c r="D551"/>
      <c r="E551"/>
      <c r="F551"/>
      <c r="AB551" s="1"/>
      <c r="AC551" s="1"/>
      <c r="AD551" s="1"/>
      <c r="AE551" s="1"/>
    </row>
    <row r="552" spans="4:31" ht="20" x14ac:dyDescent="0.4">
      <c r="D552"/>
      <c r="E552"/>
      <c r="F552"/>
      <c r="AB552" s="1"/>
      <c r="AC552" s="1"/>
      <c r="AD552" s="1"/>
      <c r="AE552" s="1"/>
    </row>
    <row r="553" spans="4:31" ht="20" x14ac:dyDescent="0.4">
      <c r="D553"/>
      <c r="E553"/>
      <c r="F553"/>
      <c r="AB553" s="1"/>
      <c r="AC553" s="1"/>
      <c r="AD553" s="1"/>
      <c r="AE553" s="1"/>
    </row>
    <row r="554" spans="4:31" ht="20" x14ac:dyDescent="0.4">
      <c r="D554"/>
      <c r="E554"/>
      <c r="F554"/>
      <c r="AB554" s="1"/>
      <c r="AC554" s="1"/>
      <c r="AD554" s="1"/>
      <c r="AE554" s="1"/>
    </row>
    <row r="555" spans="4:31" ht="20" x14ac:dyDescent="0.4">
      <c r="D555"/>
      <c r="E555"/>
      <c r="F555"/>
      <c r="AB555" s="1"/>
      <c r="AC555" s="1"/>
      <c r="AD555" s="1"/>
      <c r="AE555" s="1"/>
    </row>
    <row r="556" spans="4:31" ht="20" x14ac:dyDescent="0.4">
      <c r="D556"/>
      <c r="E556"/>
      <c r="F556"/>
      <c r="AB556" s="1"/>
      <c r="AC556" s="1"/>
      <c r="AD556" s="1"/>
      <c r="AE556" s="1"/>
    </row>
    <row r="557" spans="4:31" ht="20" x14ac:dyDescent="0.4">
      <c r="D557"/>
      <c r="E557"/>
      <c r="F557"/>
      <c r="AB557" s="1"/>
      <c r="AC557" s="1"/>
      <c r="AD557" s="1"/>
      <c r="AE557" s="1"/>
    </row>
    <row r="558" spans="4:31" ht="20" x14ac:dyDescent="0.4">
      <c r="D558"/>
      <c r="E558"/>
      <c r="F558"/>
      <c r="AB558" s="1"/>
      <c r="AC558" s="1"/>
      <c r="AD558" s="1"/>
      <c r="AE558" s="1"/>
    </row>
    <row r="559" spans="4:31" ht="20" x14ac:dyDescent="0.4">
      <c r="D559"/>
      <c r="E559"/>
      <c r="F559"/>
      <c r="AB559" s="1"/>
      <c r="AC559" s="1"/>
      <c r="AD559" s="1"/>
      <c r="AE559" s="1"/>
    </row>
    <row r="560" spans="4:31" ht="20" x14ac:dyDescent="0.4">
      <c r="D560"/>
      <c r="E560"/>
      <c r="F560"/>
      <c r="AB560" s="1"/>
      <c r="AC560" s="1"/>
      <c r="AD560" s="1"/>
      <c r="AE560" s="1"/>
    </row>
    <row r="561" spans="4:31" ht="20" x14ac:dyDescent="0.4">
      <c r="D561"/>
      <c r="E561"/>
      <c r="F561"/>
      <c r="AB561" s="1"/>
      <c r="AC561" s="1"/>
      <c r="AD561" s="1"/>
      <c r="AE561" s="1"/>
    </row>
    <row r="562" spans="4:31" ht="20" x14ac:dyDescent="0.4">
      <c r="D562"/>
      <c r="E562"/>
      <c r="F562"/>
      <c r="AB562" s="1"/>
      <c r="AC562" s="1"/>
      <c r="AD562" s="1"/>
      <c r="AE562" s="1"/>
    </row>
    <row r="563" spans="4:31" ht="20" x14ac:dyDescent="0.4">
      <c r="D563"/>
      <c r="E563"/>
      <c r="F563"/>
      <c r="AB563" s="1"/>
      <c r="AC563" s="1"/>
      <c r="AD563" s="1"/>
      <c r="AE563" s="1"/>
    </row>
    <row r="564" spans="4:31" ht="20" x14ac:dyDescent="0.4">
      <c r="D564"/>
      <c r="E564"/>
      <c r="F564"/>
      <c r="AB564" s="1"/>
      <c r="AC564" s="1"/>
      <c r="AD564" s="1"/>
      <c r="AE564" s="1"/>
    </row>
    <row r="565" spans="4:31" ht="20" x14ac:dyDescent="0.4">
      <c r="D565"/>
      <c r="E565"/>
      <c r="F565"/>
      <c r="AB565" s="1"/>
      <c r="AC565" s="1"/>
      <c r="AD565" s="1"/>
      <c r="AE565" s="1"/>
    </row>
    <row r="566" spans="4:31" ht="20" x14ac:dyDescent="0.4">
      <c r="D566"/>
      <c r="E566"/>
      <c r="F566"/>
      <c r="AB566" s="1"/>
      <c r="AC566" s="1"/>
      <c r="AD566" s="1"/>
      <c r="AE566" s="1"/>
    </row>
    <row r="567" spans="4:31" ht="20" x14ac:dyDescent="0.4">
      <c r="D567"/>
      <c r="E567"/>
      <c r="F567"/>
      <c r="AB567" s="1"/>
      <c r="AC567" s="1"/>
      <c r="AD567" s="1"/>
      <c r="AE567" s="1"/>
    </row>
    <row r="568" spans="4:31" ht="20" x14ac:dyDescent="0.4">
      <c r="D568"/>
      <c r="E568"/>
      <c r="F568"/>
      <c r="AB568" s="1"/>
      <c r="AC568" s="1"/>
      <c r="AD568" s="1"/>
      <c r="AE568" s="1"/>
    </row>
    <row r="569" spans="4:31" ht="20" x14ac:dyDescent="0.4">
      <c r="D569"/>
      <c r="E569"/>
      <c r="F569"/>
      <c r="AB569" s="1"/>
      <c r="AC569" s="1"/>
      <c r="AD569" s="1"/>
      <c r="AE569" s="1"/>
    </row>
    <row r="570" spans="4:31" ht="20" x14ac:dyDescent="0.4">
      <c r="D570"/>
      <c r="E570"/>
      <c r="F570"/>
      <c r="AB570" s="1"/>
      <c r="AC570" s="1"/>
      <c r="AD570" s="1"/>
      <c r="AE570" s="1"/>
    </row>
    <row r="571" spans="4:31" ht="20" x14ac:dyDescent="0.4">
      <c r="D571"/>
      <c r="E571"/>
      <c r="F571"/>
      <c r="AB571" s="1"/>
      <c r="AC571" s="1"/>
      <c r="AD571" s="1"/>
      <c r="AE571" s="1"/>
    </row>
    <row r="572" spans="4:31" ht="20" x14ac:dyDescent="0.4">
      <c r="D572"/>
      <c r="E572"/>
      <c r="F572"/>
      <c r="AB572" s="1"/>
      <c r="AC572" s="1"/>
      <c r="AD572" s="1"/>
      <c r="AE572" s="1"/>
    </row>
    <row r="573" spans="4:31" ht="20" x14ac:dyDescent="0.4">
      <c r="D573"/>
      <c r="E573"/>
      <c r="F573"/>
      <c r="AB573" s="1"/>
      <c r="AC573" s="1"/>
      <c r="AD573" s="1"/>
      <c r="AE573" s="1"/>
    </row>
    <row r="574" spans="4:31" ht="20" x14ac:dyDescent="0.4">
      <c r="D574"/>
      <c r="E574"/>
      <c r="F574"/>
      <c r="AB574" s="1"/>
      <c r="AC574" s="1"/>
      <c r="AD574" s="1"/>
      <c r="AE574" s="1"/>
    </row>
    <row r="575" spans="4:31" ht="20" x14ac:dyDescent="0.4">
      <c r="D575"/>
      <c r="E575"/>
      <c r="F575"/>
      <c r="AB575" s="1"/>
      <c r="AC575" s="1"/>
      <c r="AD575" s="1"/>
      <c r="AE575" s="1"/>
    </row>
    <row r="576" spans="4:31" ht="20" x14ac:dyDescent="0.4">
      <c r="D576"/>
      <c r="E576"/>
      <c r="F576"/>
      <c r="AB576" s="1"/>
      <c r="AC576" s="1"/>
      <c r="AD576" s="1"/>
      <c r="AE576" s="1"/>
    </row>
    <row r="577" spans="4:31" ht="20" x14ac:dyDescent="0.4">
      <c r="D577"/>
      <c r="E577"/>
      <c r="F577"/>
      <c r="AB577" s="1"/>
      <c r="AC577" s="1"/>
      <c r="AD577" s="1"/>
      <c r="AE577" s="1"/>
    </row>
    <row r="578" spans="4:31" ht="20" x14ac:dyDescent="0.4">
      <c r="D578"/>
      <c r="E578"/>
      <c r="F578"/>
      <c r="AB578" s="1"/>
      <c r="AC578" s="1"/>
      <c r="AD578" s="1"/>
      <c r="AE578" s="1"/>
    </row>
    <row r="579" spans="4:31" ht="20" x14ac:dyDescent="0.4">
      <c r="D579"/>
      <c r="E579"/>
      <c r="F579"/>
      <c r="AB579" s="1"/>
      <c r="AC579" s="1"/>
      <c r="AD579" s="1"/>
      <c r="AE579" s="1"/>
    </row>
    <row r="580" spans="4:31" ht="20" x14ac:dyDescent="0.4">
      <c r="D580"/>
      <c r="E580"/>
      <c r="F580"/>
      <c r="AB580" s="1"/>
      <c r="AC580" s="1"/>
      <c r="AD580" s="1"/>
      <c r="AE580" s="1"/>
    </row>
    <row r="581" spans="4:31" ht="20" x14ac:dyDescent="0.4">
      <c r="D581"/>
      <c r="E581"/>
      <c r="F581"/>
      <c r="AB581" s="1"/>
      <c r="AC581" s="1"/>
      <c r="AD581" s="1"/>
      <c r="AE581" s="1"/>
    </row>
    <row r="582" spans="4:31" ht="20" x14ac:dyDescent="0.4">
      <c r="D582"/>
      <c r="E582"/>
      <c r="F582"/>
      <c r="AB582" s="1"/>
      <c r="AC582" s="1"/>
      <c r="AD582" s="1"/>
      <c r="AE582" s="1"/>
    </row>
    <row r="583" spans="4:31" ht="20" x14ac:dyDescent="0.4">
      <c r="D583"/>
      <c r="E583"/>
      <c r="F583"/>
      <c r="AB583" s="1"/>
      <c r="AC583" s="1"/>
      <c r="AD583" s="1"/>
      <c r="AE583" s="1"/>
    </row>
    <row r="584" spans="4:31" ht="20" x14ac:dyDescent="0.4">
      <c r="D584"/>
      <c r="E584"/>
      <c r="F584"/>
      <c r="AB584" s="1"/>
      <c r="AC584" s="1"/>
      <c r="AD584" s="1"/>
      <c r="AE584" s="1"/>
    </row>
    <row r="585" spans="4:31" ht="20" x14ac:dyDescent="0.4">
      <c r="D585"/>
      <c r="E585"/>
      <c r="F585"/>
      <c r="AB585" s="1"/>
      <c r="AC585" s="1"/>
      <c r="AD585" s="1"/>
      <c r="AE585" s="1"/>
    </row>
    <row r="586" spans="4:31" ht="20" x14ac:dyDescent="0.4">
      <c r="D586"/>
      <c r="E586"/>
      <c r="F586"/>
      <c r="AB586" s="1"/>
      <c r="AC586" s="1"/>
      <c r="AD586" s="1"/>
      <c r="AE586" s="1"/>
    </row>
    <row r="587" spans="4:31" ht="20" x14ac:dyDescent="0.4">
      <c r="D587"/>
      <c r="E587"/>
      <c r="F587"/>
      <c r="AB587" s="1"/>
      <c r="AC587" s="1"/>
      <c r="AD587" s="1"/>
      <c r="AE587" s="1"/>
    </row>
    <row r="588" spans="4:31" ht="20" x14ac:dyDescent="0.4">
      <c r="D588"/>
      <c r="E588"/>
      <c r="F588"/>
      <c r="AB588" s="1"/>
      <c r="AC588" s="1"/>
      <c r="AD588" s="1"/>
      <c r="AE588" s="1"/>
    </row>
    <row r="589" spans="4:31" ht="20" x14ac:dyDescent="0.4">
      <c r="D589"/>
      <c r="E589"/>
      <c r="F589"/>
      <c r="AB589" s="1"/>
      <c r="AC589" s="1"/>
      <c r="AD589" s="1"/>
      <c r="AE589" s="1"/>
    </row>
    <row r="590" spans="4:31" ht="20" x14ac:dyDescent="0.4">
      <c r="D590"/>
      <c r="E590"/>
      <c r="F590"/>
      <c r="AB590" s="1"/>
      <c r="AC590" s="1"/>
      <c r="AD590" s="1"/>
      <c r="AE590" s="1"/>
    </row>
    <row r="591" spans="4:31" ht="20" x14ac:dyDescent="0.4">
      <c r="D591"/>
      <c r="E591"/>
      <c r="F591"/>
      <c r="AB591" s="1"/>
      <c r="AC591" s="1"/>
      <c r="AD591" s="1"/>
      <c r="AE591" s="1"/>
    </row>
    <row r="592" spans="4:31" ht="20" x14ac:dyDescent="0.4">
      <c r="D592"/>
      <c r="E592"/>
      <c r="F592"/>
      <c r="AB592" s="1"/>
      <c r="AC592" s="1"/>
      <c r="AD592" s="1"/>
      <c r="AE592" s="1"/>
    </row>
    <row r="593" spans="4:31" ht="20" x14ac:dyDescent="0.4">
      <c r="D593"/>
      <c r="E593"/>
      <c r="F593"/>
      <c r="AB593" s="1"/>
      <c r="AC593" s="1"/>
      <c r="AD593" s="1"/>
      <c r="AE593" s="1"/>
    </row>
    <row r="594" spans="4:31" ht="20" x14ac:dyDescent="0.4">
      <c r="D594"/>
      <c r="E594"/>
      <c r="F594"/>
      <c r="AB594" s="1"/>
      <c r="AC594" s="1"/>
      <c r="AD594" s="1"/>
      <c r="AE594" s="1"/>
    </row>
    <row r="595" spans="4:31" ht="20" x14ac:dyDescent="0.4">
      <c r="D595"/>
      <c r="E595"/>
      <c r="F595"/>
      <c r="AB595" s="1"/>
      <c r="AC595" s="1"/>
      <c r="AD595" s="1"/>
      <c r="AE595" s="1"/>
    </row>
    <row r="596" spans="4:31" ht="20" x14ac:dyDescent="0.4">
      <c r="D596"/>
      <c r="E596"/>
      <c r="F596"/>
      <c r="AB596" s="1"/>
      <c r="AC596" s="1"/>
      <c r="AD596" s="1"/>
      <c r="AE596" s="1"/>
    </row>
    <row r="597" spans="4:31" ht="20" x14ac:dyDescent="0.4">
      <c r="D597"/>
      <c r="E597"/>
      <c r="F597"/>
      <c r="AB597" s="1"/>
      <c r="AC597" s="1"/>
      <c r="AD597" s="1"/>
      <c r="AE597" s="1"/>
    </row>
    <row r="598" spans="4:31" ht="20" x14ac:dyDescent="0.4">
      <c r="D598"/>
      <c r="E598"/>
      <c r="F598"/>
      <c r="AB598" s="1"/>
      <c r="AC598" s="1"/>
      <c r="AD598" s="1"/>
      <c r="AE598" s="1"/>
    </row>
    <row r="599" spans="4:31" ht="20" x14ac:dyDescent="0.4">
      <c r="D599"/>
      <c r="E599"/>
      <c r="F599"/>
      <c r="AB599" s="1"/>
      <c r="AC599" s="1"/>
      <c r="AD599" s="1"/>
      <c r="AE599" s="1"/>
    </row>
    <row r="600" spans="4:31" ht="20" x14ac:dyDescent="0.4">
      <c r="D600"/>
      <c r="E600"/>
      <c r="F600"/>
      <c r="AB600" s="1"/>
      <c r="AC600" s="1"/>
      <c r="AD600" s="1"/>
      <c r="AE600" s="1"/>
    </row>
    <row r="601" spans="4:31" ht="20" x14ac:dyDescent="0.4">
      <c r="D601"/>
      <c r="E601"/>
      <c r="F601"/>
      <c r="AB601" s="1"/>
      <c r="AC601" s="1"/>
      <c r="AD601" s="1"/>
      <c r="AE601" s="1"/>
    </row>
    <row r="602" spans="4:31" ht="20" x14ac:dyDescent="0.4">
      <c r="D602"/>
      <c r="E602"/>
      <c r="F602"/>
      <c r="AB602" s="1"/>
      <c r="AC602" s="1"/>
      <c r="AD602" s="1"/>
      <c r="AE602" s="1"/>
    </row>
    <row r="603" spans="4:31" ht="20" x14ac:dyDescent="0.4">
      <c r="D603"/>
      <c r="E603"/>
      <c r="F603"/>
      <c r="AB603" s="1"/>
      <c r="AC603" s="1"/>
      <c r="AD603" s="1"/>
      <c r="AE603" s="1"/>
    </row>
    <row r="604" spans="4:31" ht="20" x14ac:dyDescent="0.4">
      <c r="D604"/>
      <c r="E604"/>
      <c r="F604"/>
      <c r="AB604" s="1"/>
      <c r="AC604" s="1"/>
      <c r="AD604" s="1"/>
      <c r="AE604" s="1"/>
    </row>
    <row r="605" spans="4:31" ht="20" x14ac:dyDescent="0.4">
      <c r="D605"/>
      <c r="E605"/>
      <c r="F605"/>
      <c r="AB605" s="1"/>
      <c r="AC605" s="1"/>
      <c r="AD605" s="1"/>
      <c r="AE605" s="1"/>
    </row>
    <row r="606" spans="4:31" ht="20" x14ac:dyDescent="0.4">
      <c r="D606"/>
      <c r="E606"/>
      <c r="F606"/>
      <c r="AB606" s="1"/>
      <c r="AC606" s="1"/>
      <c r="AD606" s="1"/>
      <c r="AE606" s="1"/>
    </row>
    <row r="607" spans="4:31" ht="20" x14ac:dyDescent="0.4">
      <c r="D607"/>
      <c r="E607"/>
      <c r="F607"/>
      <c r="AB607" s="1"/>
      <c r="AC607" s="1"/>
      <c r="AD607" s="1"/>
      <c r="AE607" s="1"/>
    </row>
    <row r="608" spans="4:31" ht="20" x14ac:dyDescent="0.4">
      <c r="D608"/>
      <c r="E608"/>
      <c r="F608"/>
      <c r="AB608" s="1"/>
      <c r="AC608" s="1"/>
      <c r="AD608" s="1"/>
      <c r="AE608" s="1"/>
    </row>
    <row r="609" spans="4:31" ht="20" x14ac:dyDescent="0.4">
      <c r="D609"/>
      <c r="E609"/>
      <c r="F609"/>
      <c r="AB609" s="1"/>
      <c r="AC609" s="1"/>
      <c r="AD609" s="1"/>
      <c r="AE609" s="1"/>
    </row>
    <row r="610" spans="4:31" ht="20" x14ac:dyDescent="0.4">
      <c r="D610"/>
      <c r="E610"/>
      <c r="F610"/>
      <c r="AB610" s="1"/>
      <c r="AC610" s="1"/>
      <c r="AD610" s="1"/>
      <c r="AE610" s="1"/>
    </row>
    <row r="611" spans="4:31" ht="20" x14ac:dyDescent="0.4">
      <c r="D611"/>
      <c r="E611"/>
      <c r="F611"/>
      <c r="AB611" s="1"/>
      <c r="AC611" s="1"/>
      <c r="AD611" s="1"/>
      <c r="AE611" s="1"/>
    </row>
    <row r="612" spans="4:31" ht="20" x14ac:dyDescent="0.4">
      <c r="D612"/>
      <c r="E612"/>
      <c r="F612"/>
      <c r="AB612" s="1"/>
      <c r="AC612" s="1"/>
      <c r="AD612" s="1"/>
      <c r="AE612" s="1"/>
    </row>
    <row r="613" spans="4:31" ht="20" x14ac:dyDescent="0.4">
      <c r="D613"/>
      <c r="E613"/>
      <c r="F613"/>
      <c r="AB613" s="1"/>
      <c r="AC613" s="1"/>
      <c r="AD613" s="1"/>
      <c r="AE613" s="1"/>
    </row>
    <row r="614" spans="4:31" ht="20" x14ac:dyDescent="0.4">
      <c r="D614"/>
      <c r="E614"/>
      <c r="F614"/>
      <c r="AB614" s="1"/>
      <c r="AC614" s="1"/>
      <c r="AD614" s="1"/>
      <c r="AE614" s="1"/>
    </row>
    <row r="615" spans="4:31" ht="20" x14ac:dyDescent="0.4">
      <c r="D615"/>
      <c r="E615"/>
      <c r="F615"/>
      <c r="AB615" s="1"/>
      <c r="AC615" s="1"/>
      <c r="AD615" s="1"/>
      <c r="AE615" s="1"/>
    </row>
    <row r="616" spans="4:31" ht="20" x14ac:dyDescent="0.4">
      <c r="D616"/>
      <c r="E616"/>
      <c r="F616"/>
      <c r="AB616" s="1"/>
      <c r="AC616" s="1"/>
      <c r="AD616" s="1"/>
      <c r="AE616" s="1"/>
    </row>
    <row r="617" spans="4:31" ht="20" x14ac:dyDescent="0.4">
      <c r="D617"/>
      <c r="E617"/>
      <c r="F617"/>
      <c r="AB617" s="1"/>
      <c r="AC617" s="1"/>
      <c r="AD617" s="1"/>
      <c r="AE617" s="1"/>
    </row>
    <row r="618" spans="4:31" ht="20" x14ac:dyDescent="0.4">
      <c r="D618"/>
      <c r="E618"/>
      <c r="F618"/>
      <c r="AB618" s="1"/>
      <c r="AC618" s="1"/>
      <c r="AD618" s="1"/>
      <c r="AE618" s="1"/>
    </row>
    <row r="619" spans="4:31" ht="20" x14ac:dyDescent="0.4">
      <c r="D619"/>
      <c r="E619"/>
      <c r="F619"/>
      <c r="AB619" s="1"/>
      <c r="AC619" s="1"/>
      <c r="AD619" s="1"/>
      <c r="AE619" s="1"/>
    </row>
    <row r="620" spans="4:31" ht="20" x14ac:dyDescent="0.4">
      <c r="D620"/>
      <c r="E620"/>
      <c r="F620"/>
      <c r="AB620" s="1"/>
      <c r="AC620" s="1"/>
      <c r="AD620" s="1"/>
      <c r="AE620" s="1"/>
    </row>
    <row r="621" spans="4:31" ht="20" x14ac:dyDescent="0.4">
      <c r="D621"/>
      <c r="E621"/>
      <c r="F621"/>
      <c r="AB621" s="1"/>
      <c r="AC621" s="1"/>
      <c r="AD621" s="1"/>
      <c r="AE621" s="1"/>
    </row>
    <row r="622" spans="4:31" ht="20" x14ac:dyDescent="0.4">
      <c r="D622"/>
      <c r="E622"/>
      <c r="F622"/>
      <c r="AB622" s="1"/>
      <c r="AC622" s="1"/>
      <c r="AD622" s="1"/>
      <c r="AE622" s="1"/>
    </row>
    <row r="623" spans="4:31" ht="20" x14ac:dyDescent="0.4">
      <c r="D623"/>
      <c r="E623"/>
      <c r="F623"/>
      <c r="AB623" s="1"/>
      <c r="AC623" s="1"/>
      <c r="AD623" s="1"/>
      <c r="AE623" s="1"/>
    </row>
    <row r="624" spans="4:31" ht="20" x14ac:dyDescent="0.4">
      <c r="D624"/>
      <c r="E624"/>
      <c r="F624"/>
      <c r="AB624" s="1"/>
      <c r="AC624" s="1"/>
      <c r="AD624" s="1"/>
      <c r="AE624" s="1"/>
    </row>
    <row r="625" spans="4:31" ht="20" x14ac:dyDescent="0.4">
      <c r="D625"/>
      <c r="E625"/>
      <c r="F625"/>
      <c r="AB625" s="1"/>
      <c r="AC625" s="1"/>
      <c r="AD625" s="1"/>
      <c r="AE625" s="1"/>
    </row>
    <row r="626" spans="4:31" ht="20" x14ac:dyDescent="0.4">
      <c r="D626"/>
      <c r="E626"/>
      <c r="F626"/>
      <c r="AB626" s="1"/>
      <c r="AC626" s="1"/>
      <c r="AD626" s="1"/>
      <c r="AE626" s="1"/>
    </row>
    <row r="627" spans="4:31" ht="20" x14ac:dyDescent="0.4">
      <c r="D627"/>
      <c r="E627"/>
      <c r="F627"/>
      <c r="AB627" s="1"/>
      <c r="AC627" s="1"/>
      <c r="AD627" s="1"/>
      <c r="AE627" s="1"/>
    </row>
    <row r="628" spans="4:31" ht="20" x14ac:dyDescent="0.4">
      <c r="D628"/>
      <c r="E628"/>
      <c r="F628"/>
      <c r="AB628" s="1"/>
      <c r="AC628" s="1"/>
      <c r="AD628" s="1"/>
      <c r="AE628" s="1"/>
    </row>
    <row r="629" spans="4:31" ht="20" x14ac:dyDescent="0.4">
      <c r="D629"/>
      <c r="E629"/>
      <c r="F629"/>
      <c r="AB629" s="1"/>
      <c r="AC629" s="1"/>
      <c r="AD629" s="1"/>
      <c r="AE629" s="1"/>
    </row>
    <row r="630" spans="4:31" ht="20" x14ac:dyDescent="0.4">
      <c r="D630"/>
      <c r="E630"/>
      <c r="F630"/>
      <c r="AB630" s="1"/>
      <c r="AC630" s="1"/>
      <c r="AD630" s="1"/>
      <c r="AE630" s="1"/>
    </row>
    <row r="631" spans="4:31" ht="20" x14ac:dyDescent="0.4">
      <c r="D631"/>
      <c r="E631"/>
      <c r="F631"/>
      <c r="AB631" s="1"/>
      <c r="AC631" s="1"/>
      <c r="AD631" s="1"/>
      <c r="AE631" s="1"/>
    </row>
    <row r="632" spans="4:31" ht="20" x14ac:dyDescent="0.4">
      <c r="D632"/>
      <c r="E632"/>
      <c r="F632"/>
      <c r="AB632" s="1"/>
      <c r="AC632" s="1"/>
      <c r="AD632" s="1"/>
      <c r="AE632" s="1"/>
    </row>
    <row r="633" spans="4:31" ht="20" x14ac:dyDescent="0.4">
      <c r="D633"/>
      <c r="E633"/>
      <c r="F633"/>
      <c r="AB633" s="1"/>
      <c r="AC633" s="1"/>
      <c r="AD633" s="1"/>
      <c r="AE633" s="1"/>
    </row>
    <row r="634" spans="4:31" ht="20" x14ac:dyDescent="0.4">
      <c r="D634"/>
      <c r="E634"/>
      <c r="F634"/>
      <c r="AB634" s="1"/>
      <c r="AC634" s="1"/>
      <c r="AD634" s="1"/>
      <c r="AE634" s="1"/>
    </row>
    <row r="635" spans="4:31" ht="20" x14ac:dyDescent="0.4">
      <c r="D635"/>
      <c r="E635"/>
      <c r="F635"/>
      <c r="AB635" s="1"/>
      <c r="AC635" s="1"/>
      <c r="AD635" s="1"/>
      <c r="AE635" s="1"/>
    </row>
    <row r="636" spans="4:31" ht="20" x14ac:dyDescent="0.4">
      <c r="D636"/>
      <c r="E636"/>
      <c r="F636"/>
      <c r="AB636" s="1"/>
      <c r="AC636" s="1"/>
      <c r="AD636" s="1"/>
      <c r="AE636" s="1"/>
    </row>
    <row r="637" spans="4:31" ht="20" x14ac:dyDescent="0.4">
      <c r="D637"/>
      <c r="E637"/>
      <c r="F637"/>
      <c r="AB637" s="1"/>
      <c r="AC637" s="1"/>
      <c r="AD637" s="1"/>
      <c r="AE637" s="1"/>
    </row>
    <row r="638" spans="4:31" ht="20" x14ac:dyDescent="0.4">
      <c r="D638"/>
      <c r="E638"/>
      <c r="F638"/>
      <c r="AB638" s="1"/>
      <c r="AC638" s="1"/>
      <c r="AD638" s="1"/>
      <c r="AE638" s="1"/>
    </row>
    <row r="639" spans="4:31" ht="20" x14ac:dyDescent="0.4">
      <c r="D639"/>
      <c r="E639"/>
      <c r="F639"/>
      <c r="AB639" s="1"/>
      <c r="AC639" s="1"/>
      <c r="AD639" s="1"/>
      <c r="AE639" s="1"/>
    </row>
    <row r="640" spans="4:31" ht="20" x14ac:dyDescent="0.4">
      <c r="D640"/>
      <c r="E640"/>
      <c r="F640"/>
      <c r="AB640" s="1"/>
      <c r="AC640" s="1"/>
      <c r="AD640" s="1"/>
      <c r="AE640" s="1"/>
    </row>
    <row r="641" spans="4:31" ht="20" x14ac:dyDescent="0.4">
      <c r="D641"/>
      <c r="E641"/>
      <c r="F641"/>
      <c r="AB641" s="1"/>
      <c r="AC641" s="1"/>
      <c r="AD641" s="1"/>
      <c r="AE641" s="1"/>
    </row>
    <row r="642" spans="4:31" ht="20" x14ac:dyDescent="0.4">
      <c r="D642"/>
      <c r="E642"/>
      <c r="F642"/>
      <c r="AB642" s="1"/>
      <c r="AC642" s="1"/>
      <c r="AD642" s="1"/>
      <c r="AE642" s="1"/>
    </row>
    <row r="643" spans="4:31" ht="20" x14ac:dyDescent="0.4">
      <c r="D643"/>
      <c r="E643"/>
      <c r="F643"/>
      <c r="AB643" s="1"/>
      <c r="AC643" s="1"/>
      <c r="AD643" s="1"/>
      <c r="AE643" s="1"/>
    </row>
    <row r="644" spans="4:31" ht="20" x14ac:dyDescent="0.4">
      <c r="D644"/>
      <c r="E644"/>
      <c r="F644"/>
      <c r="AB644" s="1"/>
      <c r="AC644" s="1"/>
      <c r="AD644" s="1"/>
      <c r="AE644" s="1"/>
    </row>
    <row r="645" spans="4:31" ht="20" x14ac:dyDescent="0.4">
      <c r="D645"/>
      <c r="E645"/>
      <c r="F645"/>
      <c r="AB645" s="1"/>
      <c r="AC645" s="1"/>
      <c r="AD645" s="1"/>
      <c r="AE645" s="1"/>
    </row>
    <row r="646" spans="4:31" ht="20" x14ac:dyDescent="0.4">
      <c r="D646"/>
      <c r="E646"/>
      <c r="F646"/>
      <c r="AB646" s="1"/>
      <c r="AC646" s="1"/>
      <c r="AD646" s="1"/>
      <c r="AE646" s="1"/>
    </row>
    <row r="647" spans="4:31" ht="20" x14ac:dyDescent="0.4">
      <c r="D647"/>
      <c r="E647"/>
      <c r="F647"/>
      <c r="AB647" s="1"/>
      <c r="AC647" s="1"/>
      <c r="AD647" s="1"/>
      <c r="AE647" s="1"/>
    </row>
    <row r="648" spans="4:31" ht="20" x14ac:dyDescent="0.4">
      <c r="D648"/>
      <c r="E648"/>
      <c r="F648"/>
      <c r="AB648" s="1"/>
      <c r="AC648" s="1"/>
      <c r="AD648" s="1"/>
      <c r="AE648" s="1"/>
    </row>
    <row r="649" spans="4:31" ht="20" x14ac:dyDescent="0.4">
      <c r="D649"/>
      <c r="E649"/>
      <c r="F649"/>
      <c r="AB649" s="1"/>
      <c r="AC649" s="1"/>
      <c r="AD649" s="1"/>
      <c r="AE649" s="1"/>
    </row>
    <row r="650" spans="4:31" ht="20" x14ac:dyDescent="0.4">
      <c r="D650"/>
      <c r="E650"/>
      <c r="F650"/>
      <c r="AB650" s="1"/>
      <c r="AC650" s="1"/>
      <c r="AD650" s="1"/>
      <c r="AE650" s="1"/>
    </row>
    <row r="651" spans="4:31" ht="20" x14ac:dyDescent="0.4">
      <c r="D651"/>
      <c r="E651"/>
      <c r="F651"/>
      <c r="AB651" s="1"/>
      <c r="AC651" s="1"/>
      <c r="AD651" s="1"/>
      <c r="AE651" s="1"/>
    </row>
    <row r="652" spans="4:31" ht="20" x14ac:dyDescent="0.4">
      <c r="D652"/>
      <c r="E652"/>
      <c r="F652"/>
      <c r="AB652" s="1"/>
      <c r="AC652" s="1"/>
      <c r="AD652" s="1"/>
      <c r="AE652" s="1"/>
    </row>
    <row r="653" spans="4:31" ht="20" x14ac:dyDescent="0.4">
      <c r="D653"/>
      <c r="E653"/>
      <c r="F653"/>
      <c r="AB653" s="1"/>
      <c r="AC653" s="1"/>
      <c r="AD653" s="1"/>
      <c r="AE653" s="1"/>
    </row>
    <row r="654" spans="4:31" ht="20" x14ac:dyDescent="0.4">
      <c r="D654"/>
      <c r="E654"/>
      <c r="F654"/>
      <c r="AB654" s="1"/>
      <c r="AC654" s="1"/>
      <c r="AD654" s="1"/>
      <c r="AE654" s="1"/>
    </row>
    <row r="655" spans="4:31" ht="20" x14ac:dyDescent="0.4">
      <c r="D655"/>
      <c r="E655"/>
      <c r="F655"/>
      <c r="AB655" s="1"/>
      <c r="AC655" s="1"/>
      <c r="AD655" s="1"/>
      <c r="AE655" s="1"/>
    </row>
    <row r="656" spans="4:31" ht="20" x14ac:dyDescent="0.4">
      <c r="D656"/>
      <c r="E656"/>
      <c r="F656"/>
      <c r="AB656" s="1"/>
      <c r="AC656" s="1"/>
      <c r="AD656" s="1"/>
      <c r="AE656" s="1"/>
    </row>
    <row r="657" spans="4:31" ht="20" x14ac:dyDescent="0.4">
      <c r="D657"/>
      <c r="E657"/>
      <c r="F657"/>
      <c r="AB657" s="1"/>
      <c r="AC657" s="1"/>
      <c r="AD657" s="1"/>
      <c r="AE657" s="1"/>
    </row>
    <row r="658" spans="4:31" ht="20" x14ac:dyDescent="0.4">
      <c r="D658"/>
      <c r="E658"/>
      <c r="F658"/>
      <c r="AB658" s="1"/>
      <c r="AC658" s="1"/>
      <c r="AD658" s="1"/>
      <c r="AE658" s="1"/>
    </row>
    <row r="659" spans="4:31" ht="20" x14ac:dyDescent="0.4">
      <c r="D659"/>
      <c r="E659"/>
      <c r="F659"/>
      <c r="AB659" s="1"/>
      <c r="AC659" s="1"/>
      <c r="AD659" s="1"/>
      <c r="AE659" s="1"/>
    </row>
    <row r="660" spans="4:31" ht="20" x14ac:dyDescent="0.4">
      <c r="D660"/>
      <c r="E660"/>
      <c r="F660"/>
      <c r="AB660" s="1"/>
      <c r="AC660" s="1"/>
      <c r="AD660" s="1"/>
      <c r="AE660" s="1"/>
    </row>
    <row r="661" spans="4:31" ht="20" x14ac:dyDescent="0.4">
      <c r="D661"/>
      <c r="E661"/>
      <c r="F661"/>
      <c r="AB661" s="1"/>
      <c r="AC661" s="1"/>
      <c r="AD661" s="1"/>
      <c r="AE661" s="1"/>
    </row>
    <row r="662" spans="4:31" ht="20" x14ac:dyDescent="0.4">
      <c r="D662"/>
      <c r="E662"/>
      <c r="F662"/>
      <c r="AB662" s="1"/>
      <c r="AC662" s="1"/>
      <c r="AD662" s="1"/>
      <c r="AE662" s="1"/>
    </row>
    <row r="663" spans="4:31" ht="20" x14ac:dyDescent="0.4">
      <c r="D663"/>
      <c r="E663"/>
      <c r="F663"/>
      <c r="AB663" s="1"/>
      <c r="AC663" s="1"/>
      <c r="AD663" s="1"/>
      <c r="AE663" s="1"/>
    </row>
    <row r="664" spans="4:31" ht="20" x14ac:dyDescent="0.4">
      <c r="D664"/>
      <c r="E664"/>
      <c r="F664"/>
      <c r="AB664" s="1"/>
      <c r="AC664" s="1"/>
      <c r="AD664" s="1"/>
      <c r="AE664" s="1"/>
    </row>
    <row r="665" spans="4:31" ht="20" x14ac:dyDescent="0.4">
      <c r="D665"/>
      <c r="E665"/>
      <c r="F665"/>
      <c r="AB665" s="1"/>
      <c r="AC665" s="1"/>
      <c r="AD665" s="1"/>
      <c r="AE665" s="1"/>
    </row>
    <row r="666" spans="4:31" ht="20" x14ac:dyDescent="0.4">
      <c r="D666"/>
      <c r="E666"/>
      <c r="F666"/>
      <c r="AB666" s="1"/>
      <c r="AC666" s="1"/>
      <c r="AD666" s="1"/>
      <c r="AE666" s="1"/>
    </row>
    <row r="667" spans="4:31" ht="20" x14ac:dyDescent="0.4">
      <c r="D667"/>
      <c r="E667"/>
      <c r="F667"/>
      <c r="AB667" s="1"/>
      <c r="AC667" s="1"/>
      <c r="AD667" s="1"/>
      <c r="AE667" s="1"/>
    </row>
    <row r="668" spans="4:31" ht="20" x14ac:dyDescent="0.4">
      <c r="D668"/>
      <c r="E668"/>
      <c r="F668"/>
      <c r="AB668" s="1"/>
      <c r="AC668" s="1"/>
      <c r="AD668" s="1"/>
      <c r="AE668" s="1"/>
    </row>
    <row r="669" spans="4:31" ht="20" x14ac:dyDescent="0.4">
      <c r="D669"/>
      <c r="E669"/>
      <c r="F669"/>
      <c r="AB669" s="1"/>
      <c r="AC669" s="1"/>
      <c r="AD669" s="1"/>
      <c r="AE669" s="1"/>
    </row>
    <row r="670" spans="4:31" ht="20" x14ac:dyDescent="0.4">
      <c r="D670"/>
      <c r="E670"/>
      <c r="F670"/>
      <c r="AB670" s="1"/>
      <c r="AC670" s="1"/>
      <c r="AD670" s="1"/>
      <c r="AE670" s="1"/>
    </row>
    <row r="671" spans="4:31" ht="20" x14ac:dyDescent="0.4">
      <c r="D671"/>
      <c r="E671"/>
      <c r="F671"/>
      <c r="AB671" s="1"/>
      <c r="AC671" s="1"/>
      <c r="AD671" s="1"/>
      <c r="AE671" s="1"/>
    </row>
    <row r="672" spans="4:31" ht="20" x14ac:dyDescent="0.4">
      <c r="D672"/>
      <c r="E672"/>
      <c r="F672"/>
      <c r="AB672" s="1"/>
      <c r="AC672" s="1"/>
      <c r="AD672" s="1"/>
      <c r="AE672" s="1"/>
    </row>
    <row r="673" spans="4:31" ht="20" x14ac:dyDescent="0.4">
      <c r="D673"/>
      <c r="E673"/>
      <c r="F673"/>
      <c r="AB673" s="1"/>
      <c r="AC673" s="1"/>
      <c r="AD673" s="1"/>
      <c r="AE673" s="1"/>
    </row>
    <row r="674" spans="4:31" ht="20" x14ac:dyDescent="0.4">
      <c r="D674"/>
      <c r="E674"/>
      <c r="F674"/>
      <c r="AB674" s="1"/>
      <c r="AC674" s="1"/>
      <c r="AD674" s="1"/>
      <c r="AE674" s="1"/>
    </row>
    <row r="675" spans="4:31" ht="20" x14ac:dyDescent="0.4">
      <c r="D675"/>
      <c r="E675"/>
      <c r="F675"/>
      <c r="AB675" s="1"/>
      <c r="AC675" s="1"/>
      <c r="AD675" s="1"/>
      <c r="AE675" s="1"/>
    </row>
    <row r="676" spans="4:31" ht="20" x14ac:dyDescent="0.4">
      <c r="D676"/>
      <c r="E676"/>
      <c r="F676"/>
      <c r="AB676" s="1"/>
      <c r="AC676" s="1"/>
      <c r="AD676" s="1"/>
      <c r="AE676" s="1"/>
    </row>
    <row r="677" spans="4:31" ht="20" x14ac:dyDescent="0.4">
      <c r="D677"/>
      <c r="E677"/>
      <c r="F677"/>
      <c r="AB677" s="1"/>
      <c r="AC677" s="1"/>
      <c r="AD677" s="1"/>
      <c r="AE677" s="1"/>
    </row>
    <row r="678" spans="4:31" ht="20" x14ac:dyDescent="0.4">
      <c r="D678"/>
      <c r="E678"/>
      <c r="F678"/>
      <c r="AB678" s="1"/>
      <c r="AC678" s="1"/>
      <c r="AD678" s="1"/>
      <c r="AE678" s="1"/>
    </row>
    <row r="679" spans="4:31" ht="20" x14ac:dyDescent="0.4">
      <c r="D679"/>
      <c r="E679"/>
      <c r="F679"/>
      <c r="AB679" s="1"/>
      <c r="AC679" s="1"/>
      <c r="AD679" s="1"/>
      <c r="AE679" s="1"/>
    </row>
    <row r="680" spans="4:31" ht="20" x14ac:dyDescent="0.4">
      <c r="D680"/>
      <c r="E680"/>
      <c r="F680"/>
      <c r="AB680" s="1"/>
      <c r="AC680" s="1"/>
      <c r="AD680" s="1"/>
      <c r="AE680" s="1"/>
    </row>
    <row r="681" spans="4:31" ht="20" x14ac:dyDescent="0.4">
      <c r="D681"/>
      <c r="E681"/>
      <c r="F681"/>
      <c r="AB681" s="1"/>
      <c r="AC681" s="1"/>
      <c r="AD681" s="1"/>
      <c r="AE681" s="1"/>
    </row>
    <row r="682" spans="4:31" ht="20" x14ac:dyDescent="0.4">
      <c r="D682"/>
      <c r="E682"/>
      <c r="F682"/>
      <c r="AB682" s="1"/>
      <c r="AC682" s="1"/>
      <c r="AD682" s="1"/>
      <c r="AE682" s="1"/>
    </row>
    <row r="683" spans="4:31" ht="20" x14ac:dyDescent="0.4">
      <c r="D683"/>
      <c r="E683"/>
      <c r="F683"/>
      <c r="AB683" s="1"/>
      <c r="AC683" s="1"/>
      <c r="AD683" s="1"/>
      <c r="AE683" s="1"/>
    </row>
    <row r="684" spans="4:31" ht="20" x14ac:dyDescent="0.4">
      <c r="D684"/>
      <c r="E684"/>
      <c r="F684"/>
      <c r="AB684" s="1"/>
      <c r="AC684" s="1"/>
      <c r="AD684" s="1"/>
      <c r="AE684" s="1"/>
    </row>
    <row r="685" spans="4:31" ht="20" x14ac:dyDescent="0.4">
      <c r="D685"/>
      <c r="E685"/>
      <c r="F685"/>
      <c r="AB685" s="1"/>
      <c r="AC685" s="1"/>
      <c r="AD685" s="1"/>
      <c r="AE685" s="1"/>
    </row>
    <row r="686" spans="4:31" ht="20" x14ac:dyDescent="0.4">
      <c r="D686"/>
      <c r="E686"/>
      <c r="F686"/>
      <c r="AB686" s="1"/>
      <c r="AC686" s="1"/>
      <c r="AD686" s="1"/>
      <c r="AE686" s="1"/>
    </row>
    <row r="687" spans="4:31" ht="20" x14ac:dyDescent="0.4">
      <c r="D687"/>
      <c r="E687"/>
      <c r="F687"/>
      <c r="AB687" s="1"/>
      <c r="AC687" s="1"/>
      <c r="AD687" s="1"/>
      <c r="AE687" s="1"/>
    </row>
    <row r="688" spans="4:31" ht="20" x14ac:dyDescent="0.4">
      <c r="D688"/>
      <c r="E688"/>
      <c r="F688"/>
      <c r="AB688" s="1"/>
      <c r="AC688" s="1"/>
      <c r="AD688" s="1"/>
      <c r="AE688" s="1"/>
    </row>
    <row r="689" spans="4:31" ht="20" x14ac:dyDescent="0.4">
      <c r="D689"/>
      <c r="E689"/>
      <c r="F689"/>
      <c r="AB689" s="1"/>
      <c r="AC689" s="1"/>
      <c r="AD689" s="1"/>
      <c r="AE689" s="1"/>
    </row>
    <row r="690" spans="4:31" ht="20" x14ac:dyDescent="0.4">
      <c r="D690"/>
      <c r="E690"/>
      <c r="F690"/>
      <c r="AB690" s="1"/>
      <c r="AC690" s="1"/>
      <c r="AD690" s="1"/>
      <c r="AE690" s="1"/>
    </row>
    <row r="691" spans="4:31" ht="20" x14ac:dyDescent="0.4">
      <c r="D691"/>
      <c r="E691"/>
      <c r="F691"/>
      <c r="AB691" s="1"/>
      <c r="AC691" s="1"/>
      <c r="AD691" s="1"/>
      <c r="AE691" s="1"/>
    </row>
    <row r="692" spans="4:31" ht="20" x14ac:dyDescent="0.4">
      <c r="D692"/>
      <c r="E692"/>
      <c r="F692"/>
      <c r="AB692" s="1"/>
      <c r="AC692" s="1"/>
      <c r="AD692" s="1"/>
      <c r="AE692" s="1"/>
    </row>
    <row r="693" spans="4:31" ht="20" x14ac:dyDescent="0.4">
      <c r="D693"/>
      <c r="E693"/>
      <c r="F693"/>
      <c r="AB693" s="1"/>
      <c r="AC693" s="1"/>
      <c r="AD693" s="1"/>
      <c r="AE693" s="1"/>
    </row>
    <row r="694" spans="4:31" ht="20" x14ac:dyDescent="0.4">
      <c r="D694"/>
      <c r="E694"/>
      <c r="F694"/>
      <c r="AB694" s="1"/>
      <c r="AC694" s="1"/>
      <c r="AD694" s="1"/>
      <c r="AE694" s="1"/>
    </row>
    <row r="695" spans="4:31" ht="20" x14ac:dyDescent="0.4">
      <c r="D695"/>
      <c r="E695"/>
      <c r="F695"/>
      <c r="AB695" s="1"/>
      <c r="AC695" s="1"/>
      <c r="AD695" s="1"/>
      <c r="AE695" s="1"/>
    </row>
    <row r="696" spans="4:31" ht="20" x14ac:dyDescent="0.4">
      <c r="D696"/>
      <c r="E696"/>
      <c r="F696"/>
      <c r="AB696" s="1"/>
      <c r="AC696" s="1"/>
      <c r="AD696" s="1"/>
      <c r="AE696" s="1"/>
    </row>
    <row r="697" spans="4:31" ht="20" x14ac:dyDescent="0.4">
      <c r="D697"/>
      <c r="E697"/>
      <c r="F697"/>
      <c r="AB697" s="1"/>
      <c r="AC697" s="1"/>
      <c r="AD697" s="1"/>
      <c r="AE697" s="1"/>
    </row>
    <row r="698" spans="4:31" ht="20" x14ac:dyDescent="0.4">
      <c r="D698"/>
      <c r="E698"/>
      <c r="F698"/>
      <c r="AB698" s="1"/>
      <c r="AC698" s="1"/>
      <c r="AD698" s="1"/>
      <c r="AE698" s="1"/>
    </row>
    <row r="699" spans="4:31" ht="20" x14ac:dyDescent="0.4">
      <c r="D699"/>
      <c r="E699"/>
      <c r="F699"/>
      <c r="AB699" s="1"/>
      <c r="AC699" s="1"/>
      <c r="AD699" s="1"/>
      <c r="AE699" s="1"/>
    </row>
    <row r="700" spans="4:31" ht="20" x14ac:dyDescent="0.4">
      <c r="D700"/>
      <c r="E700"/>
      <c r="F700"/>
      <c r="AB700" s="1"/>
      <c r="AC700" s="1"/>
      <c r="AD700" s="1"/>
      <c r="AE700" s="1"/>
    </row>
    <row r="701" spans="4:31" ht="20" x14ac:dyDescent="0.4">
      <c r="D701"/>
      <c r="E701"/>
      <c r="F701"/>
      <c r="AB701" s="1"/>
      <c r="AC701" s="1"/>
      <c r="AD701" s="1"/>
      <c r="AE701" s="1"/>
    </row>
    <row r="702" spans="4:31" ht="20" x14ac:dyDescent="0.4">
      <c r="D702"/>
      <c r="E702"/>
      <c r="F702"/>
      <c r="AB702" s="1"/>
      <c r="AC702" s="1"/>
      <c r="AD702" s="1"/>
      <c r="AE702" s="1"/>
    </row>
    <row r="703" spans="4:31" ht="20" x14ac:dyDescent="0.4">
      <c r="D703"/>
      <c r="E703"/>
      <c r="F703"/>
      <c r="AB703" s="1"/>
      <c r="AC703" s="1"/>
      <c r="AD703" s="1"/>
      <c r="AE703" s="1"/>
    </row>
    <row r="704" spans="4:31" ht="20" x14ac:dyDescent="0.4">
      <c r="D704"/>
      <c r="E704"/>
      <c r="F704"/>
      <c r="AB704" s="1"/>
      <c r="AC704" s="1"/>
      <c r="AD704" s="1"/>
      <c r="AE704" s="1"/>
    </row>
    <row r="705" spans="4:31" ht="20" x14ac:dyDescent="0.4">
      <c r="D705"/>
      <c r="E705"/>
      <c r="F705"/>
      <c r="AB705" s="1"/>
      <c r="AC705" s="1"/>
      <c r="AD705" s="1"/>
      <c r="AE705" s="1"/>
    </row>
    <row r="706" spans="4:31" ht="20" x14ac:dyDescent="0.4">
      <c r="D706"/>
      <c r="E706"/>
      <c r="F706"/>
      <c r="AB706" s="1"/>
      <c r="AC706" s="1"/>
      <c r="AD706" s="1"/>
      <c r="AE706" s="1"/>
    </row>
    <row r="707" spans="4:31" ht="20" x14ac:dyDescent="0.4">
      <c r="D707"/>
      <c r="E707"/>
      <c r="F707"/>
      <c r="AB707" s="1"/>
      <c r="AC707" s="1"/>
      <c r="AD707" s="1"/>
      <c r="AE707" s="1"/>
    </row>
    <row r="708" spans="4:31" ht="20" x14ac:dyDescent="0.4">
      <c r="D708"/>
      <c r="E708"/>
      <c r="F708"/>
      <c r="AB708" s="1"/>
      <c r="AC708" s="1"/>
      <c r="AD708" s="1"/>
      <c r="AE708" s="1"/>
    </row>
    <row r="709" spans="4:31" ht="20" x14ac:dyDescent="0.4">
      <c r="D709"/>
      <c r="E709"/>
      <c r="F709"/>
      <c r="AB709" s="1"/>
      <c r="AC709" s="1"/>
      <c r="AD709" s="1"/>
      <c r="AE709" s="1"/>
    </row>
    <row r="710" spans="4:31" ht="20" x14ac:dyDescent="0.4">
      <c r="D710"/>
      <c r="E710"/>
      <c r="F710"/>
      <c r="AB710" s="1"/>
      <c r="AC710" s="1"/>
      <c r="AD710" s="1"/>
      <c r="AE710" s="1"/>
    </row>
    <row r="711" spans="4:31" ht="20" x14ac:dyDescent="0.4">
      <c r="D711"/>
      <c r="E711"/>
      <c r="F711"/>
      <c r="AB711" s="1"/>
      <c r="AC711" s="1"/>
      <c r="AD711" s="1"/>
      <c r="AE711" s="1"/>
    </row>
    <row r="712" spans="4:31" ht="20" x14ac:dyDescent="0.4">
      <c r="D712"/>
      <c r="E712"/>
      <c r="F712"/>
      <c r="AB712" s="1"/>
      <c r="AC712" s="1"/>
      <c r="AD712" s="1"/>
      <c r="AE712" s="1"/>
    </row>
    <row r="713" spans="4:31" ht="20" x14ac:dyDescent="0.4">
      <c r="D713"/>
      <c r="E713"/>
      <c r="F713"/>
      <c r="AB713" s="1"/>
      <c r="AC713" s="1"/>
      <c r="AD713" s="1"/>
      <c r="AE713" s="1"/>
    </row>
    <row r="714" spans="4:31" ht="20" x14ac:dyDescent="0.4">
      <c r="D714"/>
      <c r="E714"/>
      <c r="F714"/>
      <c r="AB714" s="1"/>
      <c r="AC714" s="1"/>
      <c r="AD714" s="1"/>
      <c r="AE714" s="1"/>
    </row>
    <row r="715" spans="4:31" ht="20" x14ac:dyDescent="0.4">
      <c r="D715"/>
      <c r="E715"/>
      <c r="F715"/>
      <c r="AB715" s="1"/>
      <c r="AC715" s="1"/>
      <c r="AD715" s="1"/>
      <c r="AE715" s="1"/>
    </row>
    <row r="716" spans="4:31" ht="20" x14ac:dyDescent="0.4">
      <c r="D716"/>
      <c r="E716"/>
      <c r="F716"/>
      <c r="AB716" s="1"/>
      <c r="AC716" s="1"/>
      <c r="AD716" s="1"/>
      <c r="AE716" s="1"/>
    </row>
    <row r="717" spans="4:31" ht="20" x14ac:dyDescent="0.4">
      <c r="D717"/>
      <c r="E717"/>
      <c r="F717"/>
      <c r="AB717" s="1"/>
      <c r="AC717" s="1"/>
      <c r="AD717" s="1"/>
      <c r="AE717" s="1"/>
    </row>
    <row r="718" spans="4:31" ht="20" x14ac:dyDescent="0.4">
      <c r="D718"/>
      <c r="E718"/>
      <c r="F718"/>
      <c r="AB718" s="1"/>
      <c r="AC718" s="1"/>
      <c r="AD718" s="1"/>
      <c r="AE718" s="1"/>
    </row>
    <row r="719" spans="4:31" ht="20" x14ac:dyDescent="0.4">
      <c r="D719"/>
      <c r="E719"/>
      <c r="F719"/>
      <c r="AB719" s="1"/>
      <c r="AC719" s="1"/>
      <c r="AD719" s="1"/>
      <c r="AE719" s="1"/>
    </row>
    <row r="720" spans="4:31" ht="20" x14ac:dyDescent="0.4">
      <c r="D720"/>
      <c r="E720"/>
      <c r="F720"/>
      <c r="AB720" s="1"/>
      <c r="AC720" s="1"/>
      <c r="AD720" s="1"/>
      <c r="AE720" s="1"/>
    </row>
    <row r="721" spans="4:31" ht="20" x14ac:dyDescent="0.4">
      <c r="D721"/>
      <c r="E721"/>
      <c r="F721"/>
      <c r="AB721" s="1"/>
      <c r="AC721" s="1"/>
      <c r="AD721" s="1"/>
      <c r="AE721" s="1"/>
    </row>
    <row r="722" spans="4:31" ht="20" x14ac:dyDescent="0.4">
      <c r="D722"/>
      <c r="E722"/>
      <c r="F722"/>
      <c r="AB722" s="1"/>
      <c r="AC722" s="1"/>
      <c r="AD722" s="1"/>
      <c r="AE722" s="1"/>
    </row>
    <row r="723" spans="4:31" ht="20" x14ac:dyDescent="0.4">
      <c r="D723"/>
      <c r="E723"/>
      <c r="F723"/>
      <c r="AB723" s="1"/>
      <c r="AC723" s="1"/>
      <c r="AD723" s="1"/>
      <c r="AE723" s="1"/>
    </row>
    <row r="724" spans="4:31" ht="20" x14ac:dyDescent="0.4">
      <c r="D724"/>
      <c r="E724"/>
      <c r="F724"/>
      <c r="AB724" s="1"/>
      <c r="AC724" s="1"/>
      <c r="AD724" s="1"/>
      <c r="AE724" s="1"/>
    </row>
    <row r="725" spans="4:31" ht="20" x14ac:dyDescent="0.4">
      <c r="D725"/>
      <c r="E725"/>
      <c r="F725"/>
      <c r="AB725" s="1"/>
      <c r="AC725" s="1"/>
      <c r="AD725" s="1"/>
      <c r="AE725" s="1"/>
    </row>
    <row r="726" spans="4:31" ht="20" x14ac:dyDescent="0.4">
      <c r="D726"/>
      <c r="E726"/>
      <c r="F726"/>
      <c r="AB726" s="1"/>
      <c r="AC726" s="1"/>
      <c r="AD726" s="1"/>
      <c r="AE726" s="1"/>
    </row>
    <row r="727" spans="4:31" ht="20" x14ac:dyDescent="0.4">
      <c r="D727"/>
      <c r="E727"/>
      <c r="F727"/>
      <c r="AB727" s="1"/>
      <c r="AC727" s="1"/>
      <c r="AD727" s="1"/>
      <c r="AE727" s="1"/>
    </row>
    <row r="728" spans="4:31" ht="20" x14ac:dyDescent="0.4">
      <c r="D728"/>
      <c r="E728"/>
      <c r="F728"/>
      <c r="AB728" s="1"/>
      <c r="AC728" s="1"/>
      <c r="AD728" s="1"/>
      <c r="AE728" s="1"/>
    </row>
    <row r="729" spans="4:31" ht="20" x14ac:dyDescent="0.4">
      <c r="D729"/>
      <c r="E729"/>
      <c r="F729"/>
      <c r="AB729" s="1"/>
      <c r="AC729" s="1"/>
      <c r="AD729" s="1"/>
      <c r="AE729" s="1"/>
    </row>
    <row r="730" spans="4:31" ht="20" x14ac:dyDescent="0.4">
      <c r="D730"/>
      <c r="E730"/>
      <c r="F730"/>
      <c r="AB730" s="1"/>
      <c r="AC730" s="1"/>
      <c r="AD730" s="1"/>
      <c r="AE730" s="1"/>
    </row>
    <row r="731" spans="4:31" ht="20" x14ac:dyDescent="0.4">
      <c r="D731"/>
      <c r="E731"/>
      <c r="F731"/>
      <c r="AB731" s="1"/>
      <c r="AC731" s="1"/>
      <c r="AD731" s="1"/>
      <c r="AE731" s="1"/>
    </row>
    <row r="732" spans="4:31" ht="20" x14ac:dyDescent="0.4">
      <c r="D732"/>
      <c r="E732"/>
      <c r="F732"/>
      <c r="AB732" s="1"/>
      <c r="AC732" s="1"/>
      <c r="AD732" s="1"/>
      <c r="AE732" s="1"/>
    </row>
    <row r="733" spans="4:31" ht="20" x14ac:dyDescent="0.4">
      <c r="D733"/>
      <c r="E733"/>
      <c r="F733"/>
      <c r="AB733" s="1"/>
      <c r="AC733" s="1"/>
      <c r="AD733" s="1"/>
      <c r="AE733" s="1"/>
    </row>
    <row r="734" spans="4:31" ht="20" x14ac:dyDescent="0.4">
      <c r="D734"/>
      <c r="E734"/>
      <c r="F734"/>
      <c r="AB734" s="1"/>
      <c r="AC734" s="1"/>
      <c r="AD734" s="1"/>
      <c r="AE734" s="1"/>
    </row>
    <row r="735" spans="4:31" ht="20" x14ac:dyDescent="0.4">
      <c r="D735"/>
      <c r="E735"/>
      <c r="F735"/>
      <c r="AB735" s="1"/>
      <c r="AC735" s="1"/>
      <c r="AD735" s="1"/>
      <c r="AE735" s="1"/>
    </row>
    <row r="736" spans="4:31" ht="20" x14ac:dyDescent="0.4">
      <c r="D736"/>
      <c r="E736"/>
      <c r="F736"/>
      <c r="AB736" s="1"/>
      <c r="AC736" s="1"/>
      <c r="AD736" s="1"/>
      <c r="AE736" s="1"/>
    </row>
    <row r="737" spans="4:31" ht="20" x14ac:dyDescent="0.4">
      <c r="D737"/>
      <c r="E737"/>
      <c r="F737"/>
      <c r="AB737" s="1"/>
      <c r="AC737" s="1"/>
      <c r="AD737" s="1"/>
      <c r="AE737" s="1"/>
    </row>
    <row r="738" spans="4:31" ht="20" x14ac:dyDescent="0.4">
      <c r="D738"/>
      <c r="E738"/>
      <c r="F738"/>
      <c r="AB738" s="1"/>
      <c r="AC738" s="1"/>
      <c r="AD738" s="1"/>
      <c r="AE738" s="1"/>
    </row>
    <row r="739" spans="4:31" ht="20" x14ac:dyDescent="0.4">
      <c r="D739"/>
      <c r="E739"/>
      <c r="F739"/>
      <c r="AB739" s="1"/>
      <c r="AC739" s="1"/>
      <c r="AD739" s="1"/>
      <c r="AE739" s="1"/>
    </row>
    <row r="740" spans="4:31" ht="20" x14ac:dyDescent="0.4">
      <c r="D740"/>
      <c r="E740"/>
      <c r="F740"/>
      <c r="AB740" s="1"/>
      <c r="AC740" s="1"/>
      <c r="AD740" s="1"/>
      <c r="AE740" s="1"/>
    </row>
    <row r="741" spans="4:31" ht="20" x14ac:dyDescent="0.4">
      <c r="D741"/>
      <c r="E741"/>
      <c r="F741"/>
      <c r="AB741" s="1"/>
      <c r="AC741" s="1"/>
      <c r="AD741" s="1"/>
      <c r="AE741" s="1"/>
    </row>
    <row r="742" spans="4:31" ht="20" x14ac:dyDescent="0.4">
      <c r="D742"/>
      <c r="E742"/>
      <c r="F742"/>
      <c r="AB742" s="1"/>
      <c r="AC742" s="1"/>
      <c r="AD742" s="1"/>
      <c r="AE742" s="1"/>
    </row>
    <row r="743" spans="4:31" ht="20" x14ac:dyDescent="0.4">
      <c r="D743"/>
      <c r="E743"/>
      <c r="F743"/>
      <c r="AB743" s="1"/>
      <c r="AC743" s="1"/>
      <c r="AD743" s="1"/>
      <c r="AE743" s="1"/>
    </row>
    <row r="744" spans="4:31" ht="20" x14ac:dyDescent="0.4">
      <c r="D744"/>
      <c r="E744"/>
      <c r="F744"/>
      <c r="AB744" s="1"/>
      <c r="AC744" s="1"/>
      <c r="AD744" s="1"/>
      <c r="AE744" s="1"/>
    </row>
    <row r="745" spans="4:31" ht="20" x14ac:dyDescent="0.4">
      <c r="D745"/>
      <c r="E745"/>
      <c r="F745"/>
      <c r="AB745" s="1"/>
      <c r="AC745" s="1"/>
      <c r="AD745" s="1"/>
      <c r="AE745" s="1"/>
    </row>
    <row r="746" spans="4:31" ht="20" x14ac:dyDescent="0.4">
      <c r="D746"/>
      <c r="E746"/>
      <c r="F746"/>
      <c r="AB746" s="1"/>
      <c r="AC746" s="1"/>
      <c r="AD746" s="1"/>
      <c r="AE746" s="1"/>
    </row>
    <row r="747" spans="4:31" ht="20" x14ac:dyDescent="0.4">
      <c r="D747"/>
      <c r="E747"/>
      <c r="F747"/>
      <c r="AB747" s="1"/>
      <c r="AC747" s="1"/>
      <c r="AD747" s="1"/>
      <c r="AE747" s="1"/>
    </row>
    <row r="748" spans="4:31" ht="20" x14ac:dyDescent="0.4">
      <c r="D748"/>
      <c r="E748"/>
      <c r="F748"/>
      <c r="AB748" s="1"/>
      <c r="AC748" s="1"/>
      <c r="AD748" s="1"/>
      <c r="AE748" s="1"/>
    </row>
    <row r="749" spans="4:31" ht="20" x14ac:dyDescent="0.4">
      <c r="D749"/>
      <c r="E749"/>
      <c r="F749"/>
      <c r="AB749" s="1"/>
      <c r="AC749" s="1"/>
      <c r="AD749" s="1"/>
      <c r="AE749" s="1"/>
    </row>
    <row r="750" spans="4:31" ht="20" x14ac:dyDescent="0.4">
      <c r="D750"/>
      <c r="E750"/>
      <c r="F750"/>
      <c r="AB750" s="1"/>
      <c r="AC750" s="1"/>
      <c r="AD750" s="1"/>
      <c r="AE750" s="1"/>
    </row>
    <row r="751" spans="4:31" ht="20" x14ac:dyDescent="0.4">
      <c r="D751"/>
      <c r="E751"/>
      <c r="F751"/>
      <c r="AB751" s="1"/>
      <c r="AC751" s="1"/>
      <c r="AD751" s="1"/>
      <c r="AE751" s="1"/>
    </row>
    <row r="752" spans="4:31" ht="20" x14ac:dyDescent="0.4">
      <c r="D752"/>
      <c r="E752"/>
      <c r="F752"/>
      <c r="AB752" s="1"/>
      <c r="AC752" s="1"/>
      <c r="AD752" s="1"/>
      <c r="AE752" s="1"/>
    </row>
    <row r="753" spans="4:31" ht="20" x14ac:dyDescent="0.4">
      <c r="D753"/>
      <c r="E753"/>
      <c r="F753"/>
      <c r="AB753" s="1"/>
      <c r="AC753" s="1"/>
      <c r="AD753" s="1"/>
      <c r="AE753" s="1"/>
    </row>
    <row r="754" spans="4:31" ht="20" x14ac:dyDescent="0.4">
      <c r="D754"/>
      <c r="E754"/>
      <c r="F754"/>
      <c r="AB754" s="1"/>
      <c r="AC754" s="1"/>
      <c r="AD754" s="1"/>
      <c r="AE754" s="1"/>
    </row>
    <row r="755" spans="4:31" ht="20" x14ac:dyDescent="0.4">
      <c r="D755"/>
      <c r="E755"/>
      <c r="F755"/>
      <c r="AB755" s="1"/>
      <c r="AC755" s="1"/>
      <c r="AD755" s="1"/>
      <c r="AE755" s="1"/>
    </row>
    <row r="756" spans="4:31" ht="20" x14ac:dyDescent="0.4">
      <c r="D756"/>
      <c r="E756"/>
      <c r="F756"/>
      <c r="AB756" s="1"/>
      <c r="AC756" s="1"/>
      <c r="AD756" s="1"/>
      <c r="AE756" s="1"/>
    </row>
    <row r="757" spans="4:31" ht="20" x14ac:dyDescent="0.4">
      <c r="D757"/>
      <c r="E757"/>
      <c r="F757"/>
      <c r="AB757" s="1"/>
      <c r="AC757" s="1"/>
      <c r="AD757" s="1"/>
      <c r="AE757" s="1"/>
    </row>
    <row r="758" spans="4:31" ht="20" x14ac:dyDescent="0.4">
      <c r="D758"/>
      <c r="E758"/>
      <c r="F758"/>
      <c r="AB758" s="1"/>
      <c r="AC758" s="1"/>
      <c r="AD758" s="1"/>
      <c r="AE758" s="1"/>
    </row>
    <row r="759" spans="4:31" ht="20" x14ac:dyDescent="0.4">
      <c r="D759"/>
      <c r="E759"/>
      <c r="F759"/>
      <c r="AB759" s="1"/>
      <c r="AC759" s="1"/>
      <c r="AD759" s="1"/>
      <c r="AE759" s="1"/>
    </row>
    <row r="760" spans="4:31" ht="20" x14ac:dyDescent="0.4">
      <c r="D760"/>
      <c r="E760"/>
      <c r="F760"/>
      <c r="AB760" s="1"/>
      <c r="AC760" s="1"/>
      <c r="AD760" s="1"/>
      <c r="AE760" s="1"/>
    </row>
    <row r="761" spans="4:31" ht="20" x14ac:dyDescent="0.4">
      <c r="D761"/>
      <c r="E761"/>
      <c r="F761"/>
      <c r="AB761" s="1"/>
      <c r="AC761" s="1"/>
      <c r="AD761" s="1"/>
      <c r="AE761" s="1"/>
    </row>
    <row r="762" spans="4:31" ht="20" x14ac:dyDescent="0.4">
      <c r="D762"/>
      <c r="E762"/>
      <c r="F762"/>
      <c r="AB762" s="1"/>
      <c r="AC762" s="1"/>
      <c r="AD762" s="1"/>
      <c r="AE762" s="1"/>
    </row>
    <row r="763" spans="4:31" ht="20" x14ac:dyDescent="0.4">
      <c r="D763"/>
      <c r="E763"/>
      <c r="F763"/>
      <c r="AB763" s="1"/>
      <c r="AC763" s="1"/>
      <c r="AD763" s="1"/>
      <c r="AE763" s="1"/>
    </row>
    <row r="764" spans="4:31" ht="20" x14ac:dyDescent="0.4">
      <c r="D764"/>
      <c r="E764"/>
      <c r="F764"/>
      <c r="AB764" s="1"/>
      <c r="AC764" s="1"/>
      <c r="AD764" s="1"/>
      <c r="AE764" s="1"/>
    </row>
    <row r="765" spans="4:31" ht="20" x14ac:dyDescent="0.4">
      <c r="D765"/>
      <c r="E765"/>
      <c r="F765"/>
      <c r="AB765" s="1"/>
      <c r="AC765" s="1"/>
      <c r="AD765" s="1"/>
      <c r="AE765" s="1"/>
    </row>
    <row r="766" spans="4:31" ht="20" x14ac:dyDescent="0.4">
      <c r="D766"/>
      <c r="E766"/>
      <c r="F766"/>
      <c r="AB766" s="1"/>
      <c r="AC766" s="1"/>
      <c r="AD766" s="1"/>
      <c r="AE766" s="1"/>
    </row>
    <row r="767" spans="4:31" ht="20" x14ac:dyDescent="0.4">
      <c r="D767"/>
      <c r="E767"/>
      <c r="F767"/>
      <c r="AB767" s="1"/>
      <c r="AC767" s="1"/>
      <c r="AD767" s="1"/>
      <c r="AE767" s="1"/>
    </row>
    <row r="768" spans="4:31" ht="20" x14ac:dyDescent="0.4">
      <c r="D768"/>
      <c r="E768"/>
      <c r="F768"/>
      <c r="AB768" s="1"/>
      <c r="AC768" s="1"/>
      <c r="AD768" s="1"/>
      <c r="AE768" s="1"/>
    </row>
    <row r="769" spans="4:31" ht="20" x14ac:dyDescent="0.4">
      <c r="D769"/>
      <c r="E769"/>
      <c r="F769"/>
      <c r="AB769" s="1"/>
      <c r="AC769" s="1"/>
      <c r="AD769" s="1"/>
      <c r="AE769" s="1"/>
    </row>
    <row r="770" spans="4:31" ht="20" x14ac:dyDescent="0.4">
      <c r="D770"/>
      <c r="E770"/>
      <c r="F770"/>
      <c r="AB770" s="1"/>
      <c r="AC770" s="1"/>
      <c r="AD770" s="1"/>
      <c r="AE770" s="1"/>
    </row>
    <row r="771" spans="4:31" ht="20" x14ac:dyDescent="0.4">
      <c r="D771"/>
      <c r="E771"/>
      <c r="F771"/>
      <c r="AB771" s="1"/>
      <c r="AC771" s="1"/>
      <c r="AD771" s="1"/>
      <c r="AE771" s="1"/>
    </row>
    <row r="772" spans="4:31" ht="20" x14ac:dyDescent="0.4">
      <c r="D772"/>
      <c r="E772"/>
      <c r="F772"/>
      <c r="AB772" s="1"/>
      <c r="AC772" s="1"/>
      <c r="AD772" s="1"/>
      <c r="AE772" s="1"/>
    </row>
    <row r="773" spans="4:31" ht="20" x14ac:dyDescent="0.4">
      <c r="D773"/>
      <c r="E773"/>
      <c r="F773"/>
      <c r="AB773" s="1"/>
      <c r="AC773" s="1"/>
      <c r="AD773" s="1"/>
      <c r="AE773" s="1"/>
    </row>
    <row r="774" spans="4:31" ht="20" x14ac:dyDescent="0.4">
      <c r="D774"/>
      <c r="E774"/>
      <c r="F774"/>
      <c r="AB774" s="1"/>
      <c r="AC774" s="1"/>
      <c r="AD774" s="1"/>
      <c r="AE774" s="1"/>
    </row>
    <row r="775" spans="4:31" ht="20" x14ac:dyDescent="0.4">
      <c r="D775"/>
      <c r="E775"/>
      <c r="F775"/>
      <c r="AB775" s="1"/>
      <c r="AC775" s="1"/>
      <c r="AD775" s="1"/>
      <c r="AE775" s="1"/>
    </row>
    <row r="776" spans="4:31" ht="20" x14ac:dyDescent="0.4">
      <c r="D776"/>
      <c r="E776"/>
      <c r="F776"/>
      <c r="AB776" s="1"/>
      <c r="AC776" s="1"/>
      <c r="AD776" s="1"/>
      <c r="AE776" s="1"/>
    </row>
    <row r="777" spans="4:31" ht="20" x14ac:dyDescent="0.4">
      <c r="D777"/>
      <c r="E777"/>
      <c r="F777"/>
      <c r="AB777" s="1"/>
      <c r="AC777" s="1"/>
      <c r="AD777" s="1"/>
      <c r="AE777" s="1"/>
    </row>
    <row r="778" spans="4:31" ht="20" x14ac:dyDescent="0.4">
      <c r="D778"/>
      <c r="E778"/>
      <c r="F778"/>
      <c r="AB778" s="1"/>
      <c r="AC778" s="1"/>
      <c r="AD778" s="1"/>
      <c r="AE778" s="1"/>
    </row>
    <row r="779" spans="4:31" ht="20" x14ac:dyDescent="0.4">
      <c r="D779"/>
      <c r="E779"/>
      <c r="F779"/>
      <c r="AB779" s="1"/>
      <c r="AC779" s="1"/>
      <c r="AD779" s="1"/>
      <c r="AE779" s="1"/>
    </row>
    <row r="780" spans="4:31" ht="20" x14ac:dyDescent="0.4">
      <c r="D780"/>
      <c r="E780"/>
      <c r="F780"/>
      <c r="AB780" s="1"/>
      <c r="AC780" s="1"/>
      <c r="AD780" s="1"/>
      <c r="AE780" s="1"/>
    </row>
    <row r="781" spans="4:31" ht="20" x14ac:dyDescent="0.4">
      <c r="D781"/>
      <c r="E781"/>
      <c r="F781"/>
      <c r="AB781" s="1"/>
      <c r="AC781" s="1"/>
      <c r="AD781" s="1"/>
      <c r="AE781" s="1"/>
    </row>
    <row r="782" spans="4:31" ht="20" x14ac:dyDescent="0.4">
      <c r="D782"/>
      <c r="E782"/>
      <c r="F782"/>
      <c r="AB782" s="1"/>
      <c r="AC782" s="1"/>
      <c r="AD782" s="1"/>
      <c r="AE782" s="1"/>
    </row>
    <row r="783" spans="4:31" ht="20" x14ac:dyDescent="0.4">
      <c r="D783"/>
      <c r="E783"/>
      <c r="F783"/>
      <c r="AB783" s="1"/>
      <c r="AC783" s="1"/>
      <c r="AD783" s="1"/>
      <c r="AE783" s="1"/>
    </row>
    <row r="784" spans="4:31" ht="20" x14ac:dyDescent="0.4">
      <c r="D784"/>
      <c r="E784"/>
      <c r="F784"/>
      <c r="AB784" s="1"/>
      <c r="AC784" s="1"/>
      <c r="AD784" s="1"/>
      <c r="AE784" s="1"/>
    </row>
    <row r="785" spans="4:31" ht="20" x14ac:dyDescent="0.4">
      <c r="D785"/>
      <c r="E785"/>
      <c r="F785"/>
      <c r="AB785" s="1"/>
      <c r="AC785" s="1"/>
      <c r="AD785" s="1"/>
      <c r="AE785" s="1"/>
    </row>
    <row r="786" spans="4:31" ht="20" x14ac:dyDescent="0.4">
      <c r="D786"/>
      <c r="E786"/>
      <c r="F786"/>
      <c r="AB786" s="1"/>
      <c r="AC786" s="1"/>
      <c r="AD786" s="1"/>
      <c r="AE786" s="1"/>
    </row>
    <row r="787" spans="4:31" ht="20" x14ac:dyDescent="0.4">
      <c r="D787"/>
      <c r="E787"/>
      <c r="F787"/>
      <c r="AB787" s="1"/>
      <c r="AC787" s="1"/>
      <c r="AD787" s="1"/>
      <c r="AE787" s="1"/>
    </row>
    <row r="788" spans="4:31" ht="20" x14ac:dyDescent="0.4">
      <c r="D788"/>
      <c r="E788"/>
      <c r="F788"/>
      <c r="AB788" s="1"/>
      <c r="AC788" s="1"/>
      <c r="AD788" s="1"/>
      <c r="AE788" s="1"/>
    </row>
    <row r="789" spans="4:31" ht="20" x14ac:dyDescent="0.4">
      <c r="D789"/>
      <c r="E789"/>
      <c r="F789"/>
      <c r="AB789" s="1"/>
      <c r="AC789" s="1"/>
      <c r="AD789" s="1"/>
      <c r="AE789" s="1"/>
    </row>
    <row r="790" spans="4:31" ht="20" x14ac:dyDescent="0.4">
      <c r="D790"/>
      <c r="E790"/>
      <c r="F790"/>
      <c r="AB790" s="1"/>
      <c r="AC790" s="1"/>
      <c r="AD790" s="1"/>
      <c r="AE790" s="1"/>
    </row>
    <row r="791" spans="4:31" ht="20" x14ac:dyDescent="0.4">
      <c r="D791"/>
      <c r="E791"/>
      <c r="F791"/>
      <c r="AB791" s="1"/>
      <c r="AC791" s="1"/>
      <c r="AD791" s="1"/>
      <c r="AE791" s="1"/>
    </row>
    <row r="792" spans="4:31" ht="20" x14ac:dyDescent="0.4">
      <c r="D792"/>
      <c r="E792"/>
      <c r="F792"/>
      <c r="AB792" s="1"/>
      <c r="AC792" s="1"/>
      <c r="AD792" s="1"/>
      <c r="AE792" s="1"/>
    </row>
    <row r="793" spans="4:31" ht="20" x14ac:dyDescent="0.4">
      <c r="D793"/>
      <c r="E793"/>
      <c r="F793"/>
      <c r="AB793" s="1"/>
      <c r="AC793" s="1"/>
      <c r="AD793" s="1"/>
      <c r="AE793" s="1"/>
    </row>
    <row r="794" spans="4:31" ht="20" x14ac:dyDescent="0.4">
      <c r="D794"/>
      <c r="E794"/>
      <c r="F794"/>
      <c r="AB794" s="1"/>
      <c r="AC794" s="1"/>
      <c r="AD794" s="1"/>
      <c r="AE794" s="1"/>
    </row>
    <row r="795" spans="4:31" ht="20" x14ac:dyDescent="0.4">
      <c r="D795"/>
      <c r="E795"/>
      <c r="F795"/>
      <c r="AB795" s="1"/>
      <c r="AC795" s="1"/>
      <c r="AD795" s="1"/>
      <c r="AE795" s="1"/>
    </row>
    <row r="796" spans="4:31" ht="20" x14ac:dyDescent="0.4">
      <c r="D796"/>
      <c r="E796"/>
      <c r="F796"/>
      <c r="AB796" s="1"/>
      <c r="AC796" s="1"/>
      <c r="AD796" s="1"/>
      <c r="AE796" s="1"/>
    </row>
    <row r="797" spans="4:31" ht="20" x14ac:dyDescent="0.4">
      <c r="D797"/>
      <c r="E797"/>
      <c r="F797"/>
      <c r="AB797" s="1"/>
      <c r="AC797" s="1"/>
      <c r="AD797" s="1"/>
      <c r="AE797" s="1"/>
    </row>
    <row r="798" spans="4:31" ht="20" x14ac:dyDescent="0.4">
      <c r="D798"/>
      <c r="E798"/>
      <c r="F798"/>
      <c r="AB798" s="1"/>
      <c r="AC798" s="1"/>
      <c r="AD798" s="1"/>
      <c r="AE798" s="1"/>
    </row>
    <row r="799" spans="4:31" ht="20" x14ac:dyDescent="0.4">
      <c r="D799"/>
      <c r="E799"/>
      <c r="F799"/>
      <c r="AB799" s="1"/>
      <c r="AC799" s="1"/>
      <c r="AD799" s="1"/>
      <c r="AE799" s="1"/>
    </row>
    <row r="800" spans="4:31" ht="20" x14ac:dyDescent="0.4">
      <c r="D800"/>
      <c r="E800"/>
      <c r="F800"/>
      <c r="AB800" s="1"/>
      <c r="AC800" s="1"/>
      <c r="AD800" s="1"/>
      <c r="AE800" s="1"/>
    </row>
    <row r="801" spans="4:31" ht="20" x14ac:dyDescent="0.4">
      <c r="D801"/>
      <c r="E801"/>
      <c r="F801"/>
      <c r="AB801" s="1"/>
      <c r="AC801" s="1"/>
      <c r="AD801" s="1"/>
      <c r="AE801" s="1"/>
    </row>
    <row r="802" spans="4:31" ht="20" x14ac:dyDescent="0.4">
      <c r="D802"/>
      <c r="E802"/>
      <c r="F802"/>
      <c r="AB802" s="1"/>
      <c r="AC802" s="1"/>
      <c r="AD802" s="1"/>
      <c r="AE802" s="1"/>
    </row>
    <row r="803" spans="4:31" ht="20" x14ac:dyDescent="0.4">
      <c r="D803"/>
      <c r="E803"/>
      <c r="F803"/>
      <c r="AB803" s="1"/>
      <c r="AC803" s="1"/>
      <c r="AD803" s="1"/>
      <c r="AE803" s="1"/>
    </row>
    <row r="804" spans="4:31" ht="20" x14ac:dyDescent="0.4">
      <c r="D804"/>
      <c r="E804"/>
      <c r="F804"/>
      <c r="AB804" s="1"/>
      <c r="AC804" s="1"/>
      <c r="AD804" s="1"/>
      <c r="AE804" s="1"/>
    </row>
    <row r="805" spans="4:31" ht="20" x14ac:dyDescent="0.4">
      <c r="D805"/>
      <c r="E805"/>
      <c r="F805"/>
      <c r="AB805" s="1"/>
      <c r="AC805" s="1"/>
      <c r="AD805" s="1"/>
      <c r="AE805" s="1"/>
    </row>
    <row r="806" spans="4:31" ht="20" x14ac:dyDescent="0.4">
      <c r="D806"/>
      <c r="E806"/>
      <c r="F806"/>
      <c r="AB806" s="1"/>
      <c r="AC806" s="1"/>
      <c r="AD806" s="1"/>
      <c r="AE806" s="1"/>
    </row>
    <row r="807" spans="4:31" ht="20" x14ac:dyDescent="0.4">
      <c r="D807"/>
      <c r="E807"/>
      <c r="F807"/>
      <c r="AB807" s="1"/>
      <c r="AC807" s="1"/>
      <c r="AD807" s="1"/>
      <c r="AE807" s="1"/>
    </row>
    <row r="808" spans="4:31" ht="20" x14ac:dyDescent="0.4">
      <c r="D808"/>
      <c r="E808"/>
      <c r="F808"/>
      <c r="AB808" s="1"/>
      <c r="AC808" s="1"/>
      <c r="AD808" s="1"/>
      <c r="AE808" s="1"/>
    </row>
    <row r="809" spans="4:31" ht="20" x14ac:dyDescent="0.4">
      <c r="D809"/>
      <c r="E809"/>
      <c r="F809"/>
      <c r="AB809" s="1"/>
      <c r="AC809" s="1"/>
      <c r="AD809" s="1"/>
      <c r="AE809" s="1"/>
    </row>
    <row r="810" spans="4:31" ht="20" x14ac:dyDescent="0.4">
      <c r="D810"/>
      <c r="E810"/>
      <c r="F810"/>
      <c r="AE810" s="1"/>
    </row>
    <row r="811" spans="4:31" ht="20" x14ac:dyDescent="0.4">
      <c r="D811"/>
      <c r="E811"/>
      <c r="F811"/>
      <c r="AE811" s="1"/>
    </row>
    <row r="812" spans="4:31" ht="20" x14ac:dyDescent="0.4">
      <c r="D812"/>
      <c r="E812"/>
      <c r="F812"/>
      <c r="AE812" s="1"/>
    </row>
    <row r="813" spans="4:31" ht="20" x14ac:dyDescent="0.4">
      <c r="D813"/>
      <c r="E813"/>
      <c r="F813"/>
    </row>
    <row r="814" spans="4:31" ht="20" x14ac:dyDescent="0.4">
      <c r="D814"/>
      <c r="E814"/>
      <c r="F814"/>
    </row>
    <row r="815" spans="4:31" ht="20" x14ac:dyDescent="0.4">
      <c r="D815"/>
      <c r="E815"/>
      <c r="F815"/>
    </row>
    <row r="816" spans="4:31" ht="20" x14ac:dyDescent="0.4">
      <c r="D816"/>
      <c r="E816"/>
      <c r="F816"/>
    </row>
    <row r="817" spans="4:31" ht="20" x14ac:dyDescent="0.4">
      <c r="D817"/>
      <c r="E817"/>
      <c r="F817"/>
    </row>
    <row r="818" spans="4:31" ht="20" x14ac:dyDescent="0.4">
      <c r="D818"/>
      <c r="E818"/>
      <c r="F818"/>
    </row>
    <row r="819" spans="4:31" ht="20" x14ac:dyDescent="0.4">
      <c r="D819"/>
      <c r="E819"/>
      <c r="F819"/>
    </row>
    <row r="820" spans="4:31" ht="20" x14ac:dyDescent="0.4">
      <c r="D820"/>
      <c r="E820"/>
      <c r="F820"/>
    </row>
    <row r="821" spans="4:31" ht="20" x14ac:dyDescent="0.4">
      <c r="D821"/>
      <c r="E821"/>
      <c r="F821"/>
    </row>
    <row r="822" spans="4:31" ht="20" x14ac:dyDescent="0.4">
      <c r="D822"/>
      <c r="E822"/>
      <c r="F822"/>
    </row>
    <row r="823" spans="4:31" ht="20" x14ac:dyDescent="0.4">
      <c r="D823"/>
      <c r="E823"/>
      <c r="F823"/>
      <c r="H823"/>
      <c r="M823"/>
      <c r="R823"/>
      <c r="AE823"/>
    </row>
    <row r="824" spans="4:31" ht="20" x14ac:dyDescent="0.4">
      <c r="D824"/>
      <c r="E824"/>
      <c r="F824"/>
      <c r="H824"/>
      <c r="M824"/>
      <c r="R824"/>
      <c r="AE824"/>
    </row>
    <row r="825" spans="4:31" ht="20" x14ac:dyDescent="0.4">
      <c r="D825"/>
      <c r="E825"/>
      <c r="F825"/>
      <c r="H825"/>
      <c r="M825"/>
      <c r="R825"/>
      <c r="AE825"/>
    </row>
    <row r="826" spans="4:31" ht="20" x14ac:dyDescent="0.4">
      <c r="D826"/>
      <c r="E826"/>
      <c r="F826"/>
      <c r="H826"/>
      <c r="M826"/>
      <c r="R826"/>
      <c r="AE826"/>
    </row>
    <row r="827" spans="4:31" ht="20" x14ac:dyDescent="0.4">
      <c r="D827"/>
      <c r="E827"/>
      <c r="F827"/>
      <c r="H827"/>
      <c r="M827"/>
      <c r="R827"/>
      <c r="AE827"/>
    </row>
    <row r="828" spans="4:31" ht="20" x14ac:dyDescent="0.4">
      <c r="D828"/>
      <c r="E828"/>
      <c r="F828"/>
      <c r="H828"/>
      <c r="M828"/>
      <c r="R828"/>
      <c r="AE828"/>
    </row>
    <row r="829" spans="4:31" ht="20" x14ac:dyDescent="0.4">
      <c r="D829"/>
      <c r="E829"/>
      <c r="F829"/>
      <c r="H829"/>
      <c r="M829"/>
      <c r="R829"/>
      <c r="AE829"/>
    </row>
    <row r="830" spans="4:31" ht="20" x14ac:dyDescent="0.4">
      <c r="D830"/>
      <c r="E830"/>
      <c r="F830"/>
      <c r="H830"/>
      <c r="M830"/>
      <c r="R830"/>
      <c r="AE830"/>
    </row>
    <row r="831" spans="4:31" ht="20" x14ac:dyDescent="0.4">
      <c r="D831"/>
      <c r="E831"/>
      <c r="F831"/>
      <c r="H831"/>
      <c r="M831"/>
      <c r="R831"/>
      <c r="AE831"/>
    </row>
    <row r="832" spans="4:31" ht="20" x14ac:dyDescent="0.4">
      <c r="D832"/>
      <c r="E832"/>
      <c r="F832"/>
      <c r="H832"/>
      <c r="M832"/>
      <c r="R832"/>
      <c r="AE832"/>
    </row>
    <row r="833" spans="4:31" ht="20" x14ac:dyDescent="0.4">
      <c r="D833"/>
      <c r="E833"/>
      <c r="F833"/>
      <c r="H833"/>
      <c r="M833"/>
      <c r="R833"/>
      <c r="AE833"/>
    </row>
    <row r="834" spans="4:31" ht="20" x14ac:dyDescent="0.4">
      <c r="D834"/>
      <c r="E834"/>
      <c r="F834"/>
      <c r="H834"/>
      <c r="M834"/>
      <c r="R834"/>
      <c r="AE834"/>
    </row>
    <row r="835" spans="4:31" ht="20" x14ac:dyDescent="0.4">
      <c r="D835"/>
      <c r="E835"/>
      <c r="F835"/>
      <c r="H835"/>
      <c r="M835"/>
      <c r="R835"/>
      <c r="AE835"/>
    </row>
    <row r="836" spans="4:31" ht="20" x14ac:dyDescent="0.4">
      <c r="D836"/>
      <c r="E836"/>
      <c r="F836"/>
      <c r="H836"/>
      <c r="M836"/>
      <c r="R836"/>
      <c r="AE836"/>
    </row>
    <row r="837" spans="4:31" ht="20" x14ac:dyDescent="0.4">
      <c r="D837"/>
      <c r="E837"/>
      <c r="F837"/>
      <c r="H837"/>
      <c r="M837"/>
      <c r="R837"/>
      <c r="AE837"/>
    </row>
    <row r="838" spans="4:31" ht="20" x14ac:dyDescent="0.4">
      <c r="D838"/>
      <c r="E838"/>
      <c r="F838"/>
      <c r="H838"/>
      <c r="M838"/>
      <c r="R838"/>
      <c r="AE838"/>
    </row>
    <row r="839" spans="4:31" ht="20" x14ac:dyDescent="0.4">
      <c r="D839"/>
      <c r="E839"/>
      <c r="F839"/>
      <c r="H839"/>
      <c r="M839"/>
      <c r="R839"/>
      <c r="AE839"/>
    </row>
    <row r="840" spans="4:31" ht="20" x14ac:dyDescent="0.4">
      <c r="D840"/>
      <c r="E840"/>
      <c r="F840"/>
      <c r="H840"/>
      <c r="M840"/>
      <c r="R840"/>
      <c r="AE840"/>
    </row>
    <row r="841" spans="4:31" ht="20" x14ac:dyDescent="0.4">
      <c r="D841"/>
      <c r="E841"/>
      <c r="F841"/>
      <c r="H841"/>
      <c r="M841"/>
      <c r="R841"/>
      <c r="AE841"/>
    </row>
    <row r="842" spans="4:31" ht="20" x14ac:dyDescent="0.4">
      <c r="D842"/>
      <c r="E842"/>
      <c r="F842"/>
      <c r="H842"/>
      <c r="M842"/>
      <c r="R842"/>
      <c r="AE842"/>
    </row>
    <row r="843" spans="4:31" ht="20" x14ac:dyDescent="0.4">
      <c r="D843"/>
      <c r="E843"/>
      <c r="F843"/>
      <c r="H843"/>
      <c r="M843"/>
      <c r="R843"/>
      <c r="AE843"/>
    </row>
    <row r="844" spans="4:31" ht="20" x14ac:dyDescent="0.4">
      <c r="D844"/>
      <c r="E844"/>
      <c r="F844"/>
      <c r="H844"/>
      <c r="M844"/>
      <c r="R844"/>
      <c r="AE844"/>
    </row>
    <row r="845" spans="4:31" ht="20" x14ac:dyDescent="0.4">
      <c r="D845"/>
      <c r="E845"/>
      <c r="F845"/>
      <c r="H845"/>
      <c r="M845"/>
      <c r="R845"/>
      <c r="AE845"/>
    </row>
    <row r="846" spans="4:31" ht="20" x14ac:dyDescent="0.4">
      <c r="D846"/>
      <c r="E846"/>
      <c r="F846"/>
      <c r="H846"/>
      <c r="M846"/>
      <c r="R846"/>
      <c r="AE846"/>
    </row>
    <row r="847" spans="4:31" ht="20" x14ac:dyDescent="0.4">
      <c r="D847"/>
      <c r="E847"/>
      <c r="F847"/>
      <c r="H847"/>
      <c r="M847"/>
      <c r="R847"/>
      <c r="AE847"/>
    </row>
    <row r="848" spans="4:31" ht="20" x14ac:dyDescent="0.4">
      <c r="D848"/>
      <c r="E848"/>
      <c r="F848"/>
      <c r="H848"/>
      <c r="M848"/>
      <c r="R848"/>
      <c r="AE848"/>
    </row>
    <row r="849" spans="4:31" ht="20" x14ac:dyDescent="0.4">
      <c r="D849"/>
      <c r="E849"/>
      <c r="F849"/>
      <c r="H849"/>
      <c r="M849"/>
      <c r="R849"/>
      <c r="AE849"/>
    </row>
    <row r="850" spans="4:31" ht="20" x14ac:dyDescent="0.4">
      <c r="D850"/>
      <c r="E850"/>
      <c r="F850"/>
      <c r="H850"/>
      <c r="M850"/>
      <c r="R850"/>
      <c r="AE850"/>
    </row>
    <row r="851" spans="4:31" ht="20" x14ac:dyDescent="0.4">
      <c r="D851"/>
      <c r="E851"/>
      <c r="F851"/>
      <c r="H851"/>
      <c r="M851"/>
      <c r="R851"/>
      <c r="AE851"/>
    </row>
    <row r="852" spans="4:31" ht="20" x14ac:dyDescent="0.4">
      <c r="D852"/>
      <c r="E852"/>
      <c r="F852"/>
      <c r="H852"/>
      <c r="M852"/>
      <c r="R852"/>
      <c r="AE852"/>
    </row>
    <row r="853" spans="4:31" ht="20" x14ac:dyDescent="0.4">
      <c r="D853"/>
      <c r="E853"/>
      <c r="F853"/>
      <c r="H853"/>
      <c r="M853"/>
      <c r="R853"/>
      <c r="AE853"/>
    </row>
    <row r="854" spans="4:31" ht="20" x14ac:dyDescent="0.4">
      <c r="D854"/>
      <c r="E854"/>
      <c r="F854"/>
      <c r="H854"/>
      <c r="M854"/>
      <c r="R854"/>
      <c r="AE854"/>
    </row>
    <row r="855" spans="4:31" ht="20" x14ac:dyDescent="0.4">
      <c r="D855"/>
      <c r="E855"/>
      <c r="F855"/>
      <c r="H855"/>
      <c r="M855"/>
      <c r="R855"/>
      <c r="AE855"/>
    </row>
    <row r="856" spans="4:31" ht="20" x14ac:dyDescent="0.4">
      <c r="D856"/>
      <c r="E856"/>
      <c r="F856"/>
      <c r="H856"/>
      <c r="M856"/>
      <c r="R856"/>
      <c r="AE856"/>
    </row>
    <row r="857" spans="4:31" ht="20" x14ac:dyDescent="0.4">
      <c r="D857"/>
      <c r="E857"/>
      <c r="F857"/>
      <c r="H857"/>
      <c r="M857"/>
      <c r="R857"/>
      <c r="AE857"/>
    </row>
    <row r="858" spans="4:31" ht="20" x14ac:dyDescent="0.4">
      <c r="D858"/>
      <c r="E858"/>
      <c r="F858"/>
      <c r="H858"/>
      <c r="M858"/>
      <c r="R858"/>
      <c r="AE858"/>
    </row>
    <row r="859" spans="4:31" ht="20" x14ac:dyDescent="0.4">
      <c r="D859"/>
      <c r="E859"/>
      <c r="F859"/>
      <c r="H859"/>
      <c r="M859"/>
      <c r="R859"/>
      <c r="AE859"/>
    </row>
    <row r="860" spans="4:31" ht="20" x14ac:dyDescent="0.4">
      <c r="D860"/>
      <c r="E860"/>
      <c r="F860"/>
      <c r="H860"/>
      <c r="M860"/>
      <c r="R860"/>
      <c r="AE860"/>
    </row>
    <row r="861" spans="4:31" ht="20" x14ac:dyDescent="0.4">
      <c r="D861"/>
      <c r="E861"/>
      <c r="F861"/>
      <c r="H861"/>
      <c r="M861"/>
      <c r="R861"/>
      <c r="AE861"/>
    </row>
    <row r="862" spans="4:31" ht="20" x14ac:dyDescent="0.4">
      <c r="D862"/>
      <c r="E862"/>
      <c r="F862"/>
      <c r="H862"/>
      <c r="M862"/>
      <c r="R862"/>
      <c r="AE862"/>
    </row>
    <row r="863" spans="4:31" ht="20" x14ac:dyDescent="0.4">
      <c r="D863"/>
      <c r="E863"/>
      <c r="F863"/>
      <c r="H863"/>
      <c r="M863"/>
      <c r="R863"/>
      <c r="AE863"/>
    </row>
    <row r="864" spans="4:31" ht="20" x14ac:dyDescent="0.4">
      <c r="D864"/>
      <c r="E864"/>
      <c r="F864"/>
      <c r="H864"/>
      <c r="M864"/>
      <c r="R864"/>
      <c r="AE864"/>
    </row>
    <row r="865" spans="4:31" ht="20" x14ac:dyDescent="0.4">
      <c r="D865"/>
      <c r="E865"/>
      <c r="F865"/>
      <c r="H865"/>
      <c r="M865"/>
      <c r="R865"/>
      <c r="AE865"/>
    </row>
    <row r="866" spans="4:31" ht="20" x14ac:dyDescent="0.4">
      <c r="D866"/>
      <c r="E866"/>
      <c r="F866"/>
      <c r="H866"/>
      <c r="M866"/>
      <c r="R866"/>
      <c r="AE866"/>
    </row>
    <row r="867" spans="4:31" ht="20" x14ac:dyDescent="0.4">
      <c r="D867"/>
      <c r="E867"/>
      <c r="F867"/>
      <c r="H867"/>
      <c r="M867"/>
      <c r="R867"/>
      <c r="AE867"/>
    </row>
    <row r="868" spans="4:31" ht="20" x14ac:dyDescent="0.4">
      <c r="D868"/>
      <c r="E868"/>
      <c r="F868"/>
      <c r="H868"/>
      <c r="M868"/>
      <c r="R868"/>
      <c r="AE868"/>
    </row>
    <row r="869" spans="4:31" ht="20" x14ac:dyDescent="0.4">
      <c r="D869"/>
      <c r="E869"/>
      <c r="F869"/>
      <c r="H869"/>
      <c r="M869"/>
      <c r="R869"/>
      <c r="AE869"/>
    </row>
    <row r="870" spans="4:31" ht="20" x14ac:dyDescent="0.4">
      <c r="D870"/>
      <c r="E870"/>
      <c r="F870"/>
      <c r="H870"/>
      <c r="M870"/>
      <c r="R870"/>
      <c r="AE870"/>
    </row>
    <row r="871" spans="4:31" ht="20" x14ac:dyDescent="0.4">
      <c r="D871"/>
      <c r="E871"/>
      <c r="F871"/>
      <c r="H871"/>
      <c r="M871"/>
      <c r="R871"/>
      <c r="AE871"/>
    </row>
    <row r="872" spans="4:31" ht="20" x14ac:dyDescent="0.4">
      <c r="D872"/>
      <c r="E872"/>
      <c r="F872"/>
      <c r="H872"/>
      <c r="M872"/>
      <c r="R872"/>
      <c r="AE872"/>
    </row>
    <row r="873" spans="4:31" ht="20" x14ac:dyDescent="0.4">
      <c r="D873"/>
      <c r="E873"/>
      <c r="F873"/>
      <c r="H873"/>
      <c r="M873"/>
      <c r="R873"/>
      <c r="AE873"/>
    </row>
    <row r="874" spans="4:31" ht="20" x14ac:dyDescent="0.4">
      <c r="D874"/>
      <c r="E874"/>
      <c r="F874"/>
      <c r="H874"/>
      <c r="M874"/>
      <c r="R874"/>
      <c r="AE874"/>
    </row>
    <row r="875" spans="4:31" ht="20" x14ac:dyDescent="0.4">
      <c r="D875"/>
      <c r="E875"/>
      <c r="F875"/>
      <c r="H875"/>
      <c r="M875"/>
      <c r="R875"/>
      <c r="AE875"/>
    </row>
    <row r="876" spans="4:31" ht="20" x14ac:dyDescent="0.4">
      <c r="D876"/>
      <c r="E876"/>
      <c r="F876"/>
      <c r="H876"/>
      <c r="M876"/>
      <c r="R876"/>
      <c r="AE876"/>
    </row>
    <row r="877" spans="4:31" ht="20" x14ac:dyDescent="0.4">
      <c r="D877"/>
      <c r="E877"/>
      <c r="F877"/>
      <c r="H877"/>
      <c r="M877"/>
      <c r="R877"/>
      <c r="AE877"/>
    </row>
    <row r="878" spans="4:31" ht="20" x14ac:dyDescent="0.4">
      <c r="D878"/>
      <c r="E878"/>
      <c r="F878"/>
      <c r="H878"/>
      <c r="M878"/>
      <c r="R878"/>
      <c r="AE878"/>
    </row>
    <row r="879" spans="4:31" ht="20" x14ac:dyDescent="0.4">
      <c r="D879"/>
      <c r="E879"/>
      <c r="F879"/>
      <c r="H879"/>
      <c r="M879"/>
      <c r="R879"/>
      <c r="AE879"/>
    </row>
    <row r="880" spans="4:31" ht="20" x14ac:dyDescent="0.4">
      <c r="D880"/>
      <c r="E880"/>
      <c r="F880"/>
      <c r="H880"/>
      <c r="M880"/>
      <c r="R880"/>
      <c r="AE880"/>
    </row>
    <row r="881" spans="4:31" ht="20" x14ac:dyDescent="0.4">
      <c r="D881"/>
      <c r="E881"/>
      <c r="F881"/>
      <c r="H881"/>
      <c r="M881"/>
      <c r="R881"/>
      <c r="AE881"/>
    </row>
    <row r="882" spans="4:31" ht="20" x14ac:dyDescent="0.4">
      <c r="D882"/>
      <c r="E882"/>
      <c r="F882"/>
      <c r="H882"/>
      <c r="M882"/>
      <c r="R882"/>
      <c r="AE882"/>
    </row>
    <row r="883" spans="4:31" ht="20" x14ac:dyDescent="0.4">
      <c r="D883"/>
      <c r="E883"/>
      <c r="F883"/>
      <c r="H883"/>
      <c r="M883"/>
      <c r="R883"/>
      <c r="AE883"/>
    </row>
    <row r="884" spans="4:31" ht="20" x14ac:dyDescent="0.4">
      <c r="D884"/>
      <c r="E884"/>
      <c r="F884"/>
      <c r="H884"/>
      <c r="M884"/>
      <c r="R884"/>
      <c r="AE884"/>
    </row>
    <row r="885" spans="4:31" ht="20" x14ac:dyDescent="0.4">
      <c r="D885"/>
      <c r="E885"/>
      <c r="F885"/>
      <c r="H885"/>
      <c r="M885"/>
      <c r="R885"/>
      <c r="AE885"/>
    </row>
    <row r="886" spans="4:31" ht="20" x14ac:dyDescent="0.4">
      <c r="D886"/>
      <c r="E886"/>
      <c r="F886"/>
      <c r="H886"/>
      <c r="M886"/>
      <c r="R886"/>
      <c r="AE886"/>
    </row>
    <row r="887" spans="4:31" ht="20" x14ac:dyDescent="0.4">
      <c r="D887"/>
      <c r="E887"/>
      <c r="F887"/>
      <c r="H887"/>
      <c r="M887"/>
      <c r="R887"/>
      <c r="AE887"/>
    </row>
    <row r="888" spans="4:31" ht="20" x14ac:dyDescent="0.4">
      <c r="D888"/>
      <c r="E888"/>
      <c r="F888"/>
      <c r="H888"/>
      <c r="M888"/>
      <c r="R888"/>
      <c r="AE888"/>
    </row>
    <row r="889" spans="4:31" ht="20" x14ac:dyDescent="0.4">
      <c r="D889"/>
      <c r="E889"/>
      <c r="F889"/>
      <c r="H889"/>
      <c r="M889"/>
      <c r="R889"/>
      <c r="AE889"/>
    </row>
    <row r="890" spans="4:31" ht="20" x14ac:dyDescent="0.4">
      <c r="D890"/>
      <c r="E890"/>
      <c r="F890"/>
      <c r="H890"/>
      <c r="M890"/>
      <c r="R890"/>
      <c r="AE890"/>
    </row>
    <row r="891" spans="4:31" ht="20" x14ac:dyDescent="0.4">
      <c r="D891"/>
      <c r="E891"/>
      <c r="F891"/>
      <c r="H891"/>
      <c r="M891"/>
      <c r="R891"/>
      <c r="AE891"/>
    </row>
    <row r="892" spans="4:31" ht="20" x14ac:dyDescent="0.4">
      <c r="D892"/>
      <c r="E892"/>
      <c r="F892"/>
      <c r="H892"/>
      <c r="M892"/>
      <c r="R892"/>
      <c r="AE892"/>
    </row>
    <row r="893" spans="4:31" ht="20" x14ac:dyDescent="0.4">
      <c r="D893"/>
      <c r="E893"/>
      <c r="F893"/>
      <c r="H893"/>
      <c r="M893"/>
      <c r="R893"/>
      <c r="AE893"/>
    </row>
    <row r="894" spans="4:31" ht="20" x14ac:dyDescent="0.4">
      <c r="D894"/>
      <c r="E894"/>
      <c r="F894"/>
      <c r="H894"/>
      <c r="M894"/>
      <c r="R894"/>
      <c r="AE894"/>
    </row>
    <row r="895" spans="4:31" ht="20" x14ac:dyDescent="0.4">
      <c r="D895"/>
      <c r="E895"/>
      <c r="F895"/>
      <c r="H895"/>
      <c r="M895"/>
      <c r="R895"/>
      <c r="AE895"/>
    </row>
    <row r="896" spans="4:31" ht="20" x14ac:dyDescent="0.4">
      <c r="D896"/>
      <c r="E896"/>
      <c r="F896"/>
      <c r="H896"/>
      <c r="M896"/>
      <c r="R896"/>
      <c r="AE896"/>
    </row>
    <row r="897" spans="4:31" ht="20" x14ac:dyDescent="0.4">
      <c r="D897"/>
      <c r="E897"/>
      <c r="F897"/>
      <c r="H897"/>
      <c r="M897"/>
      <c r="R897"/>
      <c r="AE897"/>
    </row>
    <row r="898" spans="4:31" ht="20" x14ac:dyDescent="0.4">
      <c r="D898"/>
      <c r="E898"/>
      <c r="F898"/>
      <c r="H898"/>
      <c r="M898"/>
      <c r="R898"/>
      <c r="AE898"/>
    </row>
    <row r="899" spans="4:31" ht="20" x14ac:dyDescent="0.4">
      <c r="D899"/>
      <c r="E899"/>
      <c r="F899"/>
      <c r="H899"/>
      <c r="M899"/>
      <c r="R899"/>
      <c r="AE899"/>
    </row>
    <row r="900" spans="4:31" ht="20" x14ac:dyDescent="0.4">
      <c r="D900"/>
      <c r="E900"/>
      <c r="F900"/>
      <c r="H900"/>
      <c r="M900"/>
      <c r="R900"/>
      <c r="AE900"/>
    </row>
    <row r="901" spans="4:31" ht="20" x14ac:dyDescent="0.4">
      <c r="D901"/>
      <c r="E901"/>
      <c r="F901"/>
      <c r="H901"/>
      <c r="M901"/>
      <c r="R901"/>
      <c r="AE901"/>
    </row>
    <row r="902" spans="4:31" ht="20" x14ac:dyDescent="0.4">
      <c r="D902"/>
      <c r="E902"/>
      <c r="F902"/>
      <c r="H902"/>
      <c r="M902"/>
      <c r="R902"/>
      <c r="AE902"/>
    </row>
    <row r="903" spans="4:31" ht="20" x14ac:dyDescent="0.4">
      <c r="D903"/>
      <c r="E903"/>
      <c r="F903"/>
      <c r="H903"/>
      <c r="M903"/>
      <c r="R903"/>
      <c r="AE903"/>
    </row>
    <row r="904" spans="4:31" ht="20" x14ac:dyDescent="0.4">
      <c r="D904"/>
      <c r="E904"/>
      <c r="F904"/>
      <c r="H904"/>
      <c r="M904"/>
      <c r="R904"/>
      <c r="AE904"/>
    </row>
    <row r="905" spans="4:31" ht="20" x14ac:dyDescent="0.4">
      <c r="D905"/>
      <c r="E905"/>
      <c r="F905"/>
      <c r="H905"/>
      <c r="M905"/>
      <c r="R905"/>
      <c r="AE905"/>
    </row>
    <row r="906" spans="4:31" ht="20" x14ac:dyDescent="0.4">
      <c r="D906"/>
      <c r="E906"/>
      <c r="F906"/>
      <c r="H906"/>
      <c r="M906"/>
      <c r="R906"/>
      <c r="AE906"/>
    </row>
    <row r="907" spans="4:31" ht="20" x14ac:dyDescent="0.4">
      <c r="D907"/>
      <c r="E907"/>
      <c r="F907"/>
      <c r="H907"/>
      <c r="M907"/>
      <c r="R907"/>
      <c r="AE907"/>
    </row>
    <row r="908" spans="4:31" ht="20" x14ac:dyDescent="0.4">
      <c r="D908"/>
      <c r="E908"/>
      <c r="F908"/>
      <c r="H908"/>
      <c r="M908"/>
      <c r="R908"/>
      <c r="AE908"/>
    </row>
    <row r="909" spans="4:31" ht="20" x14ac:dyDescent="0.4">
      <c r="D909"/>
      <c r="E909"/>
      <c r="F909"/>
      <c r="H909"/>
      <c r="M909"/>
      <c r="R909"/>
      <c r="AE909"/>
    </row>
    <row r="910" spans="4:31" ht="20" x14ac:dyDescent="0.4">
      <c r="D910"/>
      <c r="E910"/>
      <c r="F910"/>
      <c r="H910"/>
      <c r="M910"/>
      <c r="R910"/>
      <c r="AE910"/>
    </row>
    <row r="911" spans="4:31" ht="20" x14ac:dyDescent="0.4">
      <c r="D911"/>
      <c r="E911"/>
      <c r="F911"/>
      <c r="H911"/>
      <c r="M911"/>
      <c r="R911"/>
      <c r="AE911"/>
    </row>
    <row r="912" spans="4:31" ht="20" x14ac:dyDescent="0.4">
      <c r="D912"/>
      <c r="E912"/>
      <c r="F912"/>
      <c r="H912"/>
      <c r="M912"/>
      <c r="R912"/>
      <c r="AE912"/>
    </row>
    <row r="913" spans="4:31" ht="20" x14ac:dyDescent="0.4">
      <c r="D913"/>
      <c r="E913"/>
      <c r="F913"/>
      <c r="H913"/>
      <c r="M913"/>
      <c r="R913"/>
      <c r="AE913"/>
    </row>
    <row r="914" spans="4:31" ht="20" x14ac:dyDescent="0.4">
      <c r="D914"/>
      <c r="E914"/>
      <c r="F914"/>
      <c r="H914"/>
      <c r="M914"/>
      <c r="R914"/>
      <c r="AE914"/>
    </row>
    <row r="915" spans="4:31" ht="20" x14ac:dyDescent="0.4">
      <c r="D915"/>
      <c r="E915"/>
      <c r="F915"/>
      <c r="H915"/>
      <c r="M915"/>
      <c r="R915"/>
      <c r="AE915"/>
    </row>
    <row r="916" spans="4:31" ht="20" x14ac:dyDescent="0.4">
      <c r="D916"/>
      <c r="E916"/>
      <c r="F916"/>
      <c r="H916"/>
      <c r="M916"/>
      <c r="R916"/>
      <c r="AE916"/>
    </row>
    <row r="917" spans="4:31" ht="20" x14ac:dyDescent="0.4">
      <c r="D917"/>
      <c r="E917"/>
      <c r="F917"/>
      <c r="H917"/>
      <c r="M917"/>
      <c r="R917"/>
      <c r="AE917"/>
    </row>
    <row r="918" spans="4:31" ht="20" x14ac:dyDescent="0.4">
      <c r="D918"/>
      <c r="E918"/>
      <c r="F918"/>
      <c r="H918"/>
      <c r="M918"/>
      <c r="R918"/>
      <c r="AE918"/>
    </row>
    <row r="919" spans="4:31" ht="20" x14ac:dyDescent="0.4">
      <c r="D919"/>
      <c r="E919"/>
      <c r="F919"/>
      <c r="H919"/>
      <c r="M919"/>
      <c r="R919"/>
      <c r="AE919"/>
    </row>
    <row r="920" spans="4:31" ht="20" x14ac:dyDescent="0.4">
      <c r="D920"/>
      <c r="E920"/>
      <c r="F920"/>
      <c r="H920"/>
      <c r="M920"/>
      <c r="R920"/>
      <c r="AE920"/>
    </row>
    <row r="921" spans="4:31" ht="20" x14ac:dyDescent="0.4">
      <c r="D921"/>
      <c r="E921"/>
      <c r="F921"/>
      <c r="H921"/>
      <c r="M921"/>
      <c r="R921"/>
      <c r="AE921"/>
    </row>
    <row r="922" spans="4:31" ht="20" x14ac:dyDescent="0.4">
      <c r="D922"/>
      <c r="E922"/>
      <c r="F922"/>
      <c r="H922"/>
      <c r="M922"/>
      <c r="R922"/>
      <c r="AE922"/>
    </row>
    <row r="923" spans="4:31" ht="20" x14ac:dyDescent="0.4">
      <c r="D923"/>
      <c r="E923"/>
      <c r="F923"/>
      <c r="H923"/>
      <c r="M923"/>
      <c r="R923"/>
      <c r="AE923"/>
    </row>
    <row r="924" spans="4:31" ht="20" x14ac:dyDescent="0.4">
      <c r="D924"/>
      <c r="E924"/>
      <c r="F924"/>
      <c r="H924"/>
      <c r="M924"/>
      <c r="R924"/>
      <c r="AE924"/>
    </row>
    <row r="925" spans="4:31" ht="20" x14ac:dyDescent="0.4">
      <c r="D925"/>
      <c r="E925"/>
      <c r="F925"/>
      <c r="H925"/>
      <c r="M925"/>
      <c r="R925"/>
      <c r="AE925"/>
    </row>
    <row r="926" spans="4:31" ht="20" x14ac:dyDescent="0.4">
      <c r="D926"/>
      <c r="E926"/>
      <c r="F926"/>
      <c r="H926"/>
      <c r="M926"/>
      <c r="R926"/>
      <c r="AE926"/>
    </row>
    <row r="927" spans="4:31" ht="20" x14ac:dyDescent="0.4">
      <c r="D927"/>
      <c r="E927"/>
      <c r="F927"/>
      <c r="H927"/>
      <c r="M927"/>
      <c r="R927"/>
      <c r="AE927"/>
    </row>
    <row r="928" spans="4:31" ht="20" x14ac:dyDescent="0.4">
      <c r="D928"/>
      <c r="E928"/>
      <c r="F928"/>
      <c r="H928"/>
      <c r="M928"/>
      <c r="R928"/>
      <c r="AE928"/>
    </row>
    <row r="929" spans="4:31" ht="20" x14ac:dyDescent="0.4">
      <c r="D929"/>
      <c r="E929"/>
      <c r="F929"/>
      <c r="H929"/>
      <c r="M929"/>
      <c r="R929"/>
      <c r="AE929"/>
    </row>
    <row r="930" spans="4:31" ht="20" x14ac:dyDescent="0.4">
      <c r="D930"/>
      <c r="E930"/>
      <c r="F930"/>
      <c r="H930"/>
      <c r="M930"/>
      <c r="R930"/>
      <c r="AE930"/>
    </row>
    <row r="931" spans="4:31" ht="20" x14ac:dyDescent="0.4">
      <c r="D931"/>
      <c r="E931"/>
      <c r="F931"/>
      <c r="H931"/>
      <c r="M931"/>
      <c r="R931"/>
      <c r="AE931"/>
    </row>
    <row r="932" spans="4:31" ht="20" x14ac:dyDescent="0.4">
      <c r="D932"/>
      <c r="E932"/>
      <c r="F932"/>
      <c r="H932"/>
      <c r="M932"/>
      <c r="R932"/>
      <c r="AE932"/>
    </row>
    <row r="933" spans="4:31" ht="20" x14ac:dyDescent="0.4">
      <c r="D933"/>
      <c r="E933"/>
      <c r="F933"/>
      <c r="H933"/>
      <c r="M933"/>
      <c r="R933"/>
      <c r="AE933"/>
    </row>
    <row r="934" spans="4:31" ht="20" x14ac:dyDescent="0.4">
      <c r="D934"/>
      <c r="E934"/>
      <c r="F934"/>
      <c r="H934"/>
      <c r="M934"/>
      <c r="R934"/>
      <c r="AE934"/>
    </row>
    <row r="935" spans="4:31" ht="20" x14ac:dyDescent="0.4">
      <c r="D935"/>
      <c r="E935"/>
      <c r="F935"/>
      <c r="H935"/>
      <c r="M935"/>
      <c r="R935"/>
      <c r="AE935"/>
    </row>
    <row r="936" spans="4:31" ht="20" x14ac:dyDescent="0.4">
      <c r="D936"/>
      <c r="E936"/>
      <c r="F936"/>
      <c r="H936"/>
      <c r="M936"/>
      <c r="R936"/>
      <c r="AE936"/>
    </row>
    <row r="937" spans="4:31" ht="20" x14ac:dyDescent="0.4">
      <c r="D937"/>
      <c r="E937"/>
      <c r="F937"/>
      <c r="H937"/>
      <c r="M937"/>
      <c r="R937"/>
      <c r="AE937"/>
    </row>
    <row r="938" spans="4:31" ht="20" x14ac:dyDescent="0.4">
      <c r="D938"/>
      <c r="E938"/>
      <c r="F938"/>
      <c r="H938"/>
      <c r="M938"/>
      <c r="R938"/>
      <c r="AE938"/>
    </row>
    <row r="939" spans="4:31" ht="20" x14ac:dyDescent="0.4">
      <c r="D939"/>
      <c r="E939"/>
      <c r="F939"/>
      <c r="H939"/>
      <c r="M939"/>
      <c r="R939"/>
      <c r="AE939"/>
    </row>
    <row r="940" spans="4:31" ht="20" x14ac:dyDescent="0.4">
      <c r="D940"/>
      <c r="E940"/>
      <c r="F940"/>
      <c r="H940"/>
      <c r="M940"/>
      <c r="R940"/>
      <c r="AE940"/>
    </row>
    <row r="941" spans="4:31" ht="20" x14ac:dyDescent="0.4">
      <c r="D941"/>
      <c r="E941"/>
      <c r="F941"/>
      <c r="H941"/>
      <c r="M941"/>
      <c r="R941"/>
      <c r="AE941"/>
    </row>
    <row r="942" spans="4:31" ht="20" x14ac:dyDescent="0.4">
      <c r="D942"/>
      <c r="E942"/>
      <c r="F942"/>
      <c r="H942"/>
      <c r="M942"/>
      <c r="R942"/>
      <c r="AE942"/>
    </row>
    <row r="943" spans="4:31" ht="20" x14ac:dyDescent="0.4">
      <c r="D943"/>
      <c r="E943"/>
      <c r="F943"/>
      <c r="H943"/>
      <c r="M943"/>
      <c r="R943"/>
      <c r="AE943"/>
    </row>
    <row r="944" spans="4:31" ht="20" x14ac:dyDescent="0.4">
      <c r="D944"/>
      <c r="E944"/>
      <c r="F944"/>
      <c r="H944"/>
      <c r="M944"/>
      <c r="R944"/>
      <c r="AE944"/>
    </row>
    <row r="945" spans="4:31" ht="20" x14ac:dyDescent="0.4">
      <c r="D945"/>
      <c r="E945"/>
      <c r="F945"/>
      <c r="H945"/>
      <c r="M945"/>
      <c r="R945"/>
      <c r="AE945"/>
    </row>
    <row r="946" spans="4:31" ht="20" x14ac:dyDescent="0.4">
      <c r="D946"/>
      <c r="E946"/>
      <c r="F946"/>
      <c r="H946"/>
      <c r="M946"/>
      <c r="R946"/>
      <c r="AE946"/>
    </row>
    <row r="947" spans="4:31" ht="20" x14ac:dyDescent="0.4">
      <c r="D947"/>
      <c r="E947"/>
      <c r="F947"/>
      <c r="H947"/>
      <c r="M947"/>
      <c r="R947"/>
      <c r="AE947"/>
    </row>
    <row r="948" spans="4:31" ht="20" x14ac:dyDescent="0.4">
      <c r="D948"/>
      <c r="E948"/>
      <c r="F948"/>
      <c r="H948"/>
      <c r="M948"/>
      <c r="R948"/>
      <c r="AE948"/>
    </row>
    <row r="949" spans="4:31" ht="20" x14ac:dyDescent="0.4">
      <c r="D949"/>
      <c r="E949"/>
      <c r="F949"/>
      <c r="H949"/>
      <c r="M949"/>
      <c r="R949"/>
      <c r="AE949"/>
    </row>
    <row r="950" spans="4:31" ht="20" x14ac:dyDescent="0.4">
      <c r="D950"/>
      <c r="E950"/>
      <c r="F950"/>
      <c r="H950"/>
      <c r="M950"/>
      <c r="R950"/>
      <c r="AE950"/>
    </row>
    <row r="951" spans="4:31" ht="20" x14ac:dyDescent="0.4">
      <c r="D951"/>
      <c r="E951"/>
      <c r="F951"/>
      <c r="H951"/>
      <c r="M951"/>
      <c r="R951"/>
      <c r="AE951"/>
    </row>
    <row r="952" spans="4:31" ht="20" x14ac:dyDescent="0.4">
      <c r="D952"/>
      <c r="E952"/>
      <c r="F952"/>
      <c r="H952"/>
      <c r="M952"/>
      <c r="R952"/>
      <c r="AE952"/>
    </row>
    <row r="953" spans="4:31" ht="20" x14ac:dyDescent="0.4">
      <c r="D953"/>
      <c r="E953"/>
      <c r="F953"/>
      <c r="H953"/>
      <c r="M953"/>
      <c r="R953"/>
      <c r="AE953"/>
    </row>
    <row r="954" spans="4:31" ht="20" x14ac:dyDescent="0.4">
      <c r="D954"/>
      <c r="E954"/>
      <c r="F954"/>
      <c r="H954"/>
      <c r="M954"/>
      <c r="R954"/>
      <c r="AE954"/>
    </row>
    <row r="955" spans="4:31" ht="20" x14ac:dyDescent="0.4">
      <c r="D955"/>
      <c r="E955"/>
      <c r="F955"/>
      <c r="H955"/>
      <c r="M955"/>
      <c r="R955"/>
      <c r="AE955"/>
    </row>
    <row r="956" spans="4:31" ht="20" x14ac:dyDescent="0.4">
      <c r="D956"/>
      <c r="E956"/>
      <c r="F956"/>
      <c r="H956"/>
      <c r="M956"/>
      <c r="R956"/>
      <c r="AE956"/>
    </row>
    <row r="957" spans="4:31" ht="20" x14ac:dyDescent="0.4">
      <c r="D957"/>
      <c r="E957"/>
      <c r="F957"/>
      <c r="H957"/>
      <c r="M957"/>
      <c r="R957"/>
      <c r="AE957"/>
    </row>
    <row r="958" spans="4:31" ht="20" x14ac:dyDescent="0.4">
      <c r="D958"/>
      <c r="E958"/>
      <c r="F958"/>
      <c r="H958"/>
      <c r="M958"/>
      <c r="R958"/>
      <c r="AE958"/>
    </row>
    <row r="959" spans="4:31" ht="20" x14ac:dyDescent="0.4">
      <c r="D959"/>
      <c r="E959"/>
      <c r="F959"/>
      <c r="H959"/>
      <c r="M959"/>
      <c r="R959"/>
      <c r="AE959"/>
    </row>
    <row r="960" spans="4:31" ht="20" x14ac:dyDescent="0.4">
      <c r="D960"/>
      <c r="E960"/>
      <c r="F960"/>
      <c r="H960"/>
      <c r="M960"/>
      <c r="R960"/>
      <c r="AE960"/>
    </row>
    <row r="961" spans="4:31" ht="20" x14ac:dyDescent="0.4">
      <c r="D961"/>
      <c r="E961"/>
      <c r="F961"/>
      <c r="H961"/>
      <c r="M961"/>
      <c r="R961"/>
      <c r="AE961"/>
    </row>
    <row r="962" spans="4:31" ht="20" x14ac:dyDescent="0.4">
      <c r="D962"/>
      <c r="E962"/>
      <c r="F962"/>
      <c r="H962"/>
      <c r="M962"/>
      <c r="R962"/>
      <c r="AE962"/>
    </row>
    <row r="963" spans="4:31" ht="20" x14ac:dyDescent="0.4">
      <c r="D963"/>
      <c r="E963"/>
      <c r="F963"/>
      <c r="H963"/>
      <c r="M963"/>
      <c r="R963"/>
      <c r="AE963"/>
    </row>
    <row r="964" spans="4:31" ht="20" x14ac:dyDescent="0.4">
      <c r="D964"/>
      <c r="E964"/>
      <c r="F964"/>
      <c r="H964"/>
      <c r="M964"/>
      <c r="R964"/>
      <c r="AE964"/>
    </row>
    <row r="965" spans="4:31" ht="20" x14ac:dyDescent="0.4">
      <c r="D965"/>
      <c r="E965"/>
      <c r="F965"/>
      <c r="H965"/>
      <c r="M965"/>
      <c r="R965"/>
      <c r="AE965"/>
    </row>
    <row r="966" spans="4:31" ht="20" x14ac:dyDescent="0.4">
      <c r="D966"/>
      <c r="E966"/>
      <c r="F966"/>
      <c r="H966"/>
      <c r="M966"/>
      <c r="R966"/>
      <c r="AE966"/>
    </row>
    <row r="967" spans="4:31" ht="20" x14ac:dyDescent="0.4">
      <c r="D967"/>
      <c r="E967"/>
      <c r="F967"/>
      <c r="H967"/>
      <c r="M967"/>
      <c r="R967"/>
      <c r="AE967"/>
    </row>
    <row r="968" spans="4:31" ht="20" x14ac:dyDescent="0.4">
      <c r="D968"/>
      <c r="E968"/>
      <c r="F968"/>
      <c r="H968"/>
      <c r="M968"/>
      <c r="R968"/>
      <c r="AE968"/>
    </row>
    <row r="969" spans="4:31" ht="20" x14ac:dyDescent="0.4">
      <c r="D969"/>
      <c r="E969"/>
      <c r="F969"/>
      <c r="H969"/>
      <c r="M969"/>
      <c r="R969"/>
      <c r="AE969"/>
    </row>
    <row r="970" spans="4:31" ht="20" x14ac:dyDescent="0.4">
      <c r="D970"/>
      <c r="E970"/>
      <c r="F970"/>
      <c r="H970"/>
      <c r="M970"/>
      <c r="R970"/>
      <c r="AE970"/>
    </row>
    <row r="971" spans="4:31" ht="20" x14ac:dyDescent="0.4">
      <c r="D971"/>
      <c r="E971"/>
      <c r="F971"/>
      <c r="H971"/>
      <c r="M971"/>
      <c r="R971"/>
      <c r="AE971"/>
    </row>
    <row r="972" spans="4:31" ht="20" x14ac:dyDescent="0.4">
      <c r="D972"/>
      <c r="E972"/>
      <c r="F972"/>
      <c r="H972"/>
      <c r="M972"/>
      <c r="R972"/>
      <c r="AE972"/>
    </row>
    <row r="973" spans="4:31" ht="20" x14ac:dyDescent="0.4">
      <c r="D973"/>
      <c r="E973"/>
      <c r="F973"/>
      <c r="H973"/>
      <c r="M973"/>
      <c r="R973"/>
      <c r="AE973"/>
    </row>
    <row r="974" spans="4:31" ht="20" x14ac:dyDescent="0.4">
      <c r="D974"/>
      <c r="E974"/>
      <c r="F974"/>
      <c r="H974"/>
      <c r="M974"/>
      <c r="R974"/>
      <c r="AE974"/>
    </row>
    <row r="975" spans="4:31" ht="20" x14ac:dyDescent="0.4">
      <c r="D975"/>
      <c r="E975"/>
      <c r="F975"/>
      <c r="H975"/>
      <c r="M975"/>
      <c r="R975"/>
      <c r="AE975"/>
    </row>
    <row r="976" spans="4:31" ht="20" x14ac:dyDescent="0.4">
      <c r="D976"/>
      <c r="E976"/>
      <c r="F976"/>
      <c r="H976"/>
      <c r="M976"/>
      <c r="R976"/>
      <c r="AE976"/>
    </row>
    <row r="977" spans="4:31" ht="20" x14ac:dyDescent="0.4">
      <c r="D977"/>
      <c r="E977"/>
      <c r="F977"/>
      <c r="H977"/>
      <c r="M977"/>
      <c r="R977"/>
      <c r="AE977"/>
    </row>
    <row r="978" spans="4:31" ht="20" x14ac:dyDescent="0.4">
      <c r="D978"/>
      <c r="E978"/>
      <c r="F978"/>
      <c r="H978"/>
      <c r="M978"/>
      <c r="R978"/>
      <c r="AE978"/>
    </row>
    <row r="979" spans="4:31" ht="20" x14ac:dyDescent="0.4">
      <c r="D979"/>
      <c r="E979"/>
      <c r="F979"/>
      <c r="H979"/>
      <c r="M979"/>
      <c r="R979"/>
      <c r="AE979"/>
    </row>
    <row r="980" spans="4:31" ht="20" x14ac:dyDescent="0.4">
      <c r="D980"/>
      <c r="E980"/>
      <c r="F980"/>
      <c r="H980"/>
      <c r="M980"/>
      <c r="R980"/>
      <c r="AE980"/>
    </row>
    <row r="981" spans="4:31" ht="20" x14ac:dyDescent="0.4">
      <c r="D981"/>
      <c r="E981"/>
      <c r="F981"/>
      <c r="H981"/>
      <c r="M981"/>
      <c r="R981"/>
      <c r="AE981"/>
    </row>
    <row r="982" spans="4:31" ht="20" x14ac:dyDescent="0.4">
      <c r="D982"/>
      <c r="E982"/>
      <c r="F982"/>
      <c r="H982"/>
      <c r="M982"/>
      <c r="R982"/>
      <c r="AE982"/>
    </row>
    <row r="983" spans="4:31" ht="20" x14ac:dyDescent="0.4">
      <c r="D983"/>
      <c r="E983"/>
      <c r="F983"/>
      <c r="H983"/>
      <c r="M983"/>
      <c r="R983"/>
      <c r="AE983"/>
    </row>
    <row r="984" spans="4:31" ht="20" x14ac:dyDescent="0.4">
      <c r="D984"/>
      <c r="E984"/>
      <c r="F984"/>
      <c r="H984"/>
      <c r="M984"/>
      <c r="R984"/>
      <c r="AE984"/>
    </row>
    <row r="985" spans="4:31" ht="20" x14ac:dyDescent="0.4">
      <c r="D985"/>
      <c r="E985"/>
      <c r="F985"/>
      <c r="H985"/>
      <c r="M985"/>
      <c r="R985"/>
      <c r="AE985"/>
    </row>
    <row r="986" spans="4:31" ht="20" x14ac:dyDescent="0.4">
      <c r="D986"/>
      <c r="E986"/>
      <c r="F986"/>
      <c r="H986"/>
      <c r="M986"/>
      <c r="R986"/>
      <c r="AE986"/>
    </row>
    <row r="987" spans="4:31" ht="20" x14ac:dyDescent="0.4">
      <c r="D987"/>
      <c r="E987"/>
      <c r="F987"/>
      <c r="H987"/>
      <c r="M987"/>
      <c r="R987"/>
      <c r="AE987"/>
    </row>
    <row r="988" spans="4:31" ht="20" x14ac:dyDescent="0.4">
      <c r="D988"/>
      <c r="E988"/>
      <c r="F988"/>
      <c r="H988"/>
      <c r="M988"/>
      <c r="R988"/>
      <c r="AE988"/>
    </row>
    <row r="989" spans="4:31" ht="20" x14ac:dyDescent="0.4">
      <c r="D989"/>
      <c r="E989"/>
      <c r="F989"/>
      <c r="H989"/>
      <c r="M989"/>
      <c r="R989"/>
      <c r="AE989"/>
    </row>
    <row r="990" spans="4:31" ht="20" x14ac:dyDescent="0.4">
      <c r="D990"/>
      <c r="E990"/>
      <c r="F990"/>
      <c r="H990"/>
      <c r="M990"/>
      <c r="R990"/>
      <c r="AE990"/>
    </row>
    <row r="991" spans="4:31" ht="20" x14ac:dyDescent="0.4">
      <c r="D991"/>
      <c r="E991"/>
      <c r="F991"/>
      <c r="H991"/>
      <c r="M991"/>
      <c r="R991"/>
      <c r="AE991"/>
    </row>
    <row r="992" spans="4:31" ht="20" x14ac:dyDescent="0.4">
      <c r="D992"/>
      <c r="E992"/>
      <c r="F992"/>
      <c r="H992"/>
      <c r="M992"/>
      <c r="R992"/>
      <c r="AE992"/>
    </row>
    <row r="993" spans="4:31" ht="20" x14ac:dyDescent="0.4">
      <c r="D993"/>
      <c r="E993"/>
      <c r="F993"/>
      <c r="H993"/>
      <c r="M993"/>
      <c r="R993"/>
      <c r="AE993"/>
    </row>
    <row r="994" spans="4:31" ht="20" x14ac:dyDescent="0.4">
      <c r="D994"/>
      <c r="E994"/>
      <c r="F994"/>
      <c r="H994"/>
      <c r="M994"/>
      <c r="R994"/>
      <c r="AE994"/>
    </row>
    <row r="995" spans="4:31" ht="20" x14ac:dyDescent="0.4">
      <c r="D995"/>
      <c r="E995"/>
      <c r="F995"/>
      <c r="H995"/>
      <c r="M995"/>
      <c r="R995"/>
      <c r="AE995"/>
    </row>
    <row r="996" spans="4:31" ht="20" x14ac:dyDescent="0.4">
      <c r="D996"/>
      <c r="E996"/>
      <c r="F996"/>
      <c r="H996"/>
      <c r="M996"/>
      <c r="R996"/>
      <c r="AE996"/>
    </row>
    <row r="997" spans="4:31" ht="20" x14ac:dyDescent="0.4">
      <c r="D997"/>
      <c r="E997"/>
      <c r="F997"/>
      <c r="H997"/>
      <c r="M997"/>
      <c r="R997"/>
      <c r="AE997"/>
    </row>
    <row r="998" spans="4:31" ht="20" x14ac:dyDescent="0.4">
      <c r="D998"/>
      <c r="E998"/>
      <c r="F998"/>
      <c r="H998"/>
      <c r="M998"/>
      <c r="R998"/>
      <c r="AE998"/>
    </row>
    <row r="999" spans="4:31" ht="20" x14ac:dyDescent="0.4">
      <c r="D999"/>
      <c r="E999"/>
      <c r="F999"/>
      <c r="H999"/>
      <c r="M999"/>
      <c r="R999"/>
      <c r="AE999"/>
    </row>
    <row r="1000" spans="4:31" ht="20" x14ac:dyDescent="0.4">
      <c r="D1000"/>
      <c r="E1000"/>
      <c r="F1000"/>
      <c r="H1000"/>
      <c r="M1000"/>
      <c r="R1000"/>
      <c r="AE1000"/>
    </row>
    <row r="1001" spans="4:31" ht="20" x14ac:dyDescent="0.4">
      <c r="D1001"/>
      <c r="E1001"/>
      <c r="F1001"/>
      <c r="H1001"/>
      <c r="M1001"/>
      <c r="R1001"/>
      <c r="AE1001"/>
    </row>
    <row r="1002" spans="4:31" ht="20" x14ac:dyDescent="0.4">
      <c r="D1002"/>
      <c r="E1002"/>
      <c r="F1002"/>
      <c r="H1002"/>
      <c r="M1002"/>
      <c r="R1002"/>
      <c r="AE1002"/>
    </row>
    <row r="1003" spans="4:31" ht="20" x14ac:dyDescent="0.4">
      <c r="D1003"/>
      <c r="E1003"/>
      <c r="F1003"/>
      <c r="H1003"/>
      <c r="M1003"/>
      <c r="R1003"/>
      <c r="AE1003"/>
    </row>
    <row r="1004" spans="4:31" ht="20" x14ac:dyDescent="0.4">
      <c r="D1004"/>
      <c r="E1004"/>
      <c r="F1004"/>
      <c r="H1004"/>
      <c r="M1004"/>
      <c r="R1004"/>
      <c r="AE1004"/>
    </row>
    <row r="1005" spans="4:31" ht="20" x14ac:dyDescent="0.4">
      <c r="D1005"/>
      <c r="E1005"/>
      <c r="F1005"/>
      <c r="H1005"/>
      <c r="M1005"/>
      <c r="R1005"/>
      <c r="AE1005"/>
    </row>
    <row r="1006" spans="4:31" ht="20" x14ac:dyDescent="0.4">
      <c r="D1006"/>
      <c r="E1006"/>
      <c r="F1006"/>
      <c r="H1006"/>
      <c r="M1006"/>
      <c r="R1006"/>
      <c r="AE1006"/>
    </row>
    <row r="1007" spans="4:31" ht="20" x14ac:dyDescent="0.4">
      <c r="D1007"/>
      <c r="E1007"/>
      <c r="F1007"/>
      <c r="H1007"/>
      <c r="M1007"/>
      <c r="R1007"/>
      <c r="AE1007"/>
    </row>
    <row r="1008" spans="4:31" ht="20" x14ac:dyDescent="0.4">
      <c r="D1008"/>
      <c r="E1008"/>
      <c r="F1008"/>
      <c r="H1008"/>
      <c r="M1008"/>
      <c r="R1008"/>
      <c r="AE1008"/>
    </row>
    <row r="1009" spans="4:31" ht="20" x14ac:dyDescent="0.4">
      <c r="D1009"/>
      <c r="E1009"/>
      <c r="F1009"/>
      <c r="H1009"/>
      <c r="M1009"/>
      <c r="R1009"/>
      <c r="AE1009"/>
    </row>
    <row r="1010" spans="4:31" ht="20" x14ac:dyDescent="0.4">
      <c r="D1010"/>
      <c r="E1010"/>
      <c r="F1010"/>
      <c r="H1010"/>
      <c r="M1010"/>
      <c r="R1010"/>
      <c r="AE1010"/>
    </row>
    <row r="1011" spans="4:31" ht="20" x14ac:dyDescent="0.4">
      <c r="D1011"/>
      <c r="E1011"/>
      <c r="F1011"/>
      <c r="H1011"/>
      <c r="M1011"/>
      <c r="R1011"/>
      <c r="AE1011"/>
    </row>
    <row r="1012" spans="4:31" ht="20" x14ac:dyDescent="0.4">
      <c r="D1012"/>
      <c r="E1012"/>
      <c r="F1012"/>
      <c r="H1012"/>
      <c r="M1012"/>
      <c r="R1012"/>
      <c r="AE1012"/>
    </row>
    <row r="1013" spans="4:31" ht="20" x14ac:dyDescent="0.4">
      <c r="D1013"/>
      <c r="E1013"/>
      <c r="F1013"/>
      <c r="H1013"/>
      <c r="M1013"/>
      <c r="R1013"/>
      <c r="AE1013"/>
    </row>
    <row r="1014" spans="4:31" ht="20" x14ac:dyDescent="0.4">
      <c r="D1014"/>
      <c r="E1014"/>
      <c r="F1014"/>
      <c r="H1014"/>
      <c r="M1014"/>
      <c r="R1014"/>
      <c r="AE1014"/>
    </row>
    <row r="1015" spans="4:31" ht="20" x14ac:dyDescent="0.4">
      <c r="D1015"/>
      <c r="E1015"/>
      <c r="F1015"/>
      <c r="H1015"/>
      <c r="M1015"/>
      <c r="R1015"/>
      <c r="AE1015"/>
    </row>
    <row r="1016" spans="4:31" ht="20" x14ac:dyDescent="0.4">
      <c r="D1016"/>
      <c r="E1016"/>
      <c r="F1016"/>
      <c r="H1016"/>
      <c r="M1016"/>
      <c r="R1016"/>
      <c r="AE1016"/>
    </row>
    <row r="1017" spans="4:31" ht="20" x14ac:dyDescent="0.4">
      <c r="D1017"/>
      <c r="E1017"/>
      <c r="F1017"/>
      <c r="H1017"/>
      <c r="M1017"/>
      <c r="R1017"/>
      <c r="AE1017"/>
    </row>
    <row r="1018" spans="4:31" ht="20" x14ac:dyDescent="0.4">
      <c r="D1018"/>
      <c r="E1018"/>
      <c r="F1018"/>
      <c r="H1018"/>
      <c r="M1018"/>
      <c r="R1018"/>
      <c r="AE1018"/>
    </row>
    <row r="1019" spans="4:31" ht="20" x14ac:dyDescent="0.4">
      <c r="D1019"/>
      <c r="E1019"/>
      <c r="F1019"/>
      <c r="H1019"/>
      <c r="M1019"/>
      <c r="R1019"/>
      <c r="AE1019"/>
    </row>
    <row r="1020" spans="4:31" ht="20" x14ac:dyDescent="0.4">
      <c r="D1020"/>
      <c r="E1020"/>
      <c r="F1020"/>
      <c r="H1020"/>
      <c r="M1020"/>
      <c r="R1020"/>
      <c r="AE1020"/>
    </row>
    <row r="1021" spans="4:31" ht="20" x14ac:dyDescent="0.4">
      <c r="D1021"/>
      <c r="E1021"/>
      <c r="F1021"/>
      <c r="H1021"/>
      <c r="M1021"/>
      <c r="R1021"/>
      <c r="AE1021"/>
    </row>
    <row r="1022" spans="4:31" ht="20" x14ac:dyDescent="0.4">
      <c r="D1022"/>
      <c r="E1022"/>
      <c r="F1022"/>
      <c r="H1022"/>
      <c r="M1022"/>
      <c r="R1022"/>
      <c r="AE1022"/>
    </row>
    <row r="1023" spans="4:31" ht="20" x14ac:dyDescent="0.4">
      <c r="D1023"/>
      <c r="E1023"/>
      <c r="F1023"/>
      <c r="H1023"/>
      <c r="M1023"/>
      <c r="R1023"/>
      <c r="AE1023"/>
    </row>
    <row r="1024" spans="4:31" ht="20" x14ac:dyDescent="0.4">
      <c r="D1024"/>
      <c r="E1024"/>
      <c r="F1024"/>
      <c r="H1024"/>
      <c r="M1024"/>
      <c r="R1024"/>
      <c r="AE1024"/>
    </row>
    <row r="1025" spans="4:31" ht="20" x14ac:dyDescent="0.4">
      <c r="D1025"/>
      <c r="E1025"/>
      <c r="F1025"/>
      <c r="H1025"/>
      <c r="M1025"/>
      <c r="R1025"/>
      <c r="AE1025"/>
    </row>
    <row r="1026" spans="4:31" ht="20" x14ac:dyDescent="0.4">
      <c r="D1026"/>
      <c r="E1026"/>
      <c r="F1026"/>
      <c r="H1026"/>
      <c r="M1026"/>
      <c r="R1026"/>
      <c r="AE1026"/>
    </row>
    <row r="1027" spans="4:31" ht="20" x14ac:dyDescent="0.4">
      <c r="D1027"/>
      <c r="E1027"/>
      <c r="F1027"/>
      <c r="H1027"/>
      <c r="M1027"/>
      <c r="R1027"/>
      <c r="AE1027"/>
    </row>
    <row r="1028" spans="4:31" ht="20" x14ac:dyDescent="0.4">
      <c r="D1028"/>
      <c r="E1028"/>
      <c r="F1028"/>
      <c r="H1028"/>
      <c r="M1028"/>
      <c r="R1028"/>
      <c r="AE1028"/>
    </row>
    <row r="1029" spans="4:31" ht="20" x14ac:dyDescent="0.4">
      <c r="D1029"/>
      <c r="E1029"/>
      <c r="F1029"/>
      <c r="H1029"/>
      <c r="M1029"/>
      <c r="R1029"/>
      <c r="AE1029"/>
    </row>
    <row r="1030" spans="4:31" ht="20" x14ac:dyDescent="0.4">
      <c r="D1030"/>
      <c r="E1030"/>
      <c r="F1030"/>
      <c r="H1030"/>
      <c r="M1030"/>
      <c r="R1030"/>
      <c r="AE1030"/>
    </row>
    <row r="1031" spans="4:31" ht="20" x14ac:dyDescent="0.4">
      <c r="D1031"/>
      <c r="E1031"/>
      <c r="F1031"/>
      <c r="H1031"/>
      <c r="M1031"/>
      <c r="R1031"/>
      <c r="AE1031"/>
    </row>
    <row r="1032" spans="4:31" ht="20" x14ac:dyDescent="0.4">
      <c r="D1032"/>
      <c r="E1032"/>
      <c r="F1032"/>
      <c r="H1032"/>
      <c r="M1032"/>
      <c r="R1032"/>
      <c r="AE1032"/>
    </row>
    <row r="1033" spans="4:31" ht="20" x14ac:dyDescent="0.4">
      <c r="D1033"/>
      <c r="E1033"/>
      <c r="F1033"/>
      <c r="H1033"/>
      <c r="M1033"/>
      <c r="R1033"/>
      <c r="AE1033"/>
    </row>
    <row r="1034" spans="4:31" ht="20" x14ac:dyDescent="0.4">
      <c r="D1034"/>
      <c r="E1034"/>
      <c r="F1034"/>
      <c r="H1034"/>
      <c r="M1034"/>
      <c r="R1034"/>
      <c r="AE1034"/>
    </row>
    <row r="1035" spans="4:31" ht="20" x14ac:dyDescent="0.4">
      <c r="D1035"/>
      <c r="E1035"/>
      <c r="F1035"/>
      <c r="H1035"/>
      <c r="M1035"/>
      <c r="R1035"/>
      <c r="AE1035"/>
    </row>
    <row r="1036" spans="4:31" ht="20" x14ac:dyDescent="0.4">
      <c r="D1036"/>
      <c r="E1036"/>
      <c r="F1036"/>
      <c r="H1036"/>
      <c r="M1036"/>
      <c r="R1036"/>
      <c r="AE1036"/>
    </row>
    <row r="1037" spans="4:31" ht="20" x14ac:dyDescent="0.4">
      <c r="D1037"/>
      <c r="E1037"/>
      <c r="F1037"/>
      <c r="H1037"/>
      <c r="M1037"/>
      <c r="R1037"/>
      <c r="AE1037"/>
    </row>
    <row r="1038" spans="4:31" ht="20" x14ac:dyDescent="0.4">
      <c r="D1038"/>
      <c r="E1038"/>
      <c r="F1038"/>
      <c r="H1038"/>
      <c r="M1038"/>
      <c r="R1038"/>
      <c r="AE1038"/>
    </row>
    <row r="1039" spans="4:31" ht="20" x14ac:dyDescent="0.4">
      <c r="D1039"/>
      <c r="E1039"/>
      <c r="F1039"/>
      <c r="H1039"/>
      <c r="M1039"/>
      <c r="R1039"/>
      <c r="AE1039"/>
    </row>
    <row r="1040" spans="4:31" ht="20" x14ac:dyDescent="0.4">
      <c r="D1040"/>
      <c r="E1040"/>
      <c r="F1040"/>
      <c r="H1040"/>
      <c r="M1040"/>
      <c r="R1040"/>
      <c r="AE1040"/>
    </row>
    <row r="1041" spans="4:31" ht="20" x14ac:dyDescent="0.4">
      <c r="D1041"/>
      <c r="E1041"/>
      <c r="F1041"/>
      <c r="H1041"/>
      <c r="M1041"/>
      <c r="R1041"/>
      <c r="AE1041"/>
    </row>
    <row r="1042" spans="4:31" ht="20" x14ac:dyDescent="0.4">
      <c r="D1042"/>
      <c r="E1042"/>
      <c r="F1042"/>
      <c r="H1042"/>
      <c r="M1042"/>
      <c r="R1042"/>
      <c r="AE1042"/>
    </row>
    <row r="1043" spans="4:31" ht="20" x14ac:dyDescent="0.4">
      <c r="D1043"/>
      <c r="E1043"/>
      <c r="F1043"/>
      <c r="H1043"/>
      <c r="M1043"/>
      <c r="R1043"/>
      <c r="AE1043"/>
    </row>
    <row r="1044" spans="4:31" ht="20" x14ac:dyDescent="0.4">
      <c r="D1044"/>
      <c r="E1044"/>
      <c r="F1044"/>
      <c r="H1044"/>
      <c r="M1044"/>
      <c r="R1044"/>
      <c r="AE1044"/>
    </row>
    <row r="1045" spans="4:31" ht="20" x14ac:dyDescent="0.4">
      <c r="D1045"/>
      <c r="E1045"/>
      <c r="F1045"/>
      <c r="H1045"/>
      <c r="M1045"/>
      <c r="R1045"/>
      <c r="AE1045"/>
    </row>
    <row r="1046" spans="4:31" ht="20" x14ac:dyDescent="0.4">
      <c r="D1046"/>
      <c r="E1046"/>
      <c r="F1046"/>
      <c r="H1046"/>
      <c r="M1046"/>
      <c r="R1046"/>
      <c r="AE1046"/>
    </row>
    <row r="1047" spans="4:31" ht="20" x14ac:dyDescent="0.4">
      <c r="D1047"/>
      <c r="E1047"/>
      <c r="F1047"/>
      <c r="H1047"/>
      <c r="M1047"/>
      <c r="R1047"/>
      <c r="AE1047"/>
    </row>
    <row r="1048" spans="4:31" ht="20" x14ac:dyDescent="0.4">
      <c r="D1048"/>
      <c r="E1048"/>
      <c r="F1048"/>
      <c r="H1048"/>
      <c r="M1048"/>
      <c r="R1048"/>
      <c r="AE1048"/>
    </row>
    <row r="1049" spans="4:31" ht="20" x14ac:dyDescent="0.4">
      <c r="D1049"/>
      <c r="E1049"/>
      <c r="F1049"/>
      <c r="H1049"/>
      <c r="M1049"/>
      <c r="R1049"/>
      <c r="AE1049"/>
    </row>
    <row r="1050" spans="4:31" ht="20" x14ac:dyDescent="0.4">
      <c r="D1050"/>
      <c r="E1050"/>
      <c r="F1050"/>
      <c r="H1050"/>
      <c r="M1050"/>
      <c r="R1050"/>
      <c r="AE1050"/>
    </row>
    <row r="1051" spans="4:31" ht="20" x14ac:dyDescent="0.4">
      <c r="D1051"/>
      <c r="E1051"/>
      <c r="F1051"/>
      <c r="H1051"/>
      <c r="M1051"/>
      <c r="R1051"/>
      <c r="AE1051"/>
    </row>
    <row r="1052" spans="4:31" ht="20" x14ac:dyDescent="0.4">
      <c r="D1052"/>
      <c r="E1052"/>
      <c r="F1052"/>
      <c r="H1052"/>
      <c r="M1052"/>
      <c r="R1052"/>
      <c r="AE1052"/>
    </row>
    <row r="1053" spans="4:31" ht="20" x14ac:dyDescent="0.4">
      <c r="D1053"/>
      <c r="E1053"/>
      <c r="F1053"/>
      <c r="H1053"/>
      <c r="M1053"/>
      <c r="R1053"/>
      <c r="AE1053"/>
    </row>
    <row r="1054" spans="4:31" ht="20" x14ac:dyDescent="0.4">
      <c r="D1054"/>
      <c r="E1054"/>
      <c r="F1054"/>
      <c r="H1054"/>
      <c r="M1054"/>
      <c r="R1054"/>
      <c r="AE1054"/>
    </row>
    <row r="1055" spans="4:31" ht="20" x14ac:dyDescent="0.4">
      <c r="D1055"/>
      <c r="E1055"/>
      <c r="F1055"/>
      <c r="H1055"/>
      <c r="M1055"/>
      <c r="R1055"/>
      <c r="AE1055"/>
    </row>
    <row r="1056" spans="4:31" ht="20" x14ac:dyDescent="0.4">
      <c r="D1056"/>
      <c r="E1056"/>
      <c r="F1056"/>
      <c r="H1056"/>
      <c r="M1056"/>
      <c r="R1056"/>
      <c r="AE1056"/>
    </row>
    <row r="1057" spans="4:31" ht="20" x14ac:dyDescent="0.4">
      <c r="D1057"/>
      <c r="E1057"/>
      <c r="F1057"/>
      <c r="H1057"/>
      <c r="M1057"/>
      <c r="R1057"/>
      <c r="AE1057"/>
    </row>
    <row r="1058" spans="4:31" ht="20" x14ac:dyDescent="0.4">
      <c r="D1058"/>
      <c r="E1058"/>
      <c r="F1058"/>
      <c r="H1058"/>
      <c r="M1058"/>
      <c r="R1058"/>
      <c r="AE1058"/>
    </row>
    <row r="1059" spans="4:31" ht="20" x14ac:dyDescent="0.4">
      <c r="D1059"/>
      <c r="E1059"/>
      <c r="F1059"/>
      <c r="H1059"/>
      <c r="M1059"/>
      <c r="R1059"/>
      <c r="AE1059"/>
    </row>
    <row r="1060" spans="4:31" ht="20" x14ac:dyDescent="0.4">
      <c r="D1060"/>
      <c r="E1060"/>
      <c r="F1060"/>
      <c r="H1060"/>
      <c r="M1060"/>
      <c r="R1060"/>
      <c r="AE1060"/>
    </row>
    <row r="1061" spans="4:31" ht="20" x14ac:dyDescent="0.4">
      <c r="D1061"/>
      <c r="E1061"/>
      <c r="F1061"/>
      <c r="H1061"/>
      <c r="M1061"/>
      <c r="R1061"/>
      <c r="AE1061"/>
    </row>
    <row r="1062" spans="4:31" ht="20" x14ac:dyDescent="0.4">
      <c r="D1062"/>
      <c r="E1062"/>
      <c r="F1062"/>
      <c r="H1062"/>
      <c r="M1062"/>
      <c r="R1062"/>
      <c r="AE1062"/>
    </row>
    <row r="1063" spans="4:31" ht="20" x14ac:dyDescent="0.4">
      <c r="D1063"/>
      <c r="E1063"/>
      <c r="F1063"/>
      <c r="H1063"/>
      <c r="M1063"/>
      <c r="R1063"/>
      <c r="AE1063"/>
    </row>
    <row r="1064" spans="4:31" ht="20" x14ac:dyDescent="0.4">
      <c r="D1064"/>
      <c r="E1064"/>
      <c r="F1064"/>
      <c r="H1064"/>
      <c r="M1064"/>
      <c r="R1064"/>
      <c r="AE1064"/>
    </row>
    <row r="1065" spans="4:31" ht="20" x14ac:dyDescent="0.4">
      <c r="D1065"/>
      <c r="E1065"/>
      <c r="F1065"/>
      <c r="H1065"/>
      <c r="M1065"/>
      <c r="R1065"/>
      <c r="AE1065"/>
    </row>
    <row r="1066" spans="4:31" ht="20" x14ac:dyDescent="0.4">
      <c r="D1066"/>
      <c r="E1066"/>
      <c r="F1066"/>
      <c r="H1066"/>
      <c r="M1066"/>
      <c r="R1066"/>
      <c r="AE1066"/>
    </row>
    <row r="1067" spans="4:31" ht="20" x14ac:dyDescent="0.4">
      <c r="D1067"/>
      <c r="E1067"/>
      <c r="F1067"/>
      <c r="H1067"/>
      <c r="M1067"/>
      <c r="R1067"/>
      <c r="AE1067"/>
    </row>
    <row r="1068" spans="4:31" ht="20" x14ac:dyDescent="0.4">
      <c r="D1068"/>
      <c r="E1068"/>
      <c r="F1068"/>
      <c r="H1068"/>
      <c r="M1068"/>
      <c r="R1068"/>
      <c r="AE1068"/>
    </row>
    <row r="1069" spans="4:31" ht="20" x14ac:dyDescent="0.4">
      <c r="D1069"/>
      <c r="E1069"/>
      <c r="F1069"/>
      <c r="H1069"/>
      <c r="M1069"/>
      <c r="R1069"/>
      <c r="AE1069"/>
    </row>
    <row r="1070" spans="4:31" ht="20" x14ac:dyDescent="0.4">
      <c r="D1070"/>
      <c r="E1070"/>
      <c r="F1070"/>
      <c r="H1070"/>
      <c r="M1070"/>
      <c r="R1070"/>
      <c r="AE1070"/>
    </row>
    <row r="1071" spans="4:31" ht="20" x14ac:dyDescent="0.4">
      <c r="D1071"/>
      <c r="E1071"/>
      <c r="F1071"/>
      <c r="H1071"/>
      <c r="M1071"/>
      <c r="R1071"/>
      <c r="AE1071"/>
    </row>
    <row r="1072" spans="4:31" ht="20" x14ac:dyDescent="0.4">
      <c r="D1072"/>
      <c r="E1072"/>
      <c r="F1072"/>
      <c r="H1072"/>
      <c r="M1072"/>
      <c r="R1072"/>
      <c r="AE1072"/>
    </row>
    <row r="1073" spans="4:31" ht="20" x14ac:dyDescent="0.4">
      <c r="D1073"/>
      <c r="E1073"/>
      <c r="F1073"/>
      <c r="H1073"/>
      <c r="M1073"/>
      <c r="R1073"/>
      <c r="AE1073"/>
    </row>
    <row r="1074" spans="4:31" ht="20" x14ac:dyDescent="0.4">
      <c r="D1074"/>
      <c r="E1074"/>
      <c r="F1074"/>
      <c r="H1074"/>
      <c r="M1074"/>
      <c r="R1074"/>
      <c r="AE1074"/>
    </row>
    <row r="1075" spans="4:31" ht="20" x14ac:dyDescent="0.4">
      <c r="D1075"/>
      <c r="E1075"/>
      <c r="F1075"/>
      <c r="H1075"/>
      <c r="M1075"/>
      <c r="R1075"/>
      <c r="AE1075"/>
    </row>
    <row r="1076" spans="4:31" ht="20" x14ac:dyDescent="0.4">
      <c r="D1076"/>
      <c r="E1076"/>
      <c r="F1076"/>
      <c r="H1076"/>
      <c r="M1076"/>
      <c r="R1076"/>
      <c r="AE1076"/>
    </row>
    <row r="1077" spans="4:31" ht="20" x14ac:dyDescent="0.4">
      <c r="D1077"/>
      <c r="E1077"/>
      <c r="F1077"/>
      <c r="H1077"/>
      <c r="M1077"/>
      <c r="R1077"/>
      <c r="AE1077"/>
    </row>
    <row r="1078" spans="4:31" ht="20" x14ac:dyDescent="0.4">
      <c r="D1078"/>
      <c r="E1078"/>
      <c r="F1078"/>
      <c r="H1078"/>
      <c r="M1078"/>
      <c r="R1078"/>
      <c r="AE1078"/>
    </row>
    <row r="1079" spans="4:31" ht="20" x14ac:dyDescent="0.4">
      <c r="D1079"/>
      <c r="E1079"/>
      <c r="F1079"/>
      <c r="H1079"/>
      <c r="M1079"/>
      <c r="R1079"/>
      <c r="AE1079"/>
    </row>
    <row r="1080" spans="4:31" ht="20" x14ac:dyDescent="0.4">
      <c r="D1080"/>
      <c r="E1080"/>
      <c r="F1080"/>
      <c r="H1080"/>
      <c r="M1080"/>
      <c r="R1080"/>
      <c r="AE1080"/>
    </row>
    <row r="1081" spans="4:31" ht="20" x14ac:dyDescent="0.4">
      <c r="D1081"/>
      <c r="E1081"/>
      <c r="F1081"/>
      <c r="H1081"/>
      <c r="M1081"/>
      <c r="R1081"/>
      <c r="AE1081"/>
    </row>
    <row r="1082" spans="4:31" ht="20" x14ac:dyDescent="0.4">
      <c r="D1082"/>
      <c r="E1082"/>
      <c r="F1082"/>
      <c r="H1082"/>
      <c r="M1082"/>
      <c r="R1082"/>
      <c r="AE1082"/>
    </row>
    <row r="1083" spans="4:31" ht="20" x14ac:dyDescent="0.4">
      <c r="D1083"/>
      <c r="E1083"/>
      <c r="F1083"/>
      <c r="H1083"/>
      <c r="M1083"/>
      <c r="R1083"/>
      <c r="AE1083"/>
    </row>
    <row r="1084" spans="4:31" ht="20" x14ac:dyDescent="0.4">
      <c r="D1084"/>
      <c r="E1084"/>
      <c r="F1084"/>
      <c r="H1084"/>
      <c r="M1084"/>
      <c r="R1084"/>
      <c r="AE1084"/>
    </row>
    <row r="1085" spans="4:31" ht="20" x14ac:dyDescent="0.4">
      <c r="D1085"/>
      <c r="E1085"/>
      <c r="F1085"/>
      <c r="H1085"/>
      <c r="M1085"/>
      <c r="R1085"/>
      <c r="AE1085"/>
    </row>
    <row r="1086" spans="4:31" ht="20" x14ac:dyDescent="0.4">
      <c r="D1086"/>
      <c r="E1086"/>
      <c r="F1086"/>
      <c r="H1086"/>
      <c r="M1086"/>
      <c r="R1086"/>
      <c r="AE1086"/>
    </row>
    <row r="1087" spans="4:31" ht="20" x14ac:dyDescent="0.4">
      <c r="D1087"/>
      <c r="E1087"/>
      <c r="F1087"/>
      <c r="H1087"/>
      <c r="M1087"/>
      <c r="R1087"/>
      <c r="AE1087"/>
    </row>
    <row r="1088" spans="4:31" ht="20" x14ac:dyDescent="0.4">
      <c r="D1088"/>
      <c r="E1088"/>
      <c r="F1088"/>
      <c r="H1088"/>
      <c r="M1088"/>
      <c r="R1088"/>
      <c r="AE1088"/>
    </row>
    <row r="1089" spans="4:31" ht="20" x14ac:dyDescent="0.4">
      <c r="D1089"/>
      <c r="E1089"/>
      <c r="F1089"/>
      <c r="H1089"/>
      <c r="M1089"/>
      <c r="R1089"/>
      <c r="AE1089"/>
    </row>
    <row r="1090" spans="4:31" ht="20" x14ac:dyDescent="0.4">
      <c r="D1090"/>
      <c r="E1090"/>
      <c r="F1090"/>
      <c r="H1090"/>
      <c r="M1090"/>
      <c r="R1090"/>
      <c r="AE1090"/>
    </row>
    <row r="1091" spans="4:31" ht="20" x14ac:dyDescent="0.4">
      <c r="D1091"/>
      <c r="E1091"/>
      <c r="F1091"/>
      <c r="H1091"/>
      <c r="M1091"/>
      <c r="R1091"/>
      <c r="AE1091"/>
    </row>
    <row r="1092" spans="4:31" ht="20" x14ac:dyDescent="0.4">
      <c r="D1092"/>
      <c r="E1092"/>
      <c r="F1092"/>
      <c r="H1092"/>
      <c r="M1092"/>
      <c r="R1092"/>
      <c r="AE1092"/>
    </row>
    <row r="1093" spans="4:31" ht="20" x14ac:dyDescent="0.4">
      <c r="D1093"/>
      <c r="E1093"/>
      <c r="F1093"/>
      <c r="H1093"/>
      <c r="M1093"/>
      <c r="R1093"/>
      <c r="AE1093"/>
    </row>
    <row r="1094" spans="4:31" ht="20" x14ac:dyDescent="0.4">
      <c r="D1094"/>
      <c r="E1094"/>
      <c r="F1094"/>
      <c r="H1094"/>
      <c r="M1094"/>
      <c r="R1094"/>
      <c r="AE1094"/>
    </row>
    <row r="1095" spans="4:31" ht="20" x14ac:dyDescent="0.4">
      <c r="D1095"/>
      <c r="E1095"/>
      <c r="F1095"/>
      <c r="H1095"/>
      <c r="M1095"/>
      <c r="R1095"/>
      <c r="AE1095"/>
    </row>
    <row r="1096" spans="4:31" ht="20" x14ac:dyDescent="0.4">
      <c r="D1096"/>
      <c r="E1096"/>
      <c r="F1096"/>
      <c r="H1096"/>
      <c r="M1096"/>
      <c r="R1096"/>
      <c r="AE1096"/>
    </row>
    <row r="1097" spans="4:31" ht="20" x14ac:dyDescent="0.4">
      <c r="D1097"/>
      <c r="E1097"/>
      <c r="F1097"/>
      <c r="H1097"/>
      <c r="M1097"/>
      <c r="R1097"/>
      <c r="AE1097"/>
    </row>
    <row r="1098" spans="4:31" ht="20" x14ac:dyDescent="0.4">
      <c r="D1098"/>
      <c r="E1098"/>
      <c r="F1098"/>
      <c r="H1098"/>
      <c r="M1098"/>
      <c r="R1098"/>
      <c r="AE1098"/>
    </row>
    <row r="1099" spans="4:31" ht="20" x14ac:dyDescent="0.4">
      <c r="D1099"/>
      <c r="E1099"/>
      <c r="F1099"/>
      <c r="H1099"/>
      <c r="M1099"/>
      <c r="R1099"/>
      <c r="AE1099"/>
    </row>
    <row r="1100" spans="4:31" ht="20" x14ac:dyDescent="0.4">
      <c r="D1100"/>
      <c r="E1100"/>
      <c r="F1100"/>
      <c r="H1100"/>
      <c r="M1100"/>
      <c r="R1100"/>
      <c r="AE1100"/>
    </row>
    <row r="1101" spans="4:31" ht="20" x14ac:dyDescent="0.4">
      <c r="D1101"/>
      <c r="E1101"/>
      <c r="F1101"/>
      <c r="H1101"/>
      <c r="M1101"/>
      <c r="R1101"/>
      <c r="AE1101"/>
    </row>
    <row r="1102" spans="4:31" ht="20" x14ac:dyDescent="0.4">
      <c r="D1102"/>
      <c r="E1102"/>
      <c r="F1102"/>
      <c r="H1102"/>
      <c r="M1102"/>
      <c r="R1102"/>
      <c r="AE1102"/>
    </row>
    <row r="1103" spans="4:31" ht="20" x14ac:dyDescent="0.4">
      <c r="D1103"/>
      <c r="E1103"/>
      <c r="F1103"/>
      <c r="H1103"/>
      <c r="M1103"/>
      <c r="R1103"/>
      <c r="AE1103"/>
    </row>
    <row r="1104" spans="4:31" ht="20" x14ac:dyDescent="0.4">
      <c r="D1104"/>
      <c r="E1104"/>
      <c r="F1104"/>
      <c r="H1104"/>
      <c r="M1104"/>
      <c r="R1104"/>
      <c r="AE1104"/>
    </row>
    <row r="1105" spans="4:31" ht="20" x14ac:dyDescent="0.4">
      <c r="D1105"/>
      <c r="E1105"/>
      <c r="F1105"/>
      <c r="H1105"/>
      <c r="M1105"/>
      <c r="R1105"/>
      <c r="AE1105"/>
    </row>
    <row r="1106" spans="4:31" ht="20" x14ac:dyDescent="0.4">
      <c r="D1106"/>
      <c r="E1106"/>
      <c r="F1106"/>
      <c r="H1106"/>
      <c r="M1106"/>
      <c r="R1106"/>
      <c r="AE1106"/>
    </row>
    <row r="1107" spans="4:31" ht="20" x14ac:dyDescent="0.4">
      <c r="D1107"/>
      <c r="E1107"/>
      <c r="F1107"/>
      <c r="H1107"/>
      <c r="M1107"/>
      <c r="R1107"/>
      <c r="AE1107"/>
    </row>
    <row r="1108" spans="4:31" ht="20" x14ac:dyDescent="0.4">
      <c r="D1108"/>
      <c r="E1108"/>
      <c r="F1108"/>
      <c r="H1108"/>
      <c r="M1108"/>
      <c r="R1108"/>
      <c r="AE1108"/>
    </row>
    <row r="1109" spans="4:31" ht="20" x14ac:dyDescent="0.4">
      <c r="D1109"/>
      <c r="E1109"/>
      <c r="F1109"/>
      <c r="H1109"/>
      <c r="M1109"/>
      <c r="R1109"/>
      <c r="AE1109"/>
    </row>
    <row r="1110" spans="4:31" ht="20" x14ac:dyDescent="0.4">
      <c r="D1110"/>
      <c r="E1110"/>
      <c r="F1110"/>
      <c r="H1110"/>
      <c r="M1110"/>
      <c r="R1110"/>
      <c r="AE1110"/>
    </row>
    <row r="1111" spans="4:31" ht="20" x14ac:dyDescent="0.4">
      <c r="D1111"/>
      <c r="E1111"/>
      <c r="F1111"/>
      <c r="H1111"/>
      <c r="M1111"/>
      <c r="R1111"/>
      <c r="AE1111"/>
    </row>
    <row r="1112" spans="4:31" ht="20" x14ac:dyDescent="0.4">
      <c r="D1112"/>
      <c r="E1112"/>
      <c r="F1112"/>
      <c r="H1112"/>
      <c r="M1112"/>
      <c r="R1112"/>
      <c r="AE1112"/>
    </row>
    <row r="1113" spans="4:31" ht="20" x14ac:dyDescent="0.4">
      <c r="D1113"/>
      <c r="E1113"/>
      <c r="F1113"/>
      <c r="H1113"/>
      <c r="M1113"/>
      <c r="R1113"/>
      <c r="AE1113"/>
    </row>
    <row r="1114" spans="4:31" ht="20" x14ac:dyDescent="0.4">
      <c r="D1114"/>
      <c r="E1114"/>
      <c r="F1114"/>
      <c r="H1114"/>
      <c r="M1114"/>
      <c r="R1114"/>
      <c r="AE1114"/>
    </row>
    <row r="1115" spans="4:31" ht="20" x14ac:dyDescent="0.4">
      <c r="D1115"/>
      <c r="E1115"/>
      <c r="F1115"/>
      <c r="H1115"/>
      <c r="M1115"/>
      <c r="R1115"/>
      <c r="AE1115"/>
    </row>
    <row r="1116" spans="4:31" ht="20" x14ac:dyDescent="0.4">
      <c r="D1116"/>
      <c r="E1116"/>
      <c r="F1116"/>
      <c r="H1116"/>
      <c r="M1116"/>
      <c r="R1116"/>
      <c r="AE1116"/>
    </row>
    <row r="1117" spans="4:31" ht="20" x14ac:dyDescent="0.4">
      <c r="D1117"/>
      <c r="E1117"/>
      <c r="F1117"/>
      <c r="H1117"/>
      <c r="M1117"/>
      <c r="R1117"/>
      <c r="AE1117"/>
    </row>
    <row r="1118" spans="4:31" ht="20" x14ac:dyDescent="0.4">
      <c r="D1118"/>
      <c r="E1118"/>
      <c r="F1118"/>
      <c r="H1118"/>
      <c r="M1118"/>
      <c r="R1118"/>
      <c r="AE1118"/>
    </row>
    <row r="1119" spans="4:31" ht="20" x14ac:dyDescent="0.4">
      <c r="D1119"/>
      <c r="E1119"/>
      <c r="F1119"/>
      <c r="H1119"/>
      <c r="M1119"/>
      <c r="R1119"/>
      <c r="AE1119"/>
    </row>
    <row r="1120" spans="4:31" ht="20" x14ac:dyDescent="0.4">
      <c r="D1120"/>
      <c r="E1120"/>
      <c r="F1120"/>
      <c r="H1120"/>
      <c r="M1120"/>
      <c r="R1120"/>
      <c r="AE1120"/>
    </row>
    <row r="1121" spans="4:31" ht="20" x14ac:dyDescent="0.4">
      <c r="D1121"/>
      <c r="E1121"/>
      <c r="F1121"/>
      <c r="H1121"/>
      <c r="M1121"/>
      <c r="R1121"/>
      <c r="AE1121"/>
    </row>
    <row r="1122" spans="4:31" ht="20" x14ac:dyDescent="0.4">
      <c r="D1122"/>
      <c r="E1122"/>
      <c r="F1122"/>
      <c r="H1122"/>
      <c r="M1122"/>
      <c r="R1122"/>
      <c r="AE1122"/>
    </row>
    <row r="1123" spans="4:31" ht="20" x14ac:dyDescent="0.4">
      <c r="D1123"/>
      <c r="E1123"/>
      <c r="F1123"/>
      <c r="H1123"/>
      <c r="M1123"/>
      <c r="R1123"/>
      <c r="AE1123"/>
    </row>
    <row r="1124" spans="4:31" ht="20" x14ac:dyDescent="0.4">
      <c r="D1124"/>
      <c r="E1124"/>
      <c r="F1124"/>
      <c r="H1124"/>
      <c r="M1124"/>
      <c r="R1124"/>
      <c r="AE1124"/>
    </row>
    <row r="1125" spans="4:31" ht="20" x14ac:dyDescent="0.4">
      <c r="D1125"/>
      <c r="E1125"/>
      <c r="F1125"/>
      <c r="H1125"/>
      <c r="M1125"/>
      <c r="R1125"/>
      <c r="AE1125"/>
    </row>
    <row r="1126" spans="4:31" ht="20" x14ac:dyDescent="0.4">
      <c r="D1126"/>
      <c r="E1126"/>
      <c r="F1126"/>
      <c r="H1126"/>
      <c r="M1126"/>
      <c r="R1126"/>
      <c r="AE1126"/>
    </row>
    <row r="1127" spans="4:31" ht="20" x14ac:dyDescent="0.4">
      <c r="D1127"/>
      <c r="E1127"/>
      <c r="F1127"/>
      <c r="H1127"/>
      <c r="M1127"/>
      <c r="R1127"/>
      <c r="AE1127"/>
    </row>
    <row r="1128" spans="4:31" ht="20" x14ac:dyDescent="0.4">
      <c r="D1128"/>
      <c r="E1128"/>
      <c r="F1128"/>
      <c r="H1128"/>
      <c r="M1128"/>
      <c r="R1128"/>
      <c r="AE1128"/>
    </row>
    <row r="1129" spans="4:31" ht="20" x14ac:dyDescent="0.4">
      <c r="D1129"/>
      <c r="E1129"/>
      <c r="F1129"/>
      <c r="H1129"/>
      <c r="M1129"/>
      <c r="R1129"/>
      <c r="AE1129"/>
    </row>
    <row r="1130" spans="4:31" ht="20" x14ac:dyDescent="0.4">
      <c r="D1130"/>
      <c r="E1130"/>
      <c r="F1130"/>
      <c r="H1130"/>
      <c r="M1130"/>
      <c r="R1130"/>
      <c r="AE1130"/>
    </row>
    <row r="1131" spans="4:31" ht="20" x14ac:dyDescent="0.4">
      <c r="D1131"/>
      <c r="E1131"/>
      <c r="F1131"/>
      <c r="H1131"/>
      <c r="M1131"/>
      <c r="R1131"/>
      <c r="AE1131"/>
    </row>
    <row r="1132" spans="4:31" ht="20" x14ac:dyDescent="0.4">
      <c r="D1132"/>
      <c r="E1132"/>
      <c r="F1132"/>
      <c r="H1132"/>
      <c r="M1132"/>
      <c r="R1132"/>
      <c r="AE1132"/>
    </row>
    <row r="1133" spans="4:31" ht="20" x14ac:dyDescent="0.4">
      <c r="D1133"/>
      <c r="E1133"/>
      <c r="F1133"/>
      <c r="H1133"/>
      <c r="M1133"/>
      <c r="R1133"/>
      <c r="AE1133"/>
    </row>
    <row r="1134" spans="4:31" ht="20" x14ac:dyDescent="0.4">
      <c r="D1134"/>
      <c r="E1134"/>
      <c r="F1134"/>
      <c r="H1134"/>
      <c r="M1134"/>
      <c r="R1134"/>
      <c r="AE1134"/>
    </row>
    <row r="1135" spans="4:31" ht="20" x14ac:dyDescent="0.4">
      <c r="D1135"/>
      <c r="E1135"/>
      <c r="F1135"/>
      <c r="H1135"/>
      <c r="M1135"/>
      <c r="R1135"/>
      <c r="AE1135"/>
    </row>
    <row r="1136" spans="4:31" ht="20" x14ac:dyDescent="0.4">
      <c r="D1136"/>
      <c r="E1136"/>
      <c r="F1136"/>
      <c r="H1136"/>
      <c r="M1136"/>
      <c r="R1136"/>
      <c r="AE1136"/>
    </row>
    <row r="1137" spans="4:31" ht="20" x14ac:dyDescent="0.4">
      <c r="D1137"/>
      <c r="E1137"/>
      <c r="F1137"/>
      <c r="H1137"/>
      <c r="M1137"/>
      <c r="R1137"/>
      <c r="AE1137"/>
    </row>
    <row r="1138" spans="4:31" ht="20" x14ac:dyDescent="0.4">
      <c r="D1138"/>
      <c r="E1138"/>
      <c r="F1138"/>
      <c r="H1138"/>
      <c r="M1138"/>
      <c r="R1138"/>
      <c r="AE1138"/>
    </row>
    <row r="1139" spans="4:31" ht="20" x14ac:dyDescent="0.4">
      <c r="D1139"/>
      <c r="E1139"/>
      <c r="F1139"/>
      <c r="H1139"/>
      <c r="M1139"/>
      <c r="R1139"/>
      <c r="AE1139"/>
    </row>
    <row r="1140" spans="4:31" ht="20" x14ac:dyDescent="0.4">
      <c r="D1140"/>
      <c r="E1140"/>
      <c r="F1140"/>
      <c r="H1140"/>
      <c r="M1140"/>
      <c r="R1140"/>
      <c r="AE1140"/>
    </row>
    <row r="1141" spans="4:31" ht="20" x14ac:dyDescent="0.4">
      <c r="D1141"/>
      <c r="E1141"/>
      <c r="F1141"/>
      <c r="H1141"/>
      <c r="M1141"/>
      <c r="R1141"/>
      <c r="AE1141"/>
    </row>
    <row r="1142" spans="4:31" ht="20" x14ac:dyDescent="0.4">
      <c r="D1142"/>
      <c r="E1142"/>
      <c r="F1142"/>
      <c r="H1142"/>
      <c r="M1142"/>
      <c r="R1142"/>
      <c r="AE1142"/>
    </row>
    <row r="1143" spans="4:31" ht="20" x14ac:dyDescent="0.4">
      <c r="D1143"/>
      <c r="E1143"/>
      <c r="F1143"/>
      <c r="H1143"/>
      <c r="M1143"/>
      <c r="R1143"/>
      <c r="AE1143"/>
    </row>
    <row r="1144" spans="4:31" ht="20" x14ac:dyDescent="0.4">
      <c r="D1144"/>
      <c r="E1144"/>
      <c r="F1144"/>
      <c r="H1144"/>
      <c r="M1144"/>
      <c r="R1144"/>
      <c r="AE1144"/>
    </row>
    <row r="1145" spans="4:31" ht="20" x14ac:dyDescent="0.4">
      <c r="D1145"/>
      <c r="E1145"/>
      <c r="F1145"/>
      <c r="H1145"/>
      <c r="M1145"/>
      <c r="R1145"/>
      <c r="AE1145"/>
    </row>
    <row r="1146" spans="4:31" ht="20" x14ac:dyDescent="0.4">
      <c r="D1146"/>
      <c r="E1146"/>
      <c r="F1146"/>
      <c r="H1146"/>
      <c r="M1146"/>
      <c r="R1146"/>
      <c r="AE1146"/>
    </row>
    <row r="1147" spans="4:31" ht="20" x14ac:dyDescent="0.4">
      <c r="D1147"/>
      <c r="E1147"/>
      <c r="F1147"/>
      <c r="H1147"/>
      <c r="M1147"/>
      <c r="R1147"/>
      <c r="AE1147"/>
    </row>
    <row r="1148" spans="4:31" ht="20" x14ac:dyDescent="0.4">
      <c r="D1148"/>
      <c r="E1148"/>
      <c r="F1148"/>
      <c r="H1148"/>
      <c r="M1148"/>
      <c r="R1148"/>
      <c r="AE1148"/>
    </row>
    <row r="1149" spans="4:31" ht="20" x14ac:dyDescent="0.4">
      <c r="D1149"/>
      <c r="E1149"/>
      <c r="F1149"/>
      <c r="H1149"/>
      <c r="M1149"/>
      <c r="R1149"/>
      <c r="AE1149"/>
    </row>
    <row r="1150" spans="4:31" ht="20" x14ac:dyDescent="0.4">
      <c r="D1150"/>
      <c r="E1150"/>
      <c r="F1150"/>
      <c r="H1150"/>
      <c r="M1150"/>
      <c r="R1150"/>
      <c r="AE1150"/>
    </row>
    <row r="1151" spans="4:31" ht="20" x14ac:dyDescent="0.4">
      <c r="D1151"/>
      <c r="E1151"/>
      <c r="F1151"/>
      <c r="H1151"/>
      <c r="M1151"/>
      <c r="R1151"/>
      <c r="AE1151"/>
    </row>
    <row r="1152" spans="4:31" ht="20" x14ac:dyDescent="0.4">
      <c r="D1152"/>
      <c r="E1152"/>
      <c r="F1152"/>
      <c r="H1152"/>
      <c r="M1152"/>
      <c r="R1152"/>
      <c r="AE1152"/>
    </row>
    <row r="1153" spans="4:31" ht="20" x14ac:dyDescent="0.4">
      <c r="D1153"/>
      <c r="E1153"/>
      <c r="F1153"/>
      <c r="H1153"/>
      <c r="M1153"/>
      <c r="R1153"/>
      <c r="AE1153"/>
    </row>
    <row r="1154" spans="4:31" ht="20" x14ac:dyDescent="0.4">
      <c r="D1154"/>
      <c r="E1154"/>
      <c r="F1154"/>
      <c r="H1154"/>
      <c r="M1154"/>
      <c r="R1154"/>
      <c r="AE1154"/>
    </row>
    <row r="1155" spans="4:31" ht="20" x14ac:dyDescent="0.4">
      <c r="D1155"/>
      <c r="E1155"/>
      <c r="F1155"/>
      <c r="H1155"/>
      <c r="M1155"/>
      <c r="R1155"/>
      <c r="AE1155"/>
    </row>
    <row r="1156" spans="4:31" ht="20" x14ac:dyDescent="0.4">
      <c r="D1156"/>
      <c r="E1156"/>
      <c r="F1156"/>
      <c r="H1156"/>
      <c r="M1156"/>
      <c r="R1156"/>
      <c r="AE1156"/>
    </row>
    <row r="1157" spans="4:31" ht="20" x14ac:dyDescent="0.4">
      <c r="D1157"/>
      <c r="E1157"/>
      <c r="F1157"/>
      <c r="H1157"/>
      <c r="M1157"/>
      <c r="R1157"/>
      <c r="AE1157"/>
    </row>
    <row r="1158" spans="4:31" ht="20" x14ac:dyDescent="0.4">
      <c r="D1158"/>
      <c r="E1158"/>
      <c r="F1158"/>
      <c r="H1158"/>
      <c r="M1158"/>
      <c r="R1158"/>
      <c r="AE1158"/>
    </row>
    <row r="1159" spans="4:31" ht="20" x14ac:dyDescent="0.4">
      <c r="D1159"/>
      <c r="E1159"/>
      <c r="F1159"/>
      <c r="H1159"/>
      <c r="M1159"/>
      <c r="R1159"/>
      <c r="AE1159"/>
    </row>
    <row r="1160" spans="4:31" ht="20" x14ac:dyDescent="0.4">
      <c r="D1160"/>
      <c r="E1160"/>
      <c r="F1160"/>
      <c r="H1160"/>
      <c r="M1160"/>
      <c r="R1160"/>
      <c r="AE1160"/>
    </row>
    <row r="1161" spans="4:31" ht="20" x14ac:dyDescent="0.4">
      <c r="D1161"/>
      <c r="E1161"/>
      <c r="F1161"/>
      <c r="H1161"/>
      <c r="M1161"/>
      <c r="R1161"/>
      <c r="AE1161"/>
    </row>
    <row r="1162" spans="4:31" ht="20" x14ac:dyDescent="0.4">
      <c r="D1162"/>
      <c r="E1162"/>
      <c r="F1162"/>
      <c r="H1162"/>
      <c r="M1162"/>
      <c r="R1162"/>
      <c r="AE1162"/>
    </row>
    <row r="1163" spans="4:31" ht="20" x14ac:dyDescent="0.4">
      <c r="D1163"/>
      <c r="E1163"/>
      <c r="F1163"/>
      <c r="H1163"/>
      <c r="M1163"/>
      <c r="R1163"/>
      <c r="AE1163"/>
    </row>
    <row r="1164" spans="4:31" ht="20" x14ac:dyDescent="0.4">
      <c r="D1164"/>
      <c r="E1164"/>
      <c r="F1164"/>
      <c r="H1164"/>
      <c r="M1164"/>
      <c r="R1164"/>
      <c r="AE1164"/>
    </row>
    <row r="1165" spans="4:31" ht="20" x14ac:dyDescent="0.4">
      <c r="D1165"/>
      <c r="E1165"/>
      <c r="F1165"/>
      <c r="H1165"/>
      <c r="M1165"/>
      <c r="R1165"/>
      <c r="AE1165"/>
    </row>
    <row r="1166" spans="4:31" ht="20" x14ac:dyDescent="0.4">
      <c r="D1166"/>
      <c r="E1166"/>
      <c r="F1166"/>
      <c r="H1166"/>
      <c r="M1166"/>
      <c r="R1166"/>
      <c r="AE1166"/>
    </row>
    <row r="1167" spans="4:31" ht="20" x14ac:dyDescent="0.4">
      <c r="D1167"/>
      <c r="E1167"/>
      <c r="F1167"/>
      <c r="H1167"/>
      <c r="M1167"/>
      <c r="R1167"/>
      <c r="AE1167"/>
    </row>
    <row r="1168" spans="4:31" ht="20" x14ac:dyDescent="0.4">
      <c r="D1168"/>
      <c r="E1168"/>
      <c r="F1168"/>
      <c r="H1168"/>
      <c r="M1168"/>
      <c r="R1168"/>
      <c r="AE1168"/>
    </row>
    <row r="1169" spans="4:31" ht="20" x14ac:dyDescent="0.4">
      <c r="D1169"/>
      <c r="E1169"/>
      <c r="F1169"/>
      <c r="H1169"/>
      <c r="M1169"/>
      <c r="R1169"/>
      <c r="AE1169"/>
    </row>
    <row r="1170" spans="4:31" ht="20" x14ac:dyDescent="0.4">
      <c r="D1170"/>
      <c r="E1170"/>
      <c r="F1170"/>
      <c r="H1170"/>
      <c r="M1170"/>
      <c r="R1170"/>
      <c r="AE1170"/>
    </row>
    <row r="1171" spans="4:31" ht="20" x14ac:dyDescent="0.4">
      <c r="D1171"/>
      <c r="E1171"/>
      <c r="F1171"/>
      <c r="H1171"/>
      <c r="M1171"/>
      <c r="R1171"/>
      <c r="AE1171"/>
    </row>
    <row r="1172" spans="4:31" ht="20" x14ac:dyDescent="0.4">
      <c r="D1172"/>
      <c r="E1172"/>
      <c r="F1172"/>
      <c r="H1172"/>
      <c r="M1172"/>
      <c r="R1172"/>
      <c r="AE1172"/>
    </row>
    <row r="1173" spans="4:31" ht="20" x14ac:dyDescent="0.4">
      <c r="D1173"/>
      <c r="E1173"/>
      <c r="F1173"/>
      <c r="H1173"/>
      <c r="M1173"/>
      <c r="R1173"/>
      <c r="AE1173"/>
    </row>
    <row r="1174" spans="4:31" ht="20" x14ac:dyDescent="0.4">
      <c r="D1174"/>
      <c r="E1174"/>
      <c r="F1174"/>
      <c r="H1174"/>
      <c r="M1174"/>
      <c r="R1174"/>
      <c r="AE1174"/>
    </row>
    <row r="1175" spans="4:31" ht="20" x14ac:dyDescent="0.4">
      <c r="D1175"/>
      <c r="E1175"/>
      <c r="F1175"/>
      <c r="H1175"/>
      <c r="M1175"/>
      <c r="R1175"/>
      <c r="AE1175"/>
    </row>
    <row r="1176" spans="4:31" ht="20" x14ac:dyDescent="0.4">
      <c r="D1176"/>
      <c r="E1176"/>
      <c r="F1176"/>
      <c r="H1176"/>
      <c r="M1176"/>
      <c r="R1176"/>
      <c r="AE1176"/>
    </row>
    <row r="1177" spans="4:31" ht="20" x14ac:dyDescent="0.4">
      <c r="D1177"/>
      <c r="E1177"/>
      <c r="F1177"/>
      <c r="H1177"/>
      <c r="M1177"/>
      <c r="R1177"/>
      <c r="AE1177"/>
    </row>
    <row r="1178" spans="4:31" ht="20" x14ac:dyDescent="0.4">
      <c r="D1178"/>
      <c r="E1178"/>
      <c r="F1178"/>
      <c r="H1178"/>
      <c r="M1178"/>
      <c r="R1178"/>
      <c r="AE1178"/>
    </row>
    <row r="1179" spans="4:31" ht="20" x14ac:dyDescent="0.4">
      <c r="D1179"/>
      <c r="E1179"/>
      <c r="F1179"/>
      <c r="H1179"/>
      <c r="M1179"/>
      <c r="R1179"/>
      <c r="AE1179"/>
    </row>
    <row r="1180" spans="4:31" ht="20" x14ac:dyDescent="0.4">
      <c r="D1180"/>
      <c r="E1180"/>
      <c r="F1180"/>
      <c r="H1180"/>
      <c r="M1180"/>
      <c r="R1180"/>
      <c r="AE1180"/>
    </row>
    <row r="1181" spans="4:31" ht="20" x14ac:dyDescent="0.4">
      <c r="D1181"/>
      <c r="E1181"/>
      <c r="F1181"/>
      <c r="H1181"/>
      <c r="M1181"/>
      <c r="R1181"/>
      <c r="AE1181"/>
    </row>
    <row r="1182" spans="4:31" ht="20" x14ac:dyDescent="0.4">
      <c r="D1182"/>
      <c r="E1182"/>
      <c r="F1182"/>
      <c r="H1182"/>
      <c r="M1182"/>
      <c r="R1182"/>
      <c r="AE1182"/>
    </row>
    <row r="1183" spans="4:31" ht="20" x14ac:dyDescent="0.4">
      <c r="D1183"/>
      <c r="E1183"/>
      <c r="F1183"/>
      <c r="H1183"/>
      <c r="M1183"/>
      <c r="R1183"/>
      <c r="AE1183"/>
    </row>
    <row r="1184" spans="4:31" ht="20" x14ac:dyDescent="0.4">
      <c r="D1184"/>
      <c r="E1184"/>
      <c r="F1184"/>
      <c r="H1184"/>
      <c r="M1184"/>
      <c r="R1184"/>
      <c r="AE1184"/>
    </row>
    <row r="1185" spans="4:31" ht="20" x14ac:dyDescent="0.4">
      <c r="D1185"/>
      <c r="E1185"/>
      <c r="F1185"/>
      <c r="H1185"/>
      <c r="M1185"/>
      <c r="R1185"/>
      <c r="AE1185"/>
    </row>
    <row r="1186" spans="4:31" ht="20" x14ac:dyDescent="0.4">
      <c r="D1186"/>
      <c r="E1186"/>
      <c r="F1186"/>
      <c r="H1186"/>
      <c r="M1186"/>
      <c r="R1186"/>
      <c r="AE1186"/>
    </row>
    <row r="1187" spans="4:31" ht="20" x14ac:dyDescent="0.4">
      <c r="D1187"/>
      <c r="E1187"/>
      <c r="F1187"/>
      <c r="H1187"/>
      <c r="M1187"/>
      <c r="R1187"/>
      <c r="AE1187"/>
    </row>
    <row r="1188" spans="4:31" ht="20" x14ac:dyDescent="0.4">
      <c r="D1188"/>
      <c r="E1188"/>
      <c r="F1188"/>
      <c r="H1188"/>
      <c r="M1188"/>
      <c r="R1188"/>
      <c r="AE1188"/>
    </row>
    <row r="1189" spans="4:31" ht="20" x14ac:dyDescent="0.4">
      <c r="D1189"/>
      <c r="E1189"/>
      <c r="F1189"/>
      <c r="H1189"/>
      <c r="M1189"/>
      <c r="R1189"/>
      <c r="AE1189"/>
    </row>
    <row r="1190" spans="4:31" ht="20" x14ac:dyDescent="0.4">
      <c r="D1190"/>
      <c r="E1190"/>
      <c r="F1190"/>
      <c r="H1190"/>
      <c r="M1190"/>
      <c r="R1190"/>
      <c r="AE1190"/>
    </row>
    <row r="1191" spans="4:31" ht="20" x14ac:dyDescent="0.4">
      <c r="D1191"/>
      <c r="E1191"/>
      <c r="F1191"/>
      <c r="H1191"/>
      <c r="M1191"/>
      <c r="R1191"/>
      <c r="AE1191"/>
    </row>
    <row r="1192" spans="4:31" ht="20" x14ac:dyDescent="0.4">
      <c r="D1192"/>
      <c r="E1192"/>
      <c r="F1192"/>
      <c r="H1192"/>
      <c r="M1192"/>
      <c r="R1192"/>
      <c r="AE1192"/>
    </row>
    <row r="1193" spans="4:31" ht="20" x14ac:dyDescent="0.4">
      <c r="D1193"/>
      <c r="E1193"/>
      <c r="F1193"/>
      <c r="H1193"/>
      <c r="M1193"/>
      <c r="R1193"/>
      <c r="AE1193"/>
    </row>
    <row r="1194" spans="4:31" ht="20" x14ac:dyDescent="0.4">
      <c r="D1194"/>
      <c r="E1194"/>
      <c r="F1194"/>
      <c r="H1194"/>
      <c r="M1194"/>
      <c r="R1194"/>
      <c r="AE1194"/>
    </row>
    <row r="1195" spans="4:31" ht="20" x14ac:dyDescent="0.4">
      <c r="D1195"/>
      <c r="E1195"/>
      <c r="F1195"/>
      <c r="H1195"/>
      <c r="M1195"/>
      <c r="R1195"/>
      <c r="AE1195"/>
    </row>
    <row r="1196" spans="4:31" ht="20" x14ac:dyDescent="0.4">
      <c r="D1196"/>
      <c r="E1196"/>
      <c r="F1196"/>
      <c r="H1196"/>
      <c r="M1196"/>
      <c r="R1196"/>
      <c r="AE1196"/>
    </row>
    <row r="1197" spans="4:31" ht="20" x14ac:dyDescent="0.4">
      <c r="D1197"/>
      <c r="E1197"/>
      <c r="F1197"/>
      <c r="H1197"/>
      <c r="M1197"/>
      <c r="R1197"/>
      <c r="AE1197"/>
    </row>
    <row r="1198" spans="4:31" ht="20" x14ac:dyDescent="0.4">
      <c r="D1198"/>
      <c r="E1198"/>
      <c r="F1198"/>
      <c r="H1198"/>
      <c r="M1198"/>
      <c r="R1198"/>
      <c r="AE1198"/>
    </row>
    <row r="1199" spans="4:31" ht="20" x14ac:dyDescent="0.4">
      <c r="D1199"/>
      <c r="E1199"/>
      <c r="F1199"/>
      <c r="H1199"/>
      <c r="M1199"/>
      <c r="R1199"/>
      <c r="AE1199"/>
    </row>
    <row r="1200" spans="4:31" ht="20" x14ac:dyDescent="0.4">
      <c r="D1200"/>
      <c r="E1200"/>
      <c r="F1200"/>
      <c r="H1200"/>
      <c r="M1200"/>
      <c r="R1200"/>
      <c r="AE1200"/>
    </row>
    <row r="1201" spans="4:31" ht="20" x14ac:dyDescent="0.4">
      <c r="D1201"/>
      <c r="E1201"/>
      <c r="F1201"/>
      <c r="H1201"/>
      <c r="M1201"/>
      <c r="R1201"/>
      <c r="AE1201"/>
    </row>
    <row r="1202" spans="4:31" ht="20" x14ac:dyDescent="0.4">
      <c r="D1202"/>
      <c r="E1202"/>
      <c r="F1202"/>
      <c r="H1202"/>
      <c r="M1202"/>
      <c r="R1202"/>
      <c r="AE1202"/>
    </row>
    <row r="1203" spans="4:31" ht="20" x14ac:dyDescent="0.4">
      <c r="D1203"/>
      <c r="E1203"/>
      <c r="F1203"/>
      <c r="H1203"/>
      <c r="M1203"/>
      <c r="R1203"/>
      <c r="AE1203"/>
    </row>
    <row r="1204" spans="4:31" ht="20" x14ac:dyDescent="0.4">
      <c r="D1204"/>
      <c r="E1204"/>
      <c r="F1204"/>
      <c r="H1204"/>
      <c r="M1204"/>
      <c r="R1204"/>
      <c r="AE1204"/>
    </row>
    <row r="1205" spans="4:31" ht="20" x14ac:dyDescent="0.4">
      <c r="D1205"/>
      <c r="E1205"/>
      <c r="F1205"/>
      <c r="H1205"/>
      <c r="M1205"/>
      <c r="R1205"/>
      <c r="AE1205"/>
    </row>
    <row r="1206" spans="4:31" ht="20" x14ac:dyDescent="0.4">
      <c r="D1206"/>
      <c r="E1206"/>
      <c r="F1206"/>
      <c r="H1206"/>
      <c r="M1206"/>
      <c r="R1206"/>
      <c r="AE1206"/>
    </row>
    <row r="1207" spans="4:31" ht="20" x14ac:dyDescent="0.4">
      <c r="D1207"/>
      <c r="E1207"/>
      <c r="F1207"/>
      <c r="H1207"/>
      <c r="M1207"/>
      <c r="R1207"/>
      <c r="AE1207"/>
    </row>
    <row r="1208" spans="4:31" ht="20" x14ac:dyDescent="0.4">
      <c r="D1208"/>
      <c r="E1208"/>
      <c r="F1208"/>
      <c r="H1208"/>
      <c r="M1208"/>
      <c r="R1208"/>
      <c r="AE1208"/>
    </row>
    <row r="1209" spans="4:31" ht="20" x14ac:dyDescent="0.4">
      <c r="D1209"/>
      <c r="E1209"/>
      <c r="F1209"/>
      <c r="H1209"/>
      <c r="M1209"/>
      <c r="R1209"/>
      <c r="AE1209"/>
    </row>
    <row r="1210" spans="4:31" ht="20" x14ac:dyDescent="0.4">
      <c r="D1210"/>
      <c r="E1210"/>
      <c r="F1210"/>
      <c r="H1210"/>
      <c r="M1210"/>
      <c r="R1210"/>
      <c r="AE1210"/>
    </row>
    <row r="1211" spans="4:31" ht="20" x14ac:dyDescent="0.4">
      <c r="D1211"/>
      <c r="E1211"/>
      <c r="F1211"/>
      <c r="H1211"/>
      <c r="M1211"/>
      <c r="R1211"/>
      <c r="AE1211"/>
    </row>
    <row r="1212" spans="4:31" ht="20" x14ac:dyDescent="0.4">
      <c r="D1212"/>
      <c r="E1212"/>
      <c r="F1212"/>
      <c r="H1212"/>
      <c r="M1212"/>
      <c r="R1212"/>
      <c r="AE1212"/>
    </row>
    <row r="1213" spans="4:31" ht="20" x14ac:dyDescent="0.4">
      <c r="D1213"/>
      <c r="E1213"/>
      <c r="F1213"/>
      <c r="H1213"/>
      <c r="M1213"/>
      <c r="R1213"/>
      <c r="AE1213"/>
    </row>
    <row r="1214" spans="4:31" ht="20" x14ac:dyDescent="0.4">
      <c r="D1214"/>
      <c r="E1214"/>
      <c r="F1214"/>
      <c r="H1214"/>
      <c r="M1214"/>
      <c r="R1214"/>
      <c r="AE1214"/>
    </row>
    <row r="1215" spans="4:31" ht="20" x14ac:dyDescent="0.4">
      <c r="D1215"/>
      <c r="E1215"/>
      <c r="F1215"/>
      <c r="H1215"/>
      <c r="M1215"/>
      <c r="R1215"/>
      <c r="AE1215"/>
    </row>
    <row r="1216" spans="4:31" ht="20" x14ac:dyDescent="0.4">
      <c r="D1216"/>
      <c r="E1216"/>
      <c r="F1216"/>
      <c r="H1216"/>
      <c r="M1216"/>
      <c r="R1216"/>
      <c r="AE1216"/>
    </row>
    <row r="1217" spans="4:31" ht="20" x14ac:dyDescent="0.4">
      <c r="D1217"/>
      <c r="E1217"/>
      <c r="F1217"/>
      <c r="H1217"/>
      <c r="M1217"/>
      <c r="R1217"/>
      <c r="AE1217"/>
    </row>
    <row r="1218" spans="4:31" ht="20" x14ac:dyDescent="0.4">
      <c r="D1218"/>
      <c r="E1218"/>
      <c r="F1218"/>
      <c r="H1218"/>
      <c r="M1218"/>
      <c r="R1218"/>
      <c r="AE1218"/>
    </row>
    <row r="1219" spans="4:31" ht="20" x14ac:dyDescent="0.4">
      <c r="D1219"/>
      <c r="E1219"/>
      <c r="F1219"/>
      <c r="H1219"/>
      <c r="M1219"/>
      <c r="R1219"/>
      <c r="AE1219"/>
    </row>
    <row r="1220" spans="4:31" ht="20" x14ac:dyDescent="0.4">
      <c r="D1220"/>
      <c r="E1220"/>
      <c r="F1220"/>
      <c r="H1220"/>
      <c r="M1220"/>
      <c r="R1220"/>
      <c r="AE1220"/>
    </row>
    <row r="1221" spans="4:31" ht="20" x14ac:dyDescent="0.4">
      <c r="D1221"/>
      <c r="E1221"/>
      <c r="F1221"/>
      <c r="H1221"/>
      <c r="M1221"/>
      <c r="R1221"/>
      <c r="AE1221"/>
    </row>
    <row r="1222" spans="4:31" ht="20" x14ac:dyDescent="0.4">
      <c r="D1222"/>
      <c r="E1222"/>
      <c r="F1222"/>
      <c r="H1222"/>
      <c r="M1222"/>
      <c r="R1222"/>
      <c r="AE1222"/>
    </row>
    <row r="1223" spans="4:31" ht="20" x14ac:dyDescent="0.4">
      <c r="D1223"/>
      <c r="E1223"/>
      <c r="F1223"/>
      <c r="H1223"/>
      <c r="M1223"/>
      <c r="R1223"/>
      <c r="AE1223"/>
    </row>
    <row r="1224" spans="4:31" ht="20" x14ac:dyDescent="0.4">
      <c r="D1224"/>
      <c r="E1224"/>
      <c r="F1224"/>
      <c r="H1224"/>
      <c r="M1224"/>
      <c r="R1224"/>
      <c r="AE1224"/>
    </row>
    <row r="1225" spans="4:31" ht="20" x14ac:dyDescent="0.4">
      <c r="D1225"/>
      <c r="E1225"/>
      <c r="F1225"/>
      <c r="H1225"/>
      <c r="M1225"/>
      <c r="R1225"/>
      <c r="AE1225"/>
    </row>
    <row r="1226" spans="4:31" ht="20" x14ac:dyDescent="0.4">
      <c r="D1226"/>
      <c r="E1226"/>
      <c r="F1226"/>
      <c r="H1226"/>
      <c r="M1226"/>
      <c r="R1226"/>
      <c r="AE1226"/>
    </row>
    <row r="1227" spans="4:31" ht="20" x14ac:dyDescent="0.4">
      <c r="D1227"/>
      <c r="E1227"/>
      <c r="F1227"/>
      <c r="H1227"/>
      <c r="M1227"/>
      <c r="R1227"/>
      <c r="AE1227"/>
    </row>
    <row r="1228" spans="4:31" ht="20" x14ac:dyDescent="0.4">
      <c r="D1228"/>
      <c r="E1228"/>
      <c r="F1228"/>
      <c r="H1228"/>
      <c r="M1228"/>
      <c r="R1228"/>
      <c r="AE1228"/>
    </row>
    <row r="1229" spans="4:31" ht="20" x14ac:dyDescent="0.4">
      <c r="D1229"/>
      <c r="E1229"/>
      <c r="F1229"/>
      <c r="H1229"/>
      <c r="M1229"/>
      <c r="R1229"/>
      <c r="AE1229"/>
    </row>
    <row r="1230" spans="4:31" ht="20" x14ac:dyDescent="0.4">
      <c r="D1230"/>
      <c r="E1230"/>
      <c r="F1230"/>
      <c r="H1230"/>
      <c r="M1230"/>
      <c r="R1230"/>
      <c r="AE1230"/>
    </row>
    <row r="1231" spans="4:31" ht="20" x14ac:dyDescent="0.4">
      <c r="D1231"/>
      <c r="E1231"/>
      <c r="F1231"/>
      <c r="H1231"/>
      <c r="M1231"/>
      <c r="R1231"/>
      <c r="AE1231"/>
    </row>
    <row r="1232" spans="4:31" ht="20" x14ac:dyDescent="0.4">
      <c r="D1232"/>
      <c r="E1232"/>
      <c r="F1232"/>
      <c r="H1232"/>
      <c r="M1232"/>
      <c r="R1232"/>
      <c r="AE1232"/>
    </row>
    <row r="1233" spans="4:31" ht="20" x14ac:dyDescent="0.4">
      <c r="D1233"/>
      <c r="E1233"/>
      <c r="F1233"/>
      <c r="H1233"/>
      <c r="M1233"/>
      <c r="R1233"/>
      <c r="AE1233"/>
    </row>
    <row r="1234" spans="4:31" ht="20" x14ac:dyDescent="0.4">
      <c r="D1234"/>
      <c r="E1234"/>
      <c r="F1234"/>
      <c r="H1234"/>
      <c r="M1234"/>
      <c r="R1234"/>
      <c r="AE1234"/>
    </row>
    <row r="1235" spans="4:31" ht="20" x14ac:dyDescent="0.4">
      <c r="D1235"/>
      <c r="E1235"/>
      <c r="F1235"/>
      <c r="H1235"/>
      <c r="M1235"/>
      <c r="R1235"/>
      <c r="AE1235"/>
    </row>
    <row r="1236" spans="4:31" ht="20" x14ac:dyDescent="0.4">
      <c r="D1236"/>
      <c r="E1236"/>
      <c r="F1236"/>
      <c r="H1236"/>
      <c r="M1236"/>
      <c r="R1236"/>
      <c r="AE1236"/>
    </row>
    <row r="1237" spans="4:31" ht="20" x14ac:dyDescent="0.4">
      <c r="D1237"/>
      <c r="E1237"/>
      <c r="F1237"/>
      <c r="H1237"/>
      <c r="M1237"/>
      <c r="R1237"/>
      <c r="AE1237"/>
    </row>
    <row r="1238" spans="4:31" ht="20" x14ac:dyDescent="0.4">
      <c r="D1238"/>
      <c r="E1238"/>
      <c r="F1238"/>
      <c r="H1238"/>
      <c r="M1238"/>
      <c r="R1238"/>
      <c r="AE1238"/>
    </row>
    <row r="1239" spans="4:31" ht="20" x14ac:dyDescent="0.4">
      <c r="D1239"/>
      <c r="E1239"/>
      <c r="F1239"/>
      <c r="H1239"/>
      <c r="M1239"/>
      <c r="R1239"/>
      <c r="AE1239"/>
    </row>
    <row r="1240" spans="4:31" ht="20" x14ac:dyDescent="0.4">
      <c r="D1240"/>
      <c r="E1240"/>
      <c r="F1240"/>
      <c r="H1240"/>
      <c r="M1240"/>
      <c r="R1240"/>
      <c r="AE1240"/>
    </row>
    <row r="1241" spans="4:31" ht="20" x14ac:dyDescent="0.4">
      <c r="D1241"/>
      <c r="E1241"/>
      <c r="F1241"/>
      <c r="H1241"/>
      <c r="M1241"/>
      <c r="R1241"/>
      <c r="AE1241"/>
    </row>
    <row r="1242" spans="4:31" ht="20" x14ac:dyDescent="0.4">
      <c r="D1242"/>
      <c r="E1242"/>
      <c r="F1242"/>
      <c r="H1242"/>
      <c r="M1242"/>
      <c r="R1242"/>
      <c r="AE1242"/>
    </row>
    <row r="1243" spans="4:31" ht="20" x14ac:dyDescent="0.4">
      <c r="D1243"/>
      <c r="E1243"/>
      <c r="F1243"/>
      <c r="H1243"/>
      <c r="M1243"/>
      <c r="R1243"/>
      <c r="AE1243"/>
    </row>
    <row r="1244" spans="4:31" ht="20" x14ac:dyDescent="0.4">
      <c r="D1244"/>
      <c r="E1244"/>
      <c r="F1244"/>
      <c r="H1244"/>
      <c r="M1244"/>
      <c r="R1244"/>
      <c r="AE1244"/>
    </row>
    <row r="1245" spans="4:31" ht="20" x14ac:dyDescent="0.4">
      <c r="D1245"/>
      <c r="E1245"/>
      <c r="F1245"/>
      <c r="H1245"/>
      <c r="M1245"/>
      <c r="R1245"/>
      <c r="AE1245"/>
    </row>
    <row r="1246" spans="4:31" ht="20" x14ac:dyDescent="0.4">
      <c r="D1246"/>
      <c r="E1246"/>
      <c r="F1246"/>
      <c r="H1246"/>
      <c r="M1246"/>
      <c r="R1246"/>
      <c r="AE1246"/>
    </row>
    <row r="1247" spans="4:31" ht="20" x14ac:dyDescent="0.4">
      <c r="D1247"/>
      <c r="E1247"/>
      <c r="F1247"/>
      <c r="H1247"/>
      <c r="M1247"/>
      <c r="R1247"/>
      <c r="AE1247"/>
    </row>
    <row r="1248" spans="4:31" ht="20" x14ac:dyDescent="0.4">
      <c r="D1248"/>
      <c r="E1248"/>
      <c r="F1248"/>
      <c r="H1248"/>
      <c r="M1248"/>
      <c r="R1248"/>
      <c r="AE1248"/>
    </row>
    <row r="1249" spans="4:31" ht="20" x14ac:dyDescent="0.4">
      <c r="D1249"/>
      <c r="E1249"/>
      <c r="F1249"/>
      <c r="H1249"/>
      <c r="M1249"/>
      <c r="R1249"/>
      <c r="AE1249"/>
    </row>
    <row r="1250" spans="4:31" ht="20" x14ac:dyDescent="0.4">
      <c r="D1250"/>
      <c r="E1250"/>
      <c r="F1250"/>
      <c r="H1250"/>
      <c r="M1250"/>
      <c r="R1250"/>
      <c r="AE1250"/>
    </row>
    <row r="1251" spans="4:31" ht="20" x14ac:dyDescent="0.4">
      <c r="D1251"/>
      <c r="E1251"/>
      <c r="F1251"/>
      <c r="H1251"/>
      <c r="M1251"/>
      <c r="R1251"/>
      <c r="AE1251"/>
    </row>
    <row r="1252" spans="4:31" ht="20" x14ac:dyDescent="0.4">
      <c r="D1252"/>
      <c r="E1252"/>
      <c r="F1252"/>
      <c r="H1252"/>
      <c r="M1252"/>
      <c r="R1252"/>
      <c r="AE1252"/>
    </row>
    <row r="1253" spans="4:31" ht="20" x14ac:dyDescent="0.4">
      <c r="D1253"/>
      <c r="E1253"/>
      <c r="F1253"/>
      <c r="H1253"/>
      <c r="M1253"/>
      <c r="R1253"/>
      <c r="AE1253"/>
    </row>
    <row r="1254" spans="4:31" ht="20" x14ac:dyDescent="0.4">
      <c r="D1254"/>
      <c r="E1254"/>
      <c r="F1254"/>
      <c r="H1254"/>
      <c r="M1254"/>
      <c r="R1254"/>
      <c r="AE1254"/>
    </row>
    <row r="1255" spans="4:31" ht="20" x14ac:dyDescent="0.4">
      <c r="D1255"/>
      <c r="E1255"/>
      <c r="F1255"/>
      <c r="H1255"/>
      <c r="M1255"/>
      <c r="R1255"/>
      <c r="AE1255"/>
    </row>
    <row r="1256" spans="4:31" ht="20" x14ac:dyDescent="0.4">
      <c r="D1256"/>
      <c r="E1256"/>
      <c r="F1256"/>
      <c r="H1256"/>
      <c r="M1256"/>
      <c r="R1256"/>
      <c r="AE1256"/>
    </row>
    <row r="1257" spans="4:31" ht="20" x14ac:dyDescent="0.4">
      <c r="D1257"/>
      <c r="E1257"/>
      <c r="F1257"/>
      <c r="H1257"/>
      <c r="M1257"/>
      <c r="R1257"/>
      <c r="AE1257"/>
    </row>
    <row r="1258" spans="4:31" ht="20" x14ac:dyDescent="0.4">
      <c r="D1258"/>
      <c r="E1258"/>
      <c r="F1258"/>
      <c r="H1258"/>
      <c r="M1258"/>
      <c r="R1258"/>
      <c r="AE1258"/>
    </row>
    <row r="1259" spans="4:31" ht="20" x14ac:dyDescent="0.4">
      <c r="D1259"/>
      <c r="E1259"/>
      <c r="F1259"/>
      <c r="H1259"/>
      <c r="M1259"/>
      <c r="R1259"/>
      <c r="AE1259"/>
    </row>
    <row r="1260" spans="4:31" ht="20" x14ac:dyDescent="0.4">
      <c r="D1260"/>
      <c r="E1260"/>
      <c r="F1260"/>
      <c r="H1260"/>
      <c r="M1260"/>
      <c r="R1260"/>
      <c r="AE1260"/>
    </row>
    <row r="1261" spans="4:31" ht="20" x14ac:dyDescent="0.4">
      <c r="D1261"/>
      <c r="E1261"/>
      <c r="F1261"/>
      <c r="H1261"/>
      <c r="M1261"/>
      <c r="R1261"/>
      <c r="AE1261"/>
    </row>
    <row r="1262" spans="4:31" ht="20" x14ac:dyDescent="0.4">
      <c r="D1262"/>
      <c r="E1262"/>
      <c r="F1262"/>
      <c r="H1262"/>
      <c r="M1262"/>
      <c r="R1262"/>
      <c r="AE1262"/>
    </row>
    <row r="1263" spans="4:31" ht="20" x14ac:dyDescent="0.4">
      <c r="D1263"/>
      <c r="E1263"/>
      <c r="F1263"/>
      <c r="H1263"/>
      <c r="M1263"/>
      <c r="R1263"/>
      <c r="AE1263"/>
    </row>
    <row r="1264" spans="4:31" ht="20" x14ac:dyDescent="0.4">
      <c r="D1264"/>
      <c r="E1264"/>
      <c r="F1264"/>
      <c r="H1264"/>
      <c r="M1264"/>
      <c r="R1264"/>
      <c r="AE1264"/>
    </row>
    <row r="1265" spans="4:31" ht="20" x14ac:dyDescent="0.4">
      <c r="D1265"/>
      <c r="E1265"/>
      <c r="F1265"/>
      <c r="H1265"/>
      <c r="M1265"/>
      <c r="R1265"/>
      <c r="AE1265"/>
    </row>
    <row r="1266" spans="4:31" ht="20" x14ac:dyDescent="0.4">
      <c r="D1266"/>
      <c r="E1266"/>
      <c r="F1266"/>
      <c r="H1266"/>
      <c r="M1266"/>
      <c r="R1266"/>
      <c r="AE1266"/>
    </row>
    <row r="1267" spans="4:31" ht="20" x14ac:dyDescent="0.4">
      <c r="D1267"/>
      <c r="E1267"/>
      <c r="F1267"/>
      <c r="H1267"/>
      <c r="M1267"/>
      <c r="R1267"/>
      <c r="AE1267"/>
    </row>
    <row r="1268" spans="4:31" ht="20" x14ac:dyDescent="0.4">
      <c r="D1268"/>
      <c r="E1268"/>
      <c r="F1268"/>
      <c r="H1268"/>
      <c r="M1268"/>
      <c r="R1268"/>
      <c r="AE1268"/>
    </row>
    <row r="1269" spans="4:31" ht="20" x14ac:dyDescent="0.4">
      <c r="D1269"/>
      <c r="E1269"/>
      <c r="F1269"/>
      <c r="H1269"/>
      <c r="M1269"/>
      <c r="R1269"/>
      <c r="AE1269"/>
    </row>
    <row r="1270" spans="4:31" ht="20" x14ac:dyDescent="0.4">
      <c r="D1270"/>
      <c r="E1270"/>
      <c r="F1270"/>
      <c r="H1270"/>
      <c r="M1270"/>
      <c r="R1270"/>
      <c r="AE1270"/>
    </row>
    <row r="1271" spans="4:31" ht="20" x14ac:dyDescent="0.4">
      <c r="D1271"/>
      <c r="E1271"/>
      <c r="F1271"/>
      <c r="H1271"/>
      <c r="M1271"/>
      <c r="R1271"/>
      <c r="AE1271"/>
    </row>
    <row r="1272" spans="4:31" ht="20" x14ac:dyDescent="0.4">
      <c r="D1272"/>
      <c r="E1272"/>
      <c r="F1272"/>
      <c r="H1272"/>
      <c r="M1272"/>
      <c r="R1272"/>
      <c r="AE1272"/>
    </row>
    <row r="1273" spans="4:31" ht="20" x14ac:dyDescent="0.4">
      <c r="D1273"/>
      <c r="E1273"/>
      <c r="F1273"/>
      <c r="H1273"/>
      <c r="M1273"/>
      <c r="R1273"/>
      <c r="AE1273"/>
    </row>
    <row r="1274" spans="4:31" ht="20" x14ac:dyDescent="0.4">
      <c r="D1274"/>
      <c r="E1274"/>
      <c r="F1274"/>
      <c r="H1274"/>
      <c r="M1274"/>
      <c r="R1274"/>
      <c r="AE1274"/>
    </row>
    <row r="1275" spans="4:31" ht="20" x14ac:dyDescent="0.4">
      <c r="D1275"/>
      <c r="E1275"/>
      <c r="F1275"/>
      <c r="H1275"/>
      <c r="M1275"/>
      <c r="R1275"/>
      <c r="AE1275"/>
    </row>
    <row r="1276" spans="4:31" ht="20" x14ac:dyDescent="0.4">
      <c r="D1276"/>
      <c r="E1276"/>
      <c r="F1276"/>
      <c r="H1276"/>
      <c r="M1276"/>
      <c r="R1276"/>
      <c r="AE1276"/>
    </row>
    <row r="1277" spans="4:31" ht="20" x14ac:dyDescent="0.4">
      <c r="D1277"/>
      <c r="E1277"/>
      <c r="F1277"/>
      <c r="H1277"/>
      <c r="M1277"/>
      <c r="R1277"/>
      <c r="AE1277"/>
    </row>
    <row r="1278" spans="4:31" ht="20" x14ac:dyDescent="0.4">
      <c r="D1278"/>
      <c r="E1278"/>
      <c r="F1278"/>
      <c r="H1278"/>
      <c r="M1278"/>
      <c r="R1278"/>
      <c r="AE1278"/>
    </row>
    <row r="1279" spans="4:31" ht="20" x14ac:dyDescent="0.4">
      <c r="D1279"/>
      <c r="E1279"/>
      <c r="F1279"/>
      <c r="H1279"/>
      <c r="M1279"/>
      <c r="R1279"/>
      <c r="AE1279"/>
    </row>
    <row r="1280" spans="4:31" ht="20" x14ac:dyDescent="0.4">
      <c r="D1280"/>
      <c r="E1280"/>
      <c r="F1280"/>
      <c r="H1280"/>
      <c r="M1280"/>
      <c r="R1280"/>
      <c r="AE1280"/>
    </row>
    <row r="1281" spans="4:31" ht="20" x14ac:dyDescent="0.4">
      <c r="D1281"/>
      <c r="E1281"/>
      <c r="F1281"/>
      <c r="H1281"/>
      <c r="M1281"/>
      <c r="R1281"/>
      <c r="AE1281"/>
    </row>
    <row r="1282" spans="4:31" ht="20" x14ac:dyDescent="0.4">
      <c r="D1282"/>
      <c r="E1282"/>
      <c r="F1282"/>
      <c r="H1282"/>
      <c r="M1282"/>
      <c r="R1282"/>
      <c r="AE1282"/>
    </row>
    <row r="1283" spans="4:31" ht="20" x14ac:dyDescent="0.4">
      <c r="D1283"/>
      <c r="E1283"/>
      <c r="F1283"/>
      <c r="H1283"/>
      <c r="M1283"/>
      <c r="R1283"/>
      <c r="AE1283"/>
    </row>
    <row r="1284" spans="4:31" ht="20" x14ac:dyDescent="0.4">
      <c r="D1284"/>
      <c r="E1284"/>
      <c r="F1284"/>
      <c r="H1284"/>
      <c r="M1284"/>
      <c r="R1284"/>
      <c r="AE1284"/>
    </row>
    <row r="1285" spans="4:31" ht="20" x14ac:dyDescent="0.4">
      <c r="D1285"/>
      <c r="E1285"/>
      <c r="F1285"/>
      <c r="H1285"/>
      <c r="M1285"/>
      <c r="R1285"/>
      <c r="AE1285"/>
    </row>
    <row r="1286" spans="4:31" ht="20" x14ac:dyDescent="0.4">
      <c r="D1286"/>
      <c r="E1286"/>
      <c r="F1286"/>
      <c r="H1286"/>
      <c r="M1286"/>
      <c r="R1286"/>
      <c r="AE1286"/>
    </row>
    <row r="1287" spans="4:31" ht="20" x14ac:dyDescent="0.4">
      <c r="D1287"/>
      <c r="E1287"/>
      <c r="F1287"/>
      <c r="H1287"/>
      <c r="M1287"/>
      <c r="R1287"/>
      <c r="AE1287"/>
    </row>
    <row r="1288" spans="4:31" ht="20" x14ac:dyDescent="0.4">
      <c r="D1288"/>
      <c r="E1288"/>
      <c r="F1288"/>
      <c r="H1288"/>
      <c r="M1288"/>
      <c r="R1288"/>
      <c r="AE1288"/>
    </row>
    <row r="1289" spans="4:31" ht="20" x14ac:dyDescent="0.4">
      <c r="D1289"/>
      <c r="E1289"/>
      <c r="F1289"/>
      <c r="H1289"/>
      <c r="M1289"/>
      <c r="R1289"/>
      <c r="AE1289"/>
    </row>
    <row r="1290" spans="4:31" ht="20" x14ac:dyDescent="0.4">
      <c r="D1290"/>
      <c r="E1290"/>
      <c r="F1290"/>
      <c r="H1290"/>
      <c r="M1290"/>
      <c r="R1290"/>
      <c r="AE1290"/>
    </row>
    <row r="1291" spans="4:31" ht="20" x14ac:dyDescent="0.4">
      <c r="D1291"/>
      <c r="E1291"/>
      <c r="F1291"/>
      <c r="H1291"/>
      <c r="M1291"/>
      <c r="R1291"/>
      <c r="AE1291"/>
    </row>
    <row r="1292" spans="4:31" ht="20" x14ac:dyDescent="0.4">
      <c r="D1292"/>
      <c r="E1292"/>
      <c r="F1292"/>
      <c r="H1292"/>
      <c r="M1292"/>
      <c r="R1292"/>
      <c r="AE1292"/>
    </row>
    <row r="1293" spans="4:31" ht="20" x14ac:dyDescent="0.4">
      <c r="D1293"/>
      <c r="E1293"/>
      <c r="F1293"/>
      <c r="H1293"/>
      <c r="M1293"/>
      <c r="R1293"/>
      <c r="AE1293"/>
    </row>
    <row r="1294" spans="4:31" ht="20" x14ac:dyDescent="0.4">
      <c r="D1294"/>
      <c r="E1294"/>
      <c r="F1294"/>
      <c r="H1294"/>
      <c r="M1294"/>
      <c r="R1294"/>
      <c r="AE1294"/>
    </row>
    <row r="1295" spans="4:31" ht="20" x14ac:dyDescent="0.4">
      <c r="D1295"/>
      <c r="E1295"/>
      <c r="F1295"/>
      <c r="H1295"/>
      <c r="M1295"/>
      <c r="R1295"/>
      <c r="AE1295"/>
    </row>
    <row r="1296" spans="4:31" ht="20" x14ac:dyDescent="0.4">
      <c r="D1296"/>
      <c r="E1296"/>
      <c r="F1296"/>
      <c r="H1296"/>
      <c r="M1296"/>
      <c r="R1296"/>
      <c r="AE1296"/>
    </row>
    <row r="1297" spans="4:31" ht="20" x14ac:dyDescent="0.4">
      <c r="D1297"/>
      <c r="E1297"/>
      <c r="F1297"/>
      <c r="H1297"/>
      <c r="M1297"/>
      <c r="R1297"/>
      <c r="AE1297"/>
    </row>
    <row r="1298" spans="4:31" ht="20" x14ac:dyDescent="0.4">
      <c r="D1298"/>
      <c r="E1298"/>
      <c r="F1298"/>
      <c r="H1298"/>
      <c r="M1298"/>
      <c r="R1298"/>
      <c r="AE1298"/>
    </row>
    <row r="1299" spans="4:31" ht="20" x14ac:dyDescent="0.4">
      <c r="D1299"/>
      <c r="E1299"/>
      <c r="F1299"/>
      <c r="H1299"/>
      <c r="M1299"/>
      <c r="R1299"/>
      <c r="AE1299"/>
    </row>
    <row r="1300" spans="4:31" ht="20" x14ac:dyDescent="0.4">
      <c r="D1300"/>
      <c r="E1300"/>
      <c r="F1300"/>
      <c r="H1300"/>
      <c r="M1300"/>
      <c r="R1300"/>
      <c r="AE1300"/>
    </row>
    <row r="1301" spans="4:31" ht="20" x14ac:dyDescent="0.4">
      <c r="D1301"/>
      <c r="E1301"/>
      <c r="F1301"/>
      <c r="H1301"/>
      <c r="M1301"/>
      <c r="R1301"/>
      <c r="AE1301"/>
    </row>
    <row r="1302" spans="4:31" ht="20" x14ac:dyDescent="0.4">
      <c r="D1302"/>
      <c r="E1302"/>
      <c r="F1302"/>
      <c r="H1302"/>
      <c r="M1302"/>
      <c r="R1302"/>
      <c r="AE1302"/>
    </row>
    <row r="1303" spans="4:31" ht="20" x14ac:dyDescent="0.4">
      <c r="D1303"/>
      <c r="E1303"/>
      <c r="F1303"/>
      <c r="H1303"/>
      <c r="M1303"/>
      <c r="R1303"/>
      <c r="AE1303"/>
    </row>
    <row r="1304" spans="4:31" ht="20" x14ac:dyDescent="0.4">
      <c r="D1304"/>
      <c r="E1304"/>
      <c r="F1304"/>
      <c r="H1304"/>
      <c r="M1304"/>
      <c r="R1304"/>
      <c r="AE1304"/>
    </row>
    <row r="1305" spans="4:31" ht="20" x14ac:dyDescent="0.4">
      <c r="D1305"/>
      <c r="E1305"/>
      <c r="F1305"/>
      <c r="H1305"/>
      <c r="M1305"/>
      <c r="R1305"/>
      <c r="AE1305"/>
    </row>
    <row r="1306" spans="4:31" ht="20" x14ac:dyDescent="0.4">
      <c r="D1306"/>
      <c r="E1306"/>
      <c r="F1306"/>
      <c r="H1306"/>
      <c r="M1306"/>
      <c r="R1306"/>
      <c r="AE1306"/>
    </row>
    <row r="1307" spans="4:31" ht="20" x14ac:dyDescent="0.4">
      <c r="D1307"/>
      <c r="E1307"/>
      <c r="F1307"/>
      <c r="H1307"/>
      <c r="M1307"/>
      <c r="R1307"/>
      <c r="AE1307"/>
    </row>
    <row r="1308" spans="4:31" ht="20" x14ac:dyDescent="0.4">
      <c r="D1308"/>
      <c r="E1308"/>
      <c r="F1308"/>
      <c r="H1308"/>
      <c r="M1308"/>
      <c r="R1308"/>
      <c r="AE1308"/>
    </row>
    <row r="1309" spans="4:31" ht="20" x14ac:dyDescent="0.4">
      <c r="D1309"/>
      <c r="E1309"/>
      <c r="F1309"/>
      <c r="H1309"/>
      <c r="M1309"/>
      <c r="R1309"/>
      <c r="AE1309"/>
    </row>
    <row r="1310" spans="4:31" ht="20" x14ac:dyDescent="0.4">
      <c r="D1310"/>
      <c r="E1310"/>
      <c r="F1310"/>
      <c r="H1310"/>
      <c r="M1310"/>
      <c r="R1310"/>
      <c r="AE1310"/>
    </row>
    <row r="1311" spans="4:31" ht="20" x14ac:dyDescent="0.4">
      <c r="D1311"/>
      <c r="E1311"/>
      <c r="F1311"/>
      <c r="H1311"/>
      <c r="M1311"/>
      <c r="R1311"/>
      <c r="AE1311"/>
    </row>
    <row r="1312" spans="4:31" ht="20" x14ac:dyDescent="0.4">
      <c r="D1312"/>
      <c r="E1312"/>
      <c r="F1312"/>
      <c r="H1312"/>
      <c r="M1312"/>
      <c r="R1312"/>
      <c r="AE1312"/>
    </row>
    <row r="1313" spans="4:31" ht="20" x14ac:dyDescent="0.4">
      <c r="D1313"/>
      <c r="E1313"/>
      <c r="F1313"/>
      <c r="H1313"/>
      <c r="M1313"/>
      <c r="R1313"/>
      <c r="AE1313"/>
    </row>
    <row r="1314" spans="4:31" ht="20" x14ac:dyDescent="0.4">
      <c r="D1314"/>
      <c r="E1314"/>
      <c r="F1314"/>
      <c r="H1314"/>
      <c r="M1314"/>
      <c r="R1314"/>
      <c r="AE1314"/>
    </row>
    <row r="1315" spans="4:31" ht="20" x14ac:dyDescent="0.4">
      <c r="D1315"/>
      <c r="E1315"/>
      <c r="F1315"/>
      <c r="H1315"/>
      <c r="M1315"/>
      <c r="R1315"/>
      <c r="AE1315"/>
    </row>
    <row r="1316" spans="4:31" ht="20" x14ac:dyDescent="0.4">
      <c r="D1316"/>
      <c r="E1316"/>
      <c r="F1316"/>
      <c r="H1316"/>
      <c r="M1316"/>
      <c r="R1316"/>
      <c r="AE1316"/>
    </row>
    <row r="1317" spans="4:31" ht="20" x14ac:dyDescent="0.4">
      <c r="D1317"/>
      <c r="E1317"/>
      <c r="F1317"/>
      <c r="H1317"/>
      <c r="M1317"/>
      <c r="R1317"/>
      <c r="AE1317"/>
    </row>
    <row r="1318" spans="4:31" ht="20" x14ac:dyDescent="0.4">
      <c r="D1318"/>
      <c r="E1318"/>
      <c r="F1318"/>
      <c r="H1318"/>
      <c r="M1318"/>
      <c r="R1318"/>
      <c r="AE1318"/>
    </row>
    <row r="1319" spans="4:31" ht="20" x14ac:dyDescent="0.4">
      <c r="D1319"/>
      <c r="E1319"/>
      <c r="F1319"/>
      <c r="H1319"/>
      <c r="M1319"/>
      <c r="R1319"/>
      <c r="AE1319"/>
    </row>
    <row r="1320" spans="4:31" ht="20" x14ac:dyDescent="0.4">
      <c r="D1320"/>
      <c r="E1320"/>
      <c r="F1320"/>
      <c r="H1320"/>
      <c r="M1320"/>
      <c r="R1320"/>
      <c r="AE1320"/>
    </row>
    <row r="1321" spans="4:31" ht="20" x14ac:dyDescent="0.4">
      <c r="D1321"/>
      <c r="E1321"/>
      <c r="F1321"/>
      <c r="H1321"/>
      <c r="M1321"/>
      <c r="R1321"/>
      <c r="AE1321"/>
    </row>
    <row r="1322" spans="4:31" ht="20" x14ac:dyDescent="0.4">
      <c r="D1322"/>
      <c r="E1322"/>
      <c r="F1322"/>
      <c r="H1322"/>
      <c r="M1322"/>
      <c r="R1322"/>
      <c r="AE1322"/>
    </row>
    <row r="1323" spans="4:31" ht="20" x14ac:dyDescent="0.4">
      <c r="D1323"/>
      <c r="E1323"/>
      <c r="F1323"/>
      <c r="H1323"/>
      <c r="M1323"/>
      <c r="R1323"/>
      <c r="AE1323"/>
    </row>
    <row r="1324" spans="4:31" ht="20" x14ac:dyDescent="0.4">
      <c r="D1324"/>
      <c r="E1324"/>
      <c r="F1324"/>
      <c r="H1324"/>
      <c r="M1324"/>
      <c r="R1324"/>
      <c r="AE1324"/>
    </row>
    <row r="1325" spans="4:31" ht="20" x14ac:dyDescent="0.4">
      <c r="D1325"/>
      <c r="E1325"/>
      <c r="F1325"/>
      <c r="H1325"/>
      <c r="M1325"/>
      <c r="R1325"/>
      <c r="AE1325"/>
    </row>
    <row r="1326" spans="4:31" ht="20" x14ac:dyDescent="0.4">
      <c r="D1326"/>
      <c r="E1326"/>
      <c r="F1326"/>
      <c r="H1326"/>
      <c r="M1326"/>
      <c r="R1326"/>
      <c r="AE1326"/>
    </row>
    <row r="1327" spans="4:31" ht="20" x14ac:dyDescent="0.4">
      <c r="D1327"/>
      <c r="E1327"/>
      <c r="F1327"/>
      <c r="H1327"/>
      <c r="M1327"/>
      <c r="R1327"/>
      <c r="AE1327"/>
    </row>
    <row r="1328" spans="4:31" ht="20" x14ac:dyDescent="0.4">
      <c r="D1328"/>
      <c r="E1328"/>
      <c r="F1328"/>
      <c r="H1328"/>
      <c r="M1328"/>
      <c r="R1328"/>
      <c r="AE1328"/>
    </row>
    <row r="1329" spans="4:31" ht="20" x14ac:dyDescent="0.4">
      <c r="D1329"/>
      <c r="E1329"/>
      <c r="F1329"/>
      <c r="H1329"/>
      <c r="M1329"/>
      <c r="R1329"/>
      <c r="AE1329"/>
    </row>
    <row r="1330" spans="4:31" ht="20" x14ac:dyDescent="0.4">
      <c r="D1330"/>
      <c r="E1330"/>
      <c r="F1330"/>
      <c r="H1330"/>
      <c r="M1330"/>
      <c r="R1330"/>
      <c r="AE1330"/>
    </row>
    <row r="1331" spans="4:31" ht="20" x14ac:dyDescent="0.4">
      <c r="D1331"/>
      <c r="E1331"/>
      <c r="F1331"/>
      <c r="H1331"/>
      <c r="M1331"/>
      <c r="R1331"/>
      <c r="AE1331"/>
    </row>
    <row r="1332" spans="4:31" ht="20" x14ac:dyDescent="0.4">
      <c r="D1332"/>
      <c r="E1332"/>
      <c r="F1332"/>
      <c r="H1332"/>
      <c r="M1332"/>
      <c r="R1332"/>
      <c r="AE1332"/>
    </row>
    <row r="1333" spans="4:31" ht="20" x14ac:dyDescent="0.4">
      <c r="D1333"/>
      <c r="E1333"/>
      <c r="F1333"/>
      <c r="H1333"/>
      <c r="M1333"/>
      <c r="R1333"/>
      <c r="AE1333"/>
    </row>
    <row r="1334" spans="4:31" ht="20" x14ac:dyDescent="0.4">
      <c r="D1334"/>
      <c r="E1334"/>
      <c r="F1334"/>
      <c r="H1334"/>
      <c r="M1334"/>
      <c r="R1334"/>
      <c r="AE1334"/>
    </row>
    <row r="1335" spans="4:31" ht="20" x14ac:dyDescent="0.4">
      <c r="D1335"/>
      <c r="E1335"/>
      <c r="F1335"/>
      <c r="H1335"/>
      <c r="M1335"/>
      <c r="R1335"/>
      <c r="AE1335"/>
    </row>
    <row r="1336" spans="4:31" ht="20" x14ac:dyDescent="0.4">
      <c r="D1336"/>
      <c r="E1336"/>
      <c r="F1336"/>
      <c r="H1336"/>
      <c r="M1336"/>
      <c r="R1336"/>
      <c r="AE1336"/>
    </row>
    <row r="1337" spans="4:31" ht="20" x14ac:dyDescent="0.4">
      <c r="D1337"/>
      <c r="E1337"/>
      <c r="F1337"/>
      <c r="H1337"/>
      <c r="M1337"/>
      <c r="R1337"/>
      <c r="AE1337"/>
    </row>
    <row r="1338" spans="4:31" ht="20" x14ac:dyDescent="0.4">
      <c r="D1338"/>
      <c r="E1338"/>
      <c r="F1338"/>
      <c r="H1338"/>
      <c r="M1338"/>
      <c r="R1338"/>
      <c r="AE1338"/>
    </row>
    <row r="1339" spans="4:31" ht="20" x14ac:dyDescent="0.4">
      <c r="D1339"/>
      <c r="E1339"/>
      <c r="F1339"/>
      <c r="H1339"/>
      <c r="M1339"/>
      <c r="R1339"/>
      <c r="AE1339"/>
    </row>
    <row r="1340" spans="4:31" ht="20" x14ac:dyDescent="0.4">
      <c r="D1340"/>
      <c r="E1340"/>
      <c r="F1340"/>
      <c r="H1340"/>
      <c r="M1340"/>
      <c r="R1340"/>
      <c r="AE1340"/>
    </row>
    <row r="1341" spans="4:31" ht="20" x14ac:dyDescent="0.4">
      <c r="D1341"/>
      <c r="E1341"/>
      <c r="F1341"/>
      <c r="H1341"/>
      <c r="M1341"/>
      <c r="R1341"/>
      <c r="AE1341"/>
    </row>
    <row r="1342" spans="4:31" ht="20" x14ac:dyDescent="0.4">
      <c r="D1342"/>
      <c r="E1342"/>
      <c r="F1342"/>
      <c r="H1342"/>
      <c r="M1342"/>
      <c r="R1342"/>
      <c r="AE1342"/>
    </row>
    <row r="1343" spans="4:31" ht="20" x14ac:dyDescent="0.4">
      <c r="D1343"/>
      <c r="E1343"/>
      <c r="F1343"/>
      <c r="H1343"/>
      <c r="M1343"/>
      <c r="R1343"/>
      <c r="AE1343"/>
    </row>
    <row r="1344" spans="4:31" ht="20" x14ac:dyDescent="0.4">
      <c r="D1344"/>
      <c r="E1344"/>
      <c r="F1344"/>
      <c r="H1344"/>
      <c r="M1344"/>
      <c r="R1344"/>
      <c r="AE1344"/>
    </row>
    <row r="1345" spans="4:31" ht="20" x14ac:dyDescent="0.4">
      <c r="D1345"/>
      <c r="E1345"/>
      <c r="F1345"/>
      <c r="H1345"/>
      <c r="M1345"/>
      <c r="R1345"/>
      <c r="AE1345"/>
    </row>
    <row r="1346" spans="4:31" ht="20" x14ac:dyDescent="0.4">
      <c r="D1346"/>
      <c r="E1346"/>
      <c r="F1346"/>
      <c r="H1346"/>
      <c r="M1346"/>
      <c r="R1346"/>
      <c r="AE1346"/>
    </row>
    <row r="1347" spans="4:31" ht="20" x14ac:dyDescent="0.4">
      <c r="D1347"/>
      <c r="E1347"/>
      <c r="F1347"/>
      <c r="H1347"/>
      <c r="M1347"/>
      <c r="R1347"/>
      <c r="AE1347"/>
    </row>
    <row r="1348" spans="4:31" ht="20" x14ac:dyDescent="0.4">
      <c r="D1348"/>
      <c r="E1348"/>
      <c r="F1348"/>
      <c r="H1348"/>
      <c r="M1348"/>
      <c r="R1348"/>
      <c r="AE1348"/>
    </row>
    <row r="1349" spans="4:31" ht="20" x14ac:dyDescent="0.4">
      <c r="D1349"/>
      <c r="E1349"/>
      <c r="F1349"/>
      <c r="H1349"/>
      <c r="M1349"/>
      <c r="R1349"/>
      <c r="AE1349"/>
    </row>
    <row r="1350" spans="4:31" ht="20" x14ac:dyDescent="0.4">
      <c r="D1350"/>
      <c r="E1350"/>
      <c r="F1350"/>
      <c r="H1350"/>
      <c r="M1350"/>
      <c r="R1350"/>
      <c r="AE1350"/>
    </row>
    <row r="1351" spans="4:31" ht="20" x14ac:dyDescent="0.4">
      <c r="D1351"/>
      <c r="E1351"/>
      <c r="F1351"/>
      <c r="H1351"/>
      <c r="M1351"/>
      <c r="R1351"/>
      <c r="AE1351"/>
    </row>
    <row r="1352" spans="4:31" ht="20" x14ac:dyDescent="0.4">
      <c r="D1352"/>
      <c r="E1352"/>
      <c r="F1352"/>
      <c r="H1352"/>
      <c r="M1352"/>
      <c r="R1352"/>
      <c r="AE1352"/>
    </row>
    <row r="1353" spans="4:31" ht="20" x14ac:dyDescent="0.4">
      <c r="D1353"/>
      <c r="E1353"/>
      <c r="F1353"/>
      <c r="H1353"/>
      <c r="M1353"/>
      <c r="R1353"/>
      <c r="AE1353"/>
    </row>
    <row r="1354" spans="4:31" ht="20" x14ac:dyDescent="0.4">
      <c r="D1354"/>
      <c r="E1354"/>
      <c r="F1354"/>
      <c r="H1354"/>
      <c r="M1354"/>
      <c r="R1354"/>
      <c r="AE1354"/>
    </row>
    <row r="1355" spans="4:31" ht="20" x14ac:dyDescent="0.4">
      <c r="D1355"/>
      <c r="E1355"/>
      <c r="F1355"/>
      <c r="H1355"/>
      <c r="M1355"/>
      <c r="R1355"/>
      <c r="AE1355"/>
    </row>
    <row r="1356" spans="4:31" ht="20" x14ac:dyDescent="0.4">
      <c r="D1356"/>
      <c r="E1356"/>
      <c r="F1356"/>
      <c r="H1356"/>
      <c r="M1356"/>
      <c r="R1356"/>
      <c r="AE1356"/>
    </row>
    <row r="1357" spans="4:31" ht="20" x14ac:dyDescent="0.4">
      <c r="D1357"/>
      <c r="E1357"/>
      <c r="F1357"/>
      <c r="H1357"/>
      <c r="M1357"/>
      <c r="R1357"/>
      <c r="AE1357"/>
    </row>
    <row r="1358" spans="4:31" ht="20" x14ac:dyDescent="0.4">
      <c r="D1358"/>
      <c r="E1358"/>
      <c r="F1358"/>
      <c r="H1358"/>
      <c r="M1358"/>
      <c r="R1358"/>
      <c r="AE1358"/>
    </row>
    <row r="1359" spans="4:31" ht="20" x14ac:dyDescent="0.4">
      <c r="D1359"/>
      <c r="E1359"/>
      <c r="F1359"/>
      <c r="H1359"/>
      <c r="M1359"/>
      <c r="R1359"/>
      <c r="AE1359"/>
    </row>
    <row r="1360" spans="4:31" ht="20" x14ac:dyDescent="0.4">
      <c r="D1360"/>
      <c r="E1360"/>
      <c r="F1360"/>
      <c r="H1360"/>
      <c r="M1360"/>
      <c r="R1360"/>
      <c r="AE1360"/>
    </row>
    <row r="1361" spans="4:31" ht="20" x14ac:dyDescent="0.4">
      <c r="D1361"/>
      <c r="E1361"/>
      <c r="F1361"/>
      <c r="H1361"/>
      <c r="M1361"/>
      <c r="R1361"/>
      <c r="AE1361"/>
    </row>
    <row r="1362" spans="4:31" ht="20" x14ac:dyDescent="0.4">
      <c r="D1362"/>
      <c r="E1362"/>
      <c r="F1362"/>
      <c r="H1362"/>
      <c r="M1362"/>
      <c r="R1362"/>
      <c r="AE1362"/>
    </row>
    <row r="1363" spans="4:31" ht="20" x14ac:dyDescent="0.4">
      <c r="D1363"/>
      <c r="E1363"/>
      <c r="F1363"/>
      <c r="H1363"/>
      <c r="M1363"/>
      <c r="R1363"/>
      <c r="AE1363"/>
    </row>
    <row r="1364" spans="4:31" ht="20" x14ac:dyDescent="0.4">
      <c r="D1364"/>
      <c r="E1364"/>
      <c r="F1364"/>
      <c r="H1364"/>
      <c r="M1364"/>
      <c r="R1364"/>
      <c r="AE1364"/>
    </row>
    <row r="1365" spans="4:31" ht="20" x14ac:dyDescent="0.4">
      <c r="D1365"/>
      <c r="E1365"/>
      <c r="F1365"/>
      <c r="H1365"/>
      <c r="M1365"/>
      <c r="R1365"/>
      <c r="AE1365"/>
    </row>
    <row r="1366" spans="4:31" ht="20" x14ac:dyDescent="0.4">
      <c r="D1366"/>
      <c r="E1366"/>
      <c r="F1366"/>
      <c r="H1366"/>
      <c r="M1366"/>
      <c r="R1366"/>
      <c r="AE1366"/>
    </row>
    <row r="1367" spans="4:31" ht="20" x14ac:dyDescent="0.4">
      <c r="D1367"/>
      <c r="E1367"/>
      <c r="F1367"/>
      <c r="H1367"/>
      <c r="M1367"/>
      <c r="R1367"/>
      <c r="AE1367"/>
    </row>
    <row r="1368" spans="4:31" ht="20" x14ac:dyDescent="0.4">
      <c r="D1368"/>
      <c r="E1368"/>
      <c r="F1368"/>
      <c r="H1368"/>
      <c r="M1368"/>
      <c r="R1368"/>
      <c r="AE1368"/>
    </row>
    <row r="1369" spans="4:31" ht="20" x14ac:dyDescent="0.4">
      <c r="D1369"/>
      <c r="E1369"/>
      <c r="F1369"/>
      <c r="H1369"/>
      <c r="M1369"/>
      <c r="R1369"/>
      <c r="AE1369"/>
    </row>
    <row r="1370" spans="4:31" ht="20" x14ac:dyDescent="0.4">
      <c r="D1370"/>
      <c r="E1370"/>
      <c r="F1370"/>
      <c r="H1370"/>
      <c r="M1370"/>
      <c r="R1370"/>
      <c r="AE1370"/>
    </row>
    <row r="1371" spans="4:31" ht="20" x14ac:dyDescent="0.4">
      <c r="D1371"/>
      <c r="E1371"/>
      <c r="F1371"/>
      <c r="H1371"/>
      <c r="M1371"/>
      <c r="R1371"/>
      <c r="AE1371"/>
    </row>
    <row r="1372" spans="4:31" ht="20" x14ac:dyDescent="0.4">
      <c r="D1372"/>
      <c r="E1372"/>
      <c r="F1372"/>
      <c r="H1372"/>
      <c r="M1372"/>
      <c r="R1372"/>
      <c r="AE1372"/>
    </row>
    <row r="1373" spans="4:31" ht="20" x14ac:dyDescent="0.4">
      <c r="D1373"/>
      <c r="E1373"/>
      <c r="F1373"/>
      <c r="H1373"/>
      <c r="M1373"/>
      <c r="R1373"/>
      <c r="AE1373"/>
    </row>
    <row r="1374" spans="4:31" ht="20" x14ac:dyDescent="0.4">
      <c r="D1374"/>
      <c r="E1374"/>
      <c r="F1374"/>
      <c r="H1374"/>
      <c r="M1374"/>
      <c r="R1374"/>
      <c r="AE1374"/>
    </row>
    <row r="1375" spans="4:31" ht="20" x14ac:dyDescent="0.4">
      <c r="D1375"/>
      <c r="E1375"/>
      <c r="F1375"/>
      <c r="H1375"/>
      <c r="M1375"/>
      <c r="R1375"/>
      <c r="AE1375"/>
    </row>
    <row r="1376" spans="4:31" ht="20" x14ac:dyDescent="0.4">
      <c r="D1376"/>
      <c r="E1376"/>
      <c r="F1376"/>
      <c r="H1376"/>
      <c r="M1376"/>
      <c r="R1376"/>
      <c r="AE1376"/>
    </row>
    <row r="1377" spans="4:31" ht="20" x14ac:dyDescent="0.4">
      <c r="D1377"/>
      <c r="E1377"/>
      <c r="F1377"/>
      <c r="H1377"/>
      <c r="M1377"/>
      <c r="R1377"/>
      <c r="AE1377"/>
    </row>
    <row r="1378" spans="4:31" ht="20" x14ac:dyDescent="0.4">
      <c r="D1378"/>
      <c r="E1378"/>
      <c r="F1378"/>
      <c r="H1378"/>
      <c r="M1378"/>
      <c r="R1378"/>
      <c r="AE1378"/>
    </row>
    <row r="1379" spans="4:31" ht="20" x14ac:dyDescent="0.4">
      <c r="D1379"/>
      <c r="E1379"/>
      <c r="F1379"/>
      <c r="H1379"/>
      <c r="M1379"/>
      <c r="R1379"/>
      <c r="AE1379"/>
    </row>
    <row r="1380" spans="4:31" ht="20" x14ac:dyDescent="0.4">
      <c r="D1380"/>
      <c r="E1380"/>
      <c r="F1380"/>
      <c r="H1380"/>
      <c r="M1380"/>
      <c r="R1380"/>
      <c r="AE1380"/>
    </row>
    <row r="1381" spans="4:31" ht="20" x14ac:dyDescent="0.4">
      <c r="D1381"/>
      <c r="E1381"/>
      <c r="F1381"/>
      <c r="H1381"/>
      <c r="M1381"/>
      <c r="R1381"/>
      <c r="AE1381"/>
    </row>
    <row r="1382" spans="4:31" ht="20" x14ac:dyDescent="0.4">
      <c r="D1382"/>
      <c r="E1382"/>
      <c r="F1382"/>
      <c r="H1382"/>
      <c r="M1382"/>
      <c r="R1382"/>
      <c r="AE1382"/>
    </row>
    <row r="1383" spans="4:31" ht="20" x14ac:dyDescent="0.4">
      <c r="D1383"/>
      <c r="E1383"/>
      <c r="F1383"/>
      <c r="H1383"/>
      <c r="M1383"/>
      <c r="R1383"/>
      <c r="AE1383"/>
    </row>
    <row r="1384" spans="4:31" ht="20" x14ac:dyDescent="0.4">
      <c r="D1384"/>
      <c r="E1384"/>
      <c r="F1384"/>
      <c r="H1384"/>
      <c r="M1384"/>
      <c r="R1384"/>
      <c r="AE1384"/>
    </row>
    <row r="1385" spans="4:31" ht="20" x14ac:dyDescent="0.4">
      <c r="D1385"/>
      <c r="E1385"/>
      <c r="F1385"/>
      <c r="H1385"/>
      <c r="M1385"/>
      <c r="R1385"/>
      <c r="AE1385"/>
    </row>
    <row r="1386" spans="4:31" ht="20" x14ac:dyDescent="0.4">
      <c r="D1386"/>
      <c r="E1386"/>
      <c r="F1386"/>
      <c r="H1386"/>
      <c r="M1386"/>
      <c r="R1386"/>
      <c r="AE1386"/>
    </row>
    <row r="1387" spans="4:31" ht="20" x14ac:dyDescent="0.4">
      <c r="D1387"/>
      <c r="E1387"/>
      <c r="F1387"/>
      <c r="H1387"/>
      <c r="M1387"/>
      <c r="R1387"/>
      <c r="AE1387"/>
    </row>
    <row r="1388" spans="4:31" ht="20" x14ac:dyDescent="0.4">
      <c r="D1388"/>
      <c r="E1388"/>
      <c r="F1388"/>
      <c r="H1388"/>
      <c r="M1388"/>
      <c r="R1388"/>
      <c r="AE1388"/>
    </row>
    <row r="1389" spans="4:31" ht="20" x14ac:dyDescent="0.4">
      <c r="D1389"/>
      <c r="E1389"/>
      <c r="F1389"/>
      <c r="H1389"/>
      <c r="M1389"/>
      <c r="R1389"/>
      <c r="AE1389"/>
    </row>
    <row r="1390" spans="4:31" ht="20" x14ac:dyDescent="0.4">
      <c r="D1390"/>
      <c r="E1390"/>
      <c r="F1390"/>
      <c r="H1390"/>
      <c r="M1390"/>
      <c r="R1390"/>
      <c r="AE1390"/>
    </row>
    <row r="1391" spans="4:31" ht="20" x14ac:dyDescent="0.4">
      <c r="D1391"/>
      <c r="E1391"/>
      <c r="F1391"/>
      <c r="H1391"/>
      <c r="M1391"/>
      <c r="R1391"/>
      <c r="AE1391"/>
    </row>
    <row r="1392" spans="4:31" ht="20" x14ac:dyDescent="0.4">
      <c r="D1392"/>
      <c r="E1392"/>
      <c r="F1392"/>
      <c r="H1392"/>
      <c r="M1392"/>
      <c r="R1392"/>
      <c r="AE1392"/>
    </row>
    <row r="1393" spans="4:31" ht="20" x14ac:dyDescent="0.4">
      <c r="D1393"/>
      <c r="E1393"/>
      <c r="F1393"/>
      <c r="H1393"/>
      <c r="M1393"/>
      <c r="R1393"/>
      <c r="AE1393"/>
    </row>
    <row r="1394" spans="4:31" ht="20" x14ac:dyDescent="0.4">
      <c r="D1394"/>
      <c r="E1394"/>
      <c r="F1394"/>
      <c r="H1394"/>
      <c r="M1394"/>
      <c r="R1394"/>
      <c r="AE1394"/>
    </row>
    <row r="1395" spans="4:31" ht="20" x14ac:dyDescent="0.4">
      <c r="D1395"/>
      <c r="E1395"/>
      <c r="F1395"/>
      <c r="H1395"/>
      <c r="M1395"/>
      <c r="R1395"/>
      <c r="AE1395"/>
    </row>
    <row r="1396" spans="4:31" ht="20" x14ac:dyDescent="0.4">
      <c r="D1396"/>
      <c r="E1396"/>
      <c r="F1396"/>
      <c r="H1396"/>
      <c r="M1396"/>
      <c r="R1396"/>
      <c r="AE1396"/>
    </row>
    <row r="1397" spans="4:31" ht="20" x14ac:dyDescent="0.4">
      <c r="D1397"/>
      <c r="E1397"/>
      <c r="F1397"/>
      <c r="H1397"/>
      <c r="M1397"/>
      <c r="R1397"/>
      <c r="AE1397"/>
    </row>
    <row r="1398" spans="4:31" ht="20" x14ac:dyDescent="0.4">
      <c r="D1398"/>
      <c r="E1398"/>
      <c r="F1398"/>
      <c r="H1398"/>
      <c r="M1398"/>
      <c r="R1398"/>
      <c r="AE1398"/>
    </row>
    <row r="1399" spans="4:31" ht="20" x14ac:dyDescent="0.4">
      <c r="D1399"/>
      <c r="E1399"/>
      <c r="F1399"/>
      <c r="H1399"/>
      <c r="M1399"/>
      <c r="R1399"/>
      <c r="AE1399"/>
    </row>
    <row r="1400" spans="4:31" ht="20" x14ac:dyDescent="0.4">
      <c r="D1400"/>
      <c r="E1400"/>
      <c r="F1400"/>
      <c r="H1400"/>
      <c r="M1400"/>
      <c r="R1400"/>
      <c r="AE1400"/>
    </row>
    <row r="1401" spans="4:31" ht="20" x14ac:dyDescent="0.4">
      <c r="D1401"/>
      <c r="E1401"/>
      <c r="F1401"/>
      <c r="H1401"/>
      <c r="M1401"/>
      <c r="R1401"/>
      <c r="AE1401"/>
    </row>
    <row r="1402" spans="4:31" ht="20" x14ac:dyDescent="0.4">
      <c r="D1402"/>
      <c r="E1402"/>
      <c r="F1402"/>
      <c r="H1402"/>
      <c r="M1402"/>
      <c r="R1402"/>
      <c r="AE1402"/>
    </row>
    <row r="1403" spans="4:31" ht="20" x14ac:dyDescent="0.4">
      <c r="D1403"/>
      <c r="E1403"/>
      <c r="F1403"/>
      <c r="H1403"/>
      <c r="M1403"/>
      <c r="R1403"/>
      <c r="AE1403"/>
    </row>
    <row r="1404" spans="4:31" ht="20" x14ac:dyDescent="0.4">
      <c r="D1404"/>
      <c r="E1404"/>
      <c r="F1404"/>
      <c r="H1404"/>
      <c r="M1404"/>
      <c r="R1404"/>
      <c r="AE1404"/>
    </row>
    <row r="1405" spans="4:31" ht="20" x14ac:dyDescent="0.4">
      <c r="D1405"/>
      <c r="E1405"/>
      <c r="F1405"/>
      <c r="H1405"/>
      <c r="M1405"/>
      <c r="R1405"/>
      <c r="AE1405"/>
    </row>
    <row r="1406" spans="4:31" ht="20" x14ac:dyDescent="0.4">
      <c r="D1406"/>
      <c r="E1406"/>
      <c r="F1406"/>
      <c r="H1406"/>
      <c r="M1406"/>
      <c r="R1406"/>
      <c r="AE1406"/>
    </row>
    <row r="1407" spans="4:31" ht="20" x14ac:dyDescent="0.4">
      <c r="D1407"/>
      <c r="E1407"/>
      <c r="F1407"/>
      <c r="H1407"/>
      <c r="M1407"/>
      <c r="R1407"/>
      <c r="AE1407"/>
    </row>
    <row r="1408" spans="4:31" ht="20" x14ac:dyDescent="0.4">
      <c r="D1408"/>
      <c r="E1408"/>
      <c r="F1408"/>
      <c r="H1408"/>
      <c r="M1408"/>
      <c r="R1408"/>
      <c r="AE1408"/>
    </row>
    <row r="1409" spans="4:31" ht="20" x14ac:dyDescent="0.4">
      <c r="D1409"/>
      <c r="E1409"/>
      <c r="F1409"/>
      <c r="H1409"/>
      <c r="M1409"/>
      <c r="R1409"/>
      <c r="AE1409"/>
    </row>
    <row r="1410" spans="4:31" ht="20" x14ac:dyDescent="0.4">
      <c r="D1410"/>
      <c r="E1410"/>
      <c r="F1410"/>
      <c r="H1410"/>
      <c r="M1410"/>
      <c r="R1410"/>
      <c r="AE1410"/>
    </row>
    <row r="1411" spans="4:31" ht="20" x14ac:dyDescent="0.4">
      <c r="D1411"/>
      <c r="E1411"/>
      <c r="F1411"/>
      <c r="H1411"/>
      <c r="M1411"/>
      <c r="R1411"/>
      <c r="AE1411"/>
    </row>
    <row r="1412" spans="4:31" ht="20" x14ac:dyDescent="0.4">
      <c r="D1412"/>
      <c r="E1412"/>
      <c r="F1412"/>
      <c r="H1412"/>
      <c r="M1412"/>
      <c r="R1412"/>
      <c r="AE1412"/>
    </row>
    <row r="1413" spans="4:31" ht="20" x14ac:dyDescent="0.4">
      <c r="D1413"/>
      <c r="E1413"/>
      <c r="F1413"/>
      <c r="H1413"/>
      <c r="M1413"/>
      <c r="R1413"/>
      <c r="AE1413"/>
    </row>
    <row r="1414" spans="4:31" ht="20" x14ac:dyDescent="0.4">
      <c r="D1414"/>
      <c r="E1414"/>
      <c r="F1414"/>
      <c r="H1414"/>
      <c r="M1414"/>
      <c r="R1414"/>
      <c r="AE1414"/>
    </row>
    <row r="1415" spans="4:31" ht="20" x14ac:dyDescent="0.4">
      <c r="D1415"/>
      <c r="E1415"/>
      <c r="F1415"/>
      <c r="H1415"/>
      <c r="M1415"/>
      <c r="R1415"/>
      <c r="AE1415"/>
    </row>
    <row r="1416" spans="4:31" ht="20" x14ac:dyDescent="0.4">
      <c r="D1416"/>
      <c r="E1416"/>
      <c r="F1416"/>
      <c r="H1416"/>
      <c r="M1416"/>
      <c r="R1416"/>
      <c r="AE1416"/>
    </row>
    <row r="1417" spans="4:31" ht="20" x14ac:dyDescent="0.4">
      <c r="D1417"/>
      <c r="E1417"/>
      <c r="F1417"/>
      <c r="H1417"/>
      <c r="M1417"/>
      <c r="R1417"/>
      <c r="AE1417"/>
    </row>
    <row r="1418" spans="4:31" ht="20" x14ac:dyDescent="0.4">
      <c r="D1418"/>
      <c r="E1418"/>
      <c r="F1418"/>
      <c r="H1418"/>
      <c r="M1418"/>
      <c r="R1418"/>
      <c r="AE1418"/>
    </row>
    <row r="1419" spans="4:31" ht="20" x14ac:dyDescent="0.4">
      <c r="D1419"/>
      <c r="E1419"/>
      <c r="F1419"/>
      <c r="H1419"/>
      <c r="M1419"/>
      <c r="R1419"/>
      <c r="AE1419"/>
    </row>
    <row r="1420" spans="4:31" ht="20" x14ac:dyDescent="0.4">
      <c r="D1420"/>
      <c r="E1420"/>
      <c r="F1420"/>
      <c r="H1420"/>
      <c r="M1420"/>
      <c r="R1420"/>
      <c r="AE1420"/>
    </row>
    <row r="1421" spans="4:31" ht="20" x14ac:dyDescent="0.4">
      <c r="D1421"/>
      <c r="E1421"/>
      <c r="F1421"/>
      <c r="H1421"/>
      <c r="M1421"/>
      <c r="R1421"/>
      <c r="AE1421"/>
    </row>
    <row r="1422" spans="4:31" ht="20" x14ac:dyDescent="0.4">
      <c r="D1422"/>
      <c r="E1422"/>
      <c r="F1422"/>
      <c r="H1422"/>
      <c r="M1422"/>
      <c r="R1422"/>
      <c r="AE1422"/>
    </row>
    <row r="1423" spans="4:31" ht="20" x14ac:dyDescent="0.4">
      <c r="D1423"/>
      <c r="E1423"/>
      <c r="F1423"/>
      <c r="H1423"/>
      <c r="M1423"/>
      <c r="R1423"/>
      <c r="AE1423"/>
    </row>
    <row r="1424" spans="4:31" ht="20" x14ac:dyDescent="0.4">
      <c r="D1424"/>
      <c r="E1424"/>
      <c r="F1424"/>
      <c r="H1424"/>
      <c r="M1424"/>
      <c r="R1424"/>
      <c r="AE1424"/>
    </row>
    <row r="1425" spans="4:31" ht="20" x14ac:dyDescent="0.4">
      <c r="D1425"/>
      <c r="E1425"/>
      <c r="F1425"/>
      <c r="H1425"/>
      <c r="M1425"/>
      <c r="R1425"/>
      <c r="AE1425"/>
    </row>
    <row r="1426" spans="4:31" ht="20" x14ac:dyDescent="0.4">
      <c r="D1426"/>
      <c r="E1426"/>
      <c r="F1426"/>
      <c r="H1426"/>
      <c r="M1426"/>
      <c r="R1426"/>
      <c r="AE1426"/>
    </row>
    <row r="1427" spans="4:31" ht="20" x14ac:dyDescent="0.4">
      <c r="D1427"/>
      <c r="E1427"/>
      <c r="F1427"/>
      <c r="H1427"/>
      <c r="M1427"/>
      <c r="R1427"/>
      <c r="AE1427"/>
    </row>
    <row r="1428" spans="4:31" ht="20" x14ac:dyDescent="0.4">
      <c r="D1428"/>
      <c r="E1428"/>
      <c r="F1428"/>
      <c r="H1428"/>
      <c r="M1428"/>
      <c r="R1428"/>
      <c r="AE1428"/>
    </row>
    <row r="1429" spans="4:31" ht="20" x14ac:dyDescent="0.4">
      <c r="D1429"/>
      <c r="E1429"/>
      <c r="F1429"/>
      <c r="H1429"/>
      <c r="M1429"/>
      <c r="R1429"/>
      <c r="AE1429"/>
    </row>
    <row r="1430" spans="4:31" ht="20" x14ac:dyDescent="0.4">
      <c r="D1430"/>
      <c r="E1430"/>
      <c r="F1430"/>
      <c r="H1430"/>
      <c r="M1430"/>
      <c r="R1430"/>
      <c r="AE1430"/>
    </row>
    <row r="1431" spans="4:31" ht="20" x14ac:dyDescent="0.4">
      <c r="D1431"/>
      <c r="E1431"/>
      <c r="F1431"/>
      <c r="H1431"/>
      <c r="M1431"/>
      <c r="R1431"/>
      <c r="AE1431"/>
    </row>
    <row r="1432" spans="4:31" ht="20" x14ac:dyDescent="0.4">
      <c r="D1432"/>
      <c r="E1432"/>
      <c r="F1432"/>
      <c r="H1432"/>
      <c r="M1432"/>
      <c r="R1432"/>
      <c r="AE1432"/>
    </row>
    <row r="1433" spans="4:31" ht="20" x14ac:dyDescent="0.4">
      <c r="D1433"/>
      <c r="E1433"/>
      <c r="F1433"/>
      <c r="H1433"/>
      <c r="M1433"/>
      <c r="R1433"/>
      <c r="AE1433"/>
    </row>
    <row r="1434" spans="4:31" ht="20" x14ac:dyDescent="0.4">
      <c r="D1434"/>
      <c r="E1434"/>
      <c r="F1434"/>
      <c r="H1434"/>
      <c r="M1434"/>
      <c r="R1434"/>
      <c r="AE1434"/>
    </row>
    <row r="1435" spans="4:31" ht="20" x14ac:dyDescent="0.4">
      <c r="D1435"/>
      <c r="E1435"/>
      <c r="F1435"/>
      <c r="H1435"/>
      <c r="M1435"/>
      <c r="R1435"/>
      <c r="AE1435"/>
    </row>
    <row r="1436" spans="4:31" ht="20" x14ac:dyDescent="0.4">
      <c r="D1436"/>
      <c r="E1436"/>
      <c r="F1436"/>
      <c r="H1436"/>
      <c r="M1436"/>
      <c r="R1436"/>
      <c r="AE1436"/>
    </row>
    <row r="1437" spans="4:31" ht="20" x14ac:dyDescent="0.4">
      <c r="D1437"/>
      <c r="E1437"/>
      <c r="F1437"/>
      <c r="H1437"/>
      <c r="M1437"/>
      <c r="R1437"/>
      <c r="AE1437"/>
    </row>
    <row r="1438" spans="4:31" ht="20" x14ac:dyDescent="0.4">
      <c r="D1438"/>
      <c r="E1438"/>
      <c r="F1438"/>
      <c r="H1438"/>
      <c r="M1438"/>
      <c r="R1438"/>
      <c r="AE1438"/>
    </row>
    <row r="1439" spans="4:31" ht="20" x14ac:dyDescent="0.4">
      <c r="D1439"/>
      <c r="E1439"/>
      <c r="F1439"/>
      <c r="H1439"/>
      <c r="M1439"/>
      <c r="R1439"/>
      <c r="AE1439"/>
    </row>
    <row r="1440" spans="4:31" ht="20" x14ac:dyDescent="0.4">
      <c r="D1440"/>
      <c r="E1440"/>
      <c r="F1440"/>
      <c r="H1440"/>
      <c r="M1440"/>
      <c r="R1440"/>
      <c r="AE1440"/>
    </row>
    <row r="1441" spans="4:31" ht="20" x14ac:dyDescent="0.4">
      <c r="D1441"/>
      <c r="E1441"/>
      <c r="F1441"/>
      <c r="H1441"/>
      <c r="M1441"/>
      <c r="R1441"/>
      <c r="AE1441"/>
    </row>
    <row r="1442" spans="4:31" ht="20" x14ac:dyDescent="0.4">
      <c r="D1442"/>
      <c r="E1442"/>
      <c r="F1442"/>
      <c r="H1442"/>
      <c r="M1442"/>
      <c r="R1442"/>
      <c r="AE1442"/>
    </row>
    <row r="1443" spans="4:31" ht="20" x14ac:dyDescent="0.4">
      <c r="D1443"/>
      <c r="E1443"/>
      <c r="F1443"/>
      <c r="H1443"/>
      <c r="M1443"/>
      <c r="R1443"/>
      <c r="AE1443"/>
    </row>
    <row r="1444" spans="4:31" ht="20" x14ac:dyDescent="0.4">
      <c r="D1444"/>
      <c r="E1444"/>
      <c r="F1444"/>
      <c r="H1444"/>
      <c r="M1444"/>
      <c r="R1444"/>
      <c r="AE1444"/>
    </row>
    <row r="1445" spans="4:31" ht="20" x14ac:dyDescent="0.4">
      <c r="D1445"/>
      <c r="E1445"/>
      <c r="F1445"/>
      <c r="H1445"/>
      <c r="M1445"/>
      <c r="R1445"/>
      <c r="AE1445"/>
    </row>
    <row r="1446" spans="4:31" ht="20" x14ac:dyDescent="0.4">
      <c r="D1446"/>
      <c r="E1446"/>
      <c r="F1446"/>
      <c r="H1446"/>
      <c r="M1446"/>
      <c r="R1446"/>
      <c r="AE1446"/>
    </row>
    <row r="1447" spans="4:31" ht="20" x14ac:dyDescent="0.4">
      <c r="D1447"/>
      <c r="E1447"/>
      <c r="F1447"/>
      <c r="H1447"/>
      <c r="M1447"/>
      <c r="R1447"/>
      <c r="AE1447"/>
    </row>
    <row r="1448" spans="4:31" ht="20" x14ac:dyDescent="0.4">
      <c r="D1448"/>
      <c r="E1448"/>
      <c r="F1448"/>
      <c r="H1448"/>
      <c r="M1448"/>
      <c r="R1448"/>
      <c r="AE1448"/>
    </row>
    <row r="1449" spans="4:31" ht="20" x14ac:dyDescent="0.4">
      <c r="D1449"/>
      <c r="E1449"/>
      <c r="F1449"/>
      <c r="H1449"/>
      <c r="M1449"/>
      <c r="R1449"/>
      <c r="AE1449"/>
    </row>
    <row r="1450" spans="4:31" ht="20" x14ac:dyDescent="0.4">
      <c r="D1450"/>
      <c r="E1450"/>
      <c r="F1450"/>
      <c r="H1450"/>
      <c r="M1450"/>
      <c r="R1450"/>
      <c r="AE1450"/>
    </row>
    <row r="1451" spans="4:31" ht="20" x14ac:dyDescent="0.4">
      <c r="D1451"/>
      <c r="E1451"/>
      <c r="F1451"/>
      <c r="H1451"/>
      <c r="M1451"/>
      <c r="R1451"/>
      <c r="AE1451"/>
    </row>
    <row r="1452" spans="4:31" ht="20" x14ac:dyDescent="0.4">
      <c r="D1452"/>
      <c r="E1452"/>
      <c r="F1452"/>
      <c r="H1452"/>
      <c r="M1452"/>
      <c r="R1452"/>
      <c r="AE1452"/>
    </row>
    <row r="1453" spans="4:31" ht="20" x14ac:dyDescent="0.4">
      <c r="D1453"/>
      <c r="E1453"/>
      <c r="F1453"/>
      <c r="H1453"/>
      <c r="M1453"/>
      <c r="R1453"/>
      <c r="AE1453"/>
    </row>
    <row r="1454" spans="4:31" ht="20" x14ac:dyDescent="0.4">
      <c r="D1454"/>
      <c r="E1454"/>
      <c r="F1454"/>
      <c r="H1454"/>
      <c r="M1454"/>
      <c r="R1454"/>
      <c r="AE1454"/>
    </row>
    <row r="1455" spans="4:31" ht="20" x14ac:dyDescent="0.4">
      <c r="D1455"/>
      <c r="E1455"/>
      <c r="F1455"/>
      <c r="H1455"/>
      <c r="M1455"/>
      <c r="R1455"/>
      <c r="AE1455"/>
    </row>
    <row r="1456" spans="4:31" ht="20" x14ac:dyDescent="0.4">
      <c r="D1456"/>
      <c r="E1456"/>
      <c r="F1456"/>
      <c r="H1456"/>
      <c r="M1456"/>
      <c r="R1456"/>
      <c r="AE1456"/>
    </row>
    <row r="1457" spans="4:31" ht="20" x14ac:dyDescent="0.4">
      <c r="D1457"/>
      <c r="E1457"/>
      <c r="F1457"/>
      <c r="H1457"/>
      <c r="M1457"/>
      <c r="R1457"/>
      <c r="AE1457"/>
    </row>
    <row r="1458" spans="4:31" ht="20" x14ac:dyDescent="0.4">
      <c r="D1458"/>
      <c r="E1458"/>
      <c r="F1458"/>
      <c r="H1458"/>
      <c r="M1458"/>
      <c r="R1458"/>
      <c r="AE1458"/>
    </row>
    <row r="1459" spans="4:31" ht="20" x14ac:dyDescent="0.4">
      <c r="D1459"/>
      <c r="E1459"/>
      <c r="F1459"/>
      <c r="H1459"/>
      <c r="M1459"/>
      <c r="R1459"/>
      <c r="AE1459"/>
    </row>
    <row r="1460" spans="4:31" ht="20" x14ac:dyDescent="0.4">
      <c r="D1460"/>
      <c r="E1460"/>
      <c r="F1460"/>
      <c r="H1460"/>
      <c r="M1460"/>
      <c r="R1460"/>
      <c r="AE1460"/>
    </row>
    <row r="1461" spans="4:31" ht="20" x14ac:dyDescent="0.4">
      <c r="D1461"/>
      <c r="E1461"/>
      <c r="F1461"/>
      <c r="H1461"/>
      <c r="M1461"/>
      <c r="R1461"/>
      <c r="AE1461"/>
    </row>
    <row r="1462" spans="4:31" ht="20" x14ac:dyDescent="0.4">
      <c r="D1462"/>
      <c r="E1462"/>
      <c r="F1462"/>
      <c r="H1462"/>
      <c r="M1462"/>
      <c r="R1462"/>
      <c r="AE1462"/>
    </row>
    <row r="1463" spans="4:31" ht="20" x14ac:dyDescent="0.4">
      <c r="D1463"/>
      <c r="E1463"/>
      <c r="F1463"/>
      <c r="H1463"/>
      <c r="M1463"/>
      <c r="R1463"/>
      <c r="AE1463"/>
    </row>
    <row r="1464" spans="4:31" ht="20" x14ac:dyDescent="0.4">
      <c r="D1464"/>
      <c r="E1464"/>
      <c r="F1464"/>
      <c r="H1464"/>
      <c r="M1464"/>
      <c r="R1464"/>
      <c r="AE1464"/>
    </row>
    <row r="1465" spans="4:31" ht="20" x14ac:dyDescent="0.4">
      <c r="D1465"/>
      <c r="E1465"/>
      <c r="F1465"/>
      <c r="H1465"/>
      <c r="M1465"/>
      <c r="R1465"/>
      <c r="AE1465"/>
    </row>
    <row r="1466" spans="4:31" ht="20" x14ac:dyDescent="0.4">
      <c r="D1466"/>
      <c r="E1466"/>
      <c r="F1466"/>
      <c r="H1466"/>
      <c r="M1466"/>
      <c r="R1466"/>
      <c r="AE1466"/>
    </row>
    <row r="1467" spans="4:31" ht="20" x14ac:dyDescent="0.4">
      <c r="D1467"/>
      <c r="E1467"/>
      <c r="F1467"/>
      <c r="H1467"/>
      <c r="M1467"/>
      <c r="R1467"/>
      <c r="AE1467"/>
    </row>
    <row r="1468" spans="4:31" ht="20" x14ac:dyDescent="0.4">
      <c r="D1468"/>
      <c r="E1468"/>
      <c r="F1468"/>
      <c r="H1468"/>
      <c r="M1468"/>
      <c r="R1468"/>
      <c r="AE1468"/>
    </row>
    <row r="1469" spans="4:31" ht="20" x14ac:dyDescent="0.4">
      <c r="D1469"/>
      <c r="E1469"/>
      <c r="F1469"/>
      <c r="H1469"/>
      <c r="M1469"/>
      <c r="R1469"/>
      <c r="AE1469"/>
    </row>
    <row r="1470" spans="4:31" ht="20" x14ac:dyDescent="0.4">
      <c r="D1470"/>
      <c r="E1470"/>
      <c r="F1470"/>
      <c r="H1470"/>
      <c r="M1470"/>
      <c r="R1470"/>
      <c r="AE1470"/>
    </row>
    <row r="1471" spans="4:31" ht="20" x14ac:dyDescent="0.4">
      <c r="D1471"/>
      <c r="E1471"/>
      <c r="F1471"/>
      <c r="H1471"/>
      <c r="M1471"/>
      <c r="R1471"/>
      <c r="AE1471"/>
    </row>
    <row r="1472" spans="4:31" ht="20" x14ac:dyDescent="0.4">
      <c r="D1472"/>
      <c r="E1472"/>
      <c r="F1472"/>
      <c r="H1472"/>
      <c r="M1472"/>
      <c r="R1472"/>
      <c r="AE1472"/>
    </row>
    <row r="1473" spans="4:31" ht="20" x14ac:dyDescent="0.4">
      <c r="D1473"/>
      <c r="E1473"/>
      <c r="F1473"/>
      <c r="H1473"/>
      <c r="M1473"/>
      <c r="R1473"/>
      <c r="AE1473"/>
    </row>
    <row r="1474" spans="4:31" ht="20" x14ac:dyDescent="0.4">
      <c r="D1474"/>
      <c r="E1474"/>
      <c r="F1474"/>
      <c r="H1474"/>
      <c r="M1474"/>
      <c r="R1474"/>
      <c r="AE1474"/>
    </row>
    <row r="1475" spans="4:31" ht="20" x14ac:dyDescent="0.4">
      <c r="D1475"/>
      <c r="E1475"/>
      <c r="F1475"/>
      <c r="H1475"/>
      <c r="M1475"/>
      <c r="R1475"/>
      <c r="AE1475"/>
    </row>
    <row r="1476" spans="4:31" ht="20" x14ac:dyDescent="0.4">
      <c r="D1476"/>
      <c r="E1476"/>
      <c r="F1476"/>
      <c r="H1476"/>
      <c r="M1476"/>
      <c r="R1476"/>
      <c r="AE1476"/>
    </row>
    <row r="1477" spans="4:31" ht="20" x14ac:dyDescent="0.4">
      <c r="D1477"/>
      <c r="E1477"/>
      <c r="F1477"/>
      <c r="H1477"/>
      <c r="M1477"/>
      <c r="R1477"/>
      <c r="AE1477"/>
    </row>
    <row r="1478" spans="4:31" ht="20" x14ac:dyDescent="0.4">
      <c r="D1478"/>
      <c r="E1478"/>
      <c r="F1478"/>
      <c r="H1478"/>
      <c r="M1478"/>
      <c r="R1478"/>
      <c r="AE1478"/>
    </row>
    <row r="1479" spans="4:31" ht="20" x14ac:dyDescent="0.4">
      <c r="D1479"/>
      <c r="E1479"/>
      <c r="F1479"/>
      <c r="H1479"/>
      <c r="M1479"/>
      <c r="R1479"/>
      <c r="AE1479"/>
    </row>
    <row r="1480" spans="4:31" ht="20" x14ac:dyDescent="0.4">
      <c r="D1480"/>
      <c r="E1480"/>
      <c r="F1480"/>
      <c r="H1480"/>
      <c r="M1480"/>
      <c r="R1480"/>
      <c r="AE1480"/>
    </row>
    <row r="1481" spans="4:31" ht="20" x14ac:dyDescent="0.4">
      <c r="D1481"/>
      <c r="E1481"/>
      <c r="F1481"/>
      <c r="H1481"/>
      <c r="M1481"/>
      <c r="R1481"/>
      <c r="AE1481"/>
    </row>
    <row r="1482" spans="4:31" ht="20" x14ac:dyDescent="0.4">
      <c r="D1482"/>
      <c r="E1482"/>
      <c r="F1482"/>
      <c r="H1482"/>
      <c r="M1482"/>
      <c r="R1482"/>
      <c r="AE1482"/>
    </row>
    <row r="1483" spans="4:31" ht="20" x14ac:dyDescent="0.4">
      <c r="D1483"/>
      <c r="E1483"/>
      <c r="F1483"/>
      <c r="H1483"/>
      <c r="M1483"/>
      <c r="R1483"/>
      <c r="AE1483"/>
    </row>
    <row r="1484" spans="4:31" ht="20" x14ac:dyDescent="0.4">
      <c r="D1484"/>
      <c r="E1484"/>
      <c r="F1484"/>
      <c r="H1484"/>
      <c r="M1484"/>
      <c r="R1484"/>
      <c r="AE1484"/>
    </row>
    <row r="1485" spans="4:31" ht="20" x14ac:dyDescent="0.4">
      <c r="D1485"/>
      <c r="E1485"/>
      <c r="F1485"/>
      <c r="H1485"/>
      <c r="M1485"/>
      <c r="R1485"/>
      <c r="AE1485"/>
    </row>
    <row r="1486" spans="4:31" ht="20" x14ac:dyDescent="0.4">
      <c r="D1486"/>
      <c r="E1486"/>
      <c r="F1486"/>
      <c r="H1486"/>
      <c r="M1486"/>
      <c r="R1486"/>
      <c r="AE1486"/>
    </row>
    <row r="1487" spans="4:31" ht="20" x14ac:dyDescent="0.4">
      <c r="D1487"/>
      <c r="E1487"/>
      <c r="F1487"/>
      <c r="H1487"/>
      <c r="M1487"/>
      <c r="R1487"/>
      <c r="AE1487"/>
    </row>
    <row r="1488" spans="4:31" ht="20" x14ac:dyDescent="0.4">
      <c r="D1488"/>
      <c r="E1488"/>
      <c r="F1488"/>
      <c r="H1488"/>
      <c r="M1488"/>
      <c r="R1488"/>
      <c r="AE1488"/>
    </row>
    <row r="1489" spans="4:31" ht="20" x14ac:dyDescent="0.4">
      <c r="D1489"/>
      <c r="E1489"/>
      <c r="F1489"/>
      <c r="H1489"/>
      <c r="M1489"/>
      <c r="R1489"/>
      <c r="AE1489"/>
    </row>
    <row r="1490" spans="4:31" ht="20" x14ac:dyDescent="0.4">
      <c r="D1490"/>
      <c r="E1490"/>
      <c r="F1490"/>
      <c r="H1490"/>
      <c r="M1490"/>
      <c r="R1490"/>
      <c r="AE1490"/>
    </row>
    <row r="1491" spans="4:31" ht="20" x14ac:dyDescent="0.4">
      <c r="D1491"/>
      <c r="E1491"/>
      <c r="F1491"/>
      <c r="H1491"/>
      <c r="M1491"/>
      <c r="R1491"/>
      <c r="AE1491"/>
    </row>
    <row r="1492" spans="4:31" ht="20" x14ac:dyDescent="0.4">
      <c r="D1492"/>
      <c r="E1492"/>
      <c r="F1492"/>
      <c r="H1492"/>
      <c r="M1492"/>
      <c r="R1492"/>
      <c r="AE1492"/>
    </row>
    <row r="1493" spans="4:31" ht="20" x14ac:dyDescent="0.4">
      <c r="D1493"/>
      <c r="E1493"/>
      <c r="F1493"/>
      <c r="H1493"/>
      <c r="M1493"/>
      <c r="R1493"/>
      <c r="AE1493"/>
    </row>
    <row r="1494" spans="4:31" ht="20" x14ac:dyDescent="0.4">
      <c r="D1494"/>
      <c r="E1494"/>
      <c r="F1494"/>
      <c r="H1494"/>
      <c r="M1494"/>
      <c r="R1494"/>
      <c r="AE1494"/>
    </row>
    <row r="1495" spans="4:31" ht="20" x14ac:dyDescent="0.4">
      <c r="D1495"/>
      <c r="E1495"/>
      <c r="F1495"/>
      <c r="H1495"/>
      <c r="M1495"/>
      <c r="R1495"/>
      <c r="AE1495"/>
    </row>
    <row r="1496" spans="4:31" ht="20" x14ac:dyDescent="0.4">
      <c r="D1496"/>
      <c r="E1496"/>
      <c r="F1496"/>
      <c r="H1496"/>
      <c r="M1496"/>
      <c r="R1496"/>
      <c r="AE1496"/>
    </row>
    <row r="1497" spans="4:31" ht="20" x14ac:dyDescent="0.4">
      <c r="D1497"/>
      <c r="E1497"/>
      <c r="F1497"/>
      <c r="H1497"/>
      <c r="M1497"/>
      <c r="R1497"/>
      <c r="AE1497"/>
    </row>
    <row r="1498" spans="4:31" ht="20" x14ac:dyDescent="0.4">
      <c r="D1498"/>
      <c r="E1498"/>
      <c r="F1498"/>
      <c r="H1498"/>
      <c r="M1498"/>
      <c r="R1498"/>
      <c r="AE1498"/>
    </row>
    <row r="1499" spans="4:31" ht="20" x14ac:dyDescent="0.4">
      <c r="D1499"/>
      <c r="E1499"/>
      <c r="F1499"/>
      <c r="H1499"/>
      <c r="M1499"/>
      <c r="R1499"/>
      <c r="AE1499"/>
    </row>
    <row r="1500" spans="4:31" ht="20" x14ac:dyDescent="0.4">
      <c r="D1500"/>
      <c r="E1500"/>
      <c r="F1500"/>
      <c r="H1500"/>
      <c r="M1500"/>
      <c r="R1500"/>
      <c r="AE1500"/>
    </row>
    <row r="1501" spans="4:31" ht="20" x14ac:dyDescent="0.4">
      <c r="D1501"/>
      <c r="E1501"/>
      <c r="F1501"/>
      <c r="H1501"/>
      <c r="M1501"/>
      <c r="R1501"/>
      <c r="AE1501"/>
    </row>
    <row r="1502" spans="4:31" ht="20" x14ac:dyDescent="0.4">
      <c r="D1502"/>
      <c r="E1502"/>
      <c r="F1502"/>
      <c r="H1502"/>
      <c r="M1502"/>
      <c r="R1502"/>
      <c r="AE1502"/>
    </row>
    <row r="1503" spans="4:31" ht="20" x14ac:dyDescent="0.4">
      <c r="D1503"/>
      <c r="E1503"/>
      <c r="F1503"/>
      <c r="H1503"/>
      <c r="M1503"/>
      <c r="R1503"/>
      <c r="AE1503"/>
    </row>
    <row r="1504" spans="4:31" ht="20" x14ac:dyDescent="0.4">
      <c r="D1504"/>
      <c r="E1504"/>
      <c r="F1504"/>
      <c r="H1504"/>
      <c r="M1504"/>
      <c r="R1504"/>
      <c r="AE1504"/>
    </row>
    <row r="1505" spans="4:31" ht="20" x14ac:dyDescent="0.4">
      <c r="D1505"/>
      <c r="E1505"/>
      <c r="F1505"/>
      <c r="H1505"/>
      <c r="M1505"/>
      <c r="R1505"/>
      <c r="AE1505"/>
    </row>
    <row r="1506" spans="4:31" ht="20" x14ac:dyDescent="0.4">
      <c r="D1506"/>
      <c r="E1506"/>
      <c r="F1506"/>
      <c r="H1506"/>
      <c r="M1506"/>
      <c r="R1506"/>
      <c r="AE1506"/>
    </row>
    <row r="1507" spans="4:31" ht="20" x14ac:dyDescent="0.4">
      <c r="D1507"/>
      <c r="E1507"/>
      <c r="F1507"/>
      <c r="H1507"/>
      <c r="M1507"/>
      <c r="R1507"/>
      <c r="AE1507"/>
    </row>
    <row r="1508" spans="4:31" ht="20" x14ac:dyDescent="0.4">
      <c r="D1508"/>
      <c r="E1508"/>
      <c r="F1508"/>
      <c r="H1508"/>
      <c r="M1508"/>
      <c r="R1508"/>
      <c r="AE1508"/>
    </row>
    <row r="1509" spans="4:31" ht="20" x14ac:dyDescent="0.4">
      <c r="D1509"/>
      <c r="E1509"/>
      <c r="F1509"/>
      <c r="H1509"/>
      <c r="M1509"/>
      <c r="R1509"/>
      <c r="AE1509"/>
    </row>
    <row r="1510" spans="4:31" ht="20" x14ac:dyDescent="0.4">
      <c r="D1510"/>
      <c r="E1510"/>
      <c r="F1510"/>
      <c r="H1510"/>
      <c r="M1510"/>
      <c r="R1510"/>
      <c r="AE1510"/>
    </row>
    <row r="1511" spans="4:31" ht="20" x14ac:dyDescent="0.4">
      <c r="D1511"/>
      <c r="E1511"/>
      <c r="F1511"/>
      <c r="H1511"/>
      <c r="M1511"/>
      <c r="R1511"/>
      <c r="AE1511"/>
    </row>
    <row r="1512" spans="4:31" ht="20" x14ac:dyDescent="0.4">
      <c r="D1512"/>
      <c r="E1512"/>
      <c r="F1512"/>
      <c r="H1512"/>
      <c r="M1512"/>
      <c r="R1512"/>
      <c r="AE1512"/>
    </row>
    <row r="1513" spans="4:31" ht="20" x14ac:dyDescent="0.4">
      <c r="D1513"/>
      <c r="E1513"/>
      <c r="F1513"/>
      <c r="H1513"/>
      <c r="M1513"/>
      <c r="R1513"/>
      <c r="AE1513"/>
    </row>
    <row r="1514" spans="4:31" ht="20" x14ac:dyDescent="0.4">
      <c r="D1514"/>
      <c r="E1514"/>
      <c r="F1514"/>
      <c r="H1514"/>
      <c r="M1514"/>
      <c r="R1514"/>
      <c r="AE1514"/>
    </row>
    <row r="1515" spans="4:31" ht="20" x14ac:dyDescent="0.4">
      <c r="D1515"/>
      <c r="E1515"/>
      <c r="F1515"/>
      <c r="H1515"/>
      <c r="M1515"/>
      <c r="R1515"/>
      <c r="AE1515"/>
    </row>
    <row r="1516" spans="4:31" ht="20" x14ac:dyDescent="0.4">
      <c r="D1516"/>
      <c r="E1516"/>
      <c r="F1516"/>
      <c r="H1516"/>
      <c r="M1516"/>
      <c r="R1516"/>
      <c r="AE1516"/>
    </row>
    <row r="1517" spans="4:31" ht="20" x14ac:dyDescent="0.4">
      <c r="D1517"/>
      <c r="E1517"/>
      <c r="F1517"/>
      <c r="H1517"/>
      <c r="M1517"/>
      <c r="R1517"/>
      <c r="AE1517"/>
    </row>
    <row r="1518" spans="4:31" ht="20" x14ac:dyDescent="0.4">
      <c r="D1518"/>
      <c r="E1518"/>
      <c r="F1518"/>
      <c r="H1518"/>
      <c r="M1518"/>
      <c r="R1518"/>
      <c r="AE1518"/>
    </row>
    <row r="1519" spans="4:31" ht="20" x14ac:dyDescent="0.4">
      <c r="D1519"/>
      <c r="E1519"/>
      <c r="F1519"/>
      <c r="H1519"/>
      <c r="M1519"/>
      <c r="R1519"/>
      <c r="AE1519"/>
    </row>
    <row r="1520" spans="4:31" ht="20" x14ac:dyDescent="0.4">
      <c r="D1520"/>
      <c r="E1520"/>
      <c r="F1520"/>
      <c r="H1520"/>
      <c r="M1520"/>
      <c r="R1520"/>
      <c r="AE1520"/>
    </row>
    <row r="1521" spans="4:31" ht="20" x14ac:dyDescent="0.4">
      <c r="D1521"/>
      <c r="E1521"/>
      <c r="F1521"/>
      <c r="H1521"/>
      <c r="M1521"/>
      <c r="R1521"/>
      <c r="AE1521"/>
    </row>
    <row r="1522" spans="4:31" ht="20" x14ac:dyDescent="0.4">
      <c r="D1522"/>
      <c r="E1522"/>
      <c r="F1522"/>
      <c r="H1522"/>
      <c r="M1522"/>
      <c r="R1522"/>
      <c r="AE1522"/>
    </row>
    <row r="1523" spans="4:31" ht="20" x14ac:dyDescent="0.4">
      <c r="D1523"/>
      <c r="E1523"/>
      <c r="F1523"/>
      <c r="H1523"/>
      <c r="M1523"/>
      <c r="R1523"/>
      <c r="AE1523"/>
    </row>
    <row r="1524" spans="4:31" ht="20" x14ac:dyDescent="0.4">
      <c r="D1524"/>
      <c r="E1524"/>
      <c r="F1524"/>
      <c r="H1524"/>
      <c r="M1524"/>
      <c r="R1524"/>
      <c r="AE1524"/>
    </row>
    <row r="1525" spans="4:31" ht="20" x14ac:dyDescent="0.4">
      <c r="D1525"/>
      <c r="E1525"/>
      <c r="F1525"/>
      <c r="H1525"/>
      <c r="M1525"/>
      <c r="R1525"/>
      <c r="AE1525"/>
    </row>
    <row r="1526" spans="4:31" ht="20" x14ac:dyDescent="0.4">
      <c r="D1526"/>
      <c r="E1526"/>
      <c r="F1526"/>
      <c r="H1526"/>
      <c r="M1526"/>
      <c r="R1526"/>
      <c r="AE1526"/>
    </row>
    <row r="1527" spans="4:31" ht="20" x14ac:dyDescent="0.4">
      <c r="D1527"/>
      <c r="E1527"/>
      <c r="F1527"/>
      <c r="H1527"/>
      <c r="M1527"/>
      <c r="R1527"/>
      <c r="AE1527"/>
    </row>
    <row r="1528" spans="4:31" ht="20" x14ac:dyDescent="0.4">
      <c r="D1528"/>
      <c r="E1528"/>
      <c r="F1528"/>
      <c r="H1528"/>
      <c r="M1528"/>
      <c r="R1528"/>
      <c r="AE1528"/>
    </row>
    <row r="1529" spans="4:31" ht="20" x14ac:dyDescent="0.4">
      <c r="D1529"/>
      <c r="E1529"/>
      <c r="F1529"/>
      <c r="H1529"/>
      <c r="M1529"/>
      <c r="R1529"/>
      <c r="AE1529"/>
    </row>
    <row r="1530" spans="4:31" ht="20" x14ac:dyDescent="0.4">
      <c r="D1530"/>
      <c r="E1530"/>
      <c r="F1530"/>
      <c r="H1530"/>
      <c r="M1530"/>
      <c r="R1530"/>
      <c r="AE1530"/>
    </row>
    <row r="1531" spans="4:31" ht="20" x14ac:dyDescent="0.4">
      <c r="D1531"/>
      <c r="E1531"/>
      <c r="F1531"/>
      <c r="H1531"/>
      <c r="M1531"/>
      <c r="R1531"/>
      <c r="AE1531"/>
    </row>
    <row r="1532" spans="4:31" ht="20" x14ac:dyDescent="0.4">
      <c r="D1532"/>
      <c r="E1532"/>
      <c r="F1532"/>
      <c r="H1532"/>
      <c r="M1532"/>
      <c r="R1532"/>
      <c r="AE1532"/>
    </row>
    <row r="1533" spans="4:31" ht="20" x14ac:dyDescent="0.4">
      <c r="D1533"/>
      <c r="E1533"/>
      <c r="F1533"/>
      <c r="H1533"/>
      <c r="M1533"/>
      <c r="R1533"/>
      <c r="AE1533"/>
    </row>
    <row r="1534" spans="4:31" ht="20" x14ac:dyDescent="0.4">
      <c r="D1534"/>
      <c r="E1534"/>
      <c r="F1534"/>
      <c r="H1534"/>
      <c r="M1534"/>
      <c r="R1534"/>
      <c r="AE1534"/>
    </row>
    <row r="1535" spans="4:31" ht="20" x14ac:dyDescent="0.4">
      <c r="D1535"/>
      <c r="E1535"/>
      <c r="F1535"/>
      <c r="H1535"/>
      <c r="M1535"/>
      <c r="R1535"/>
      <c r="AE1535"/>
    </row>
    <row r="1536" spans="4:31" ht="20" x14ac:dyDescent="0.4">
      <c r="D1536"/>
      <c r="E1536"/>
      <c r="F1536"/>
      <c r="H1536"/>
      <c r="M1536"/>
      <c r="R1536"/>
      <c r="AE1536"/>
    </row>
    <row r="1537" spans="4:31" ht="20" x14ac:dyDescent="0.4">
      <c r="D1537"/>
      <c r="E1537"/>
      <c r="F1537"/>
      <c r="H1537"/>
      <c r="M1537"/>
      <c r="R1537"/>
      <c r="AE1537"/>
    </row>
    <row r="1538" spans="4:31" ht="20" x14ac:dyDescent="0.4">
      <c r="D1538"/>
      <c r="E1538"/>
      <c r="F1538"/>
      <c r="H1538"/>
      <c r="M1538"/>
      <c r="R1538"/>
      <c r="AE1538"/>
    </row>
    <row r="1539" spans="4:31" ht="20" x14ac:dyDescent="0.4">
      <c r="D1539"/>
      <c r="E1539"/>
      <c r="F1539"/>
      <c r="H1539"/>
      <c r="M1539"/>
      <c r="R1539"/>
      <c r="AE1539"/>
    </row>
    <row r="1540" spans="4:31" ht="20" x14ac:dyDescent="0.4">
      <c r="D1540"/>
      <c r="E1540"/>
      <c r="F1540"/>
      <c r="H1540"/>
      <c r="M1540"/>
      <c r="R1540"/>
      <c r="AE1540"/>
    </row>
    <row r="1541" spans="4:31" ht="20" x14ac:dyDescent="0.4">
      <c r="D1541"/>
      <c r="E1541"/>
      <c r="F1541"/>
      <c r="H1541"/>
      <c r="M1541"/>
      <c r="R1541"/>
      <c r="AE1541"/>
    </row>
    <row r="1542" spans="4:31" ht="20" x14ac:dyDescent="0.4">
      <c r="D1542"/>
      <c r="E1542"/>
      <c r="F1542"/>
      <c r="H1542"/>
      <c r="M1542"/>
      <c r="R1542"/>
      <c r="AE1542"/>
    </row>
    <row r="1543" spans="4:31" ht="20" x14ac:dyDescent="0.4">
      <c r="D1543"/>
      <c r="E1543"/>
      <c r="F1543"/>
      <c r="H1543"/>
      <c r="M1543"/>
      <c r="R1543"/>
      <c r="AE1543"/>
    </row>
    <row r="1544" spans="4:31" ht="20" x14ac:dyDescent="0.4">
      <c r="D1544"/>
      <c r="E1544"/>
      <c r="F1544"/>
      <c r="H1544"/>
      <c r="M1544"/>
      <c r="R1544"/>
      <c r="AE1544"/>
    </row>
    <row r="1545" spans="4:31" ht="20" x14ac:dyDescent="0.4">
      <c r="D1545"/>
      <c r="E1545"/>
      <c r="F1545"/>
      <c r="H1545"/>
      <c r="M1545"/>
      <c r="R1545"/>
      <c r="AE1545"/>
    </row>
    <row r="1546" spans="4:31" ht="20" x14ac:dyDescent="0.4">
      <c r="D1546"/>
      <c r="E1546"/>
      <c r="F1546"/>
      <c r="H1546"/>
      <c r="M1546"/>
      <c r="R1546"/>
      <c r="AE1546"/>
    </row>
    <row r="1547" spans="4:31" ht="20" x14ac:dyDescent="0.4">
      <c r="D1547"/>
      <c r="E1547"/>
      <c r="F1547"/>
      <c r="H1547"/>
      <c r="M1547"/>
      <c r="R1547"/>
      <c r="AE1547"/>
    </row>
    <row r="1548" spans="4:31" ht="20" x14ac:dyDescent="0.4">
      <c r="D1548"/>
      <c r="E1548"/>
      <c r="F1548"/>
      <c r="H1548"/>
      <c r="M1548"/>
      <c r="R1548"/>
      <c r="AE1548"/>
    </row>
    <row r="1549" spans="4:31" ht="20" x14ac:dyDescent="0.4">
      <c r="D1549"/>
      <c r="E1549"/>
      <c r="F1549"/>
      <c r="H1549"/>
      <c r="M1549"/>
      <c r="R1549"/>
      <c r="AE1549"/>
    </row>
    <row r="1550" spans="4:31" ht="20" x14ac:dyDescent="0.4">
      <c r="D1550"/>
      <c r="E1550"/>
      <c r="F1550"/>
      <c r="H1550"/>
      <c r="M1550"/>
      <c r="R1550"/>
      <c r="AE1550"/>
    </row>
    <row r="1551" spans="4:31" ht="20" x14ac:dyDescent="0.4">
      <c r="D1551"/>
      <c r="E1551"/>
      <c r="F1551"/>
      <c r="H1551"/>
      <c r="M1551"/>
      <c r="R1551"/>
      <c r="AE1551"/>
    </row>
    <row r="1552" spans="4:31" ht="20" x14ac:dyDescent="0.4">
      <c r="D1552"/>
      <c r="E1552"/>
      <c r="F1552"/>
      <c r="H1552"/>
      <c r="M1552"/>
      <c r="R1552"/>
      <c r="AE1552"/>
    </row>
    <row r="1553" spans="4:31" ht="20" x14ac:dyDescent="0.4">
      <c r="D1553"/>
      <c r="E1553"/>
      <c r="F1553"/>
      <c r="H1553"/>
      <c r="M1553"/>
      <c r="R1553"/>
      <c r="AE1553"/>
    </row>
    <row r="1554" spans="4:31" ht="20" x14ac:dyDescent="0.4">
      <c r="D1554"/>
      <c r="E1554"/>
      <c r="F1554"/>
      <c r="H1554"/>
      <c r="M1554"/>
      <c r="R1554"/>
      <c r="AE1554"/>
    </row>
    <row r="1555" spans="4:31" ht="20" x14ac:dyDescent="0.4">
      <c r="D1555"/>
      <c r="E1555"/>
      <c r="F1555"/>
      <c r="H1555"/>
      <c r="M1555"/>
      <c r="R1555"/>
      <c r="AE1555"/>
    </row>
    <row r="1556" spans="4:31" ht="20" x14ac:dyDescent="0.4">
      <c r="D1556"/>
      <c r="E1556"/>
      <c r="F1556"/>
      <c r="H1556"/>
      <c r="M1556"/>
      <c r="R1556"/>
      <c r="AE1556"/>
    </row>
    <row r="1557" spans="4:31" ht="20" x14ac:dyDescent="0.4">
      <c r="D1557"/>
      <c r="E1557"/>
      <c r="F1557"/>
      <c r="H1557"/>
      <c r="M1557"/>
      <c r="R1557"/>
      <c r="AE1557"/>
    </row>
    <row r="1558" spans="4:31" ht="20" x14ac:dyDescent="0.4">
      <c r="D1558"/>
      <c r="E1558"/>
      <c r="F1558"/>
      <c r="H1558"/>
      <c r="M1558"/>
      <c r="R1558"/>
      <c r="AE1558"/>
    </row>
    <row r="1559" spans="4:31" ht="20" x14ac:dyDescent="0.4">
      <c r="D1559"/>
      <c r="E1559"/>
      <c r="F1559"/>
      <c r="H1559"/>
      <c r="M1559"/>
      <c r="R1559"/>
      <c r="AE1559"/>
    </row>
    <row r="1560" spans="4:31" ht="20" x14ac:dyDescent="0.4">
      <c r="D1560"/>
      <c r="E1560"/>
      <c r="F1560"/>
      <c r="H1560"/>
      <c r="M1560"/>
      <c r="R1560"/>
      <c r="AE1560"/>
    </row>
    <row r="1561" spans="4:31" ht="20" x14ac:dyDescent="0.4">
      <c r="D1561"/>
      <c r="E1561"/>
      <c r="F1561"/>
      <c r="H1561"/>
      <c r="M1561"/>
      <c r="R1561"/>
      <c r="AE1561"/>
    </row>
    <row r="1562" spans="4:31" ht="20" x14ac:dyDescent="0.4">
      <c r="D1562"/>
      <c r="E1562"/>
      <c r="F1562"/>
      <c r="H1562"/>
      <c r="M1562"/>
      <c r="R1562"/>
      <c r="AE1562"/>
    </row>
    <row r="1563" spans="4:31" ht="20" x14ac:dyDescent="0.4">
      <c r="D1563"/>
      <c r="E1563"/>
      <c r="F1563"/>
      <c r="H1563"/>
      <c r="M1563"/>
      <c r="R1563"/>
      <c r="AE1563"/>
    </row>
    <row r="1564" spans="4:31" ht="20" x14ac:dyDescent="0.4">
      <c r="D1564"/>
      <c r="E1564"/>
      <c r="F1564"/>
      <c r="H1564"/>
      <c r="M1564"/>
      <c r="R1564"/>
      <c r="AE1564"/>
    </row>
    <row r="1565" spans="4:31" ht="20" x14ac:dyDescent="0.4">
      <c r="D1565"/>
      <c r="E1565"/>
      <c r="F1565"/>
      <c r="H1565"/>
      <c r="M1565"/>
      <c r="R1565"/>
      <c r="AE1565"/>
    </row>
    <row r="1566" spans="4:31" ht="20" x14ac:dyDescent="0.4">
      <c r="D1566"/>
      <c r="E1566"/>
      <c r="F1566"/>
      <c r="H1566"/>
      <c r="M1566"/>
      <c r="R1566"/>
      <c r="AE1566"/>
    </row>
    <row r="1567" spans="4:31" ht="20" x14ac:dyDescent="0.4">
      <c r="D1567"/>
      <c r="E1567"/>
      <c r="F1567"/>
      <c r="H1567"/>
      <c r="M1567"/>
      <c r="R1567"/>
      <c r="AE1567"/>
    </row>
    <row r="1568" spans="4:31" ht="20" x14ac:dyDescent="0.4">
      <c r="D1568"/>
      <c r="E1568"/>
      <c r="F1568"/>
      <c r="H1568"/>
      <c r="M1568"/>
      <c r="R1568"/>
      <c r="AE1568"/>
    </row>
    <row r="1569" spans="4:31" ht="20" x14ac:dyDescent="0.4">
      <c r="D1569"/>
      <c r="E1569"/>
      <c r="F1569"/>
      <c r="H1569"/>
      <c r="M1569"/>
      <c r="R1569"/>
      <c r="AE1569"/>
    </row>
    <row r="1570" spans="4:31" ht="20" x14ac:dyDescent="0.4">
      <c r="D1570"/>
      <c r="E1570"/>
      <c r="F1570"/>
      <c r="H1570"/>
      <c r="M1570"/>
      <c r="R1570"/>
      <c r="AE1570"/>
    </row>
    <row r="1571" spans="4:31" ht="20" x14ac:dyDescent="0.4">
      <c r="D1571"/>
      <c r="E1571"/>
      <c r="F1571"/>
      <c r="H1571"/>
      <c r="M1571"/>
      <c r="R1571"/>
      <c r="AE1571"/>
    </row>
    <row r="1572" spans="4:31" ht="20" x14ac:dyDescent="0.4">
      <c r="D1572"/>
      <c r="E1572"/>
      <c r="F1572"/>
      <c r="H1572"/>
      <c r="M1572"/>
      <c r="R1572"/>
      <c r="AE1572"/>
    </row>
    <row r="1573" spans="4:31" ht="20" x14ac:dyDescent="0.4">
      <c r="D1573"/>
      <c r="E1573"/>
      <c r="F1573"/>
      <c r="H1573"/>
      <c r="M1573"/>
      <c r="R1573"/>
      <c r="AE1573"/>
    </row>
    <row r="1574" spans="4:31" ht="20" x14ac:dyDescent="0.4">
      <c r="D1574"/>
      <c r="E1574"/>
      <c r="F1574"/>
      <c r="H1574"/>
      <c r="M1574"/>
      <c r="R1574"/>
      <c r="AE1574"/>
    </row>
    <row r="1575" spans="4:31" ht="20" x14ac:dyDescent="0.4">
      <c r="D1575"/>
      <c r="E1575"/>
      <c r="F1575"/>
      <c r="H1575"/>
      <c r="M1575"/>
      <c r="R1575"/>
      <c r="AE1575"/>
    </row>
    <row r="1576" spans="4:31" ht="20" x14ac:dyDescent="0.4">
      <c r="D1576"/>
      <c r="E1576"/>
      <c r="F1576"/>
      <c r="H1576"/>
      <c r="M1576"/>
      <c r="R1576"/>
      <c r="AE1576"/>
    </row>
    <row r="1577" spans="4:31" ht="20" x14ac:dyDescent="0.4">
      <c r="D1577"/>
      <c r="E1577"/>
      <c r="F1577"/>
      <c r="H1577"/>
      <c r="M1577"/>
      <c r="R1577"/>
      <c r="AE1577"/>
    </row>
    <row r="1578" spans="4:31" ht="20" x14ac:dyDescent="0.4">
      <c r="D1578"/>
      <c r="E1578"/>
      <c r="F1578"/>
      <c r="H1578"/>
      <c r="M1578"/>
      <c r="R1578"/>
      <c r="AE1578"/>
    </row>
    <row r="1579" spans="4:31" ht="20" x14ac:dyDescent="0.4">
      <c r="D1579"/>
      <c r="E1579"/>
      <c r="F1579"/>
      <c r="H1579"/>
      <c r="M1579"/>
      <c r="R1579"/>
      <c r="AE1579"/>
    </row>
    <row r="1580" spans="4:31" ht="20" x14ac:dyDescent="0.4">
      <c r="D1580"/>
      <c r="E1580"/>
      <c r="F1580"/>
      <c r="H1580"/>
      <c r="M1580"/>
      <c r="R1580"/>
      <c r="AE1580"/>
    </row>
    <row r="1581" spans="4:31" ht="20" x14ac:dyDescent="0.4">
      <c r="D1581"/>
      <c r="E1581"/>
      <c r="F1581"/>
      <c r="H1581"/>
      <c r="M1581"/>
      <c r="R1581"/>
      <c r="AE1581"/>
    </row>
    <row r="1582" spans="4:31" ht="20" x14ac:dyDescent="0.4">
      <c r="D1582"/>
      <c r="E1582"/>
      <c r="F1582"/>
      <c r="H1582"/>
      <c r="M1582"/>
      <c r="R1582"/>
      <c r="AE1582"/>
    </row>
    <row r="1583" spans="4:31" ht="20" x14ac:dyDescent="0.4">
      <c r="D1583"/>
      <c r="E1583"/>
      <c r="F1583"/>
      <c r="H1583"/>
      <c r="M1583"/>
      <c r="R1583"/>
      <c r="AE1583"/>
    </row>
    <row r="1584" spans="4:31" ht="20" x14ac:dyDescent="0.4">
      <c r="D1584"/>
      <c r="E1584"/>
      <c r="F1584"/>
      <c r="H1584"/>
      <c r="M1584"/>
      <c r="R1584"/>
      <c r="AE1584"/>
    </row>
    <row r="1585" spans="4:31" ht="20" x14ac:dyDescent="0.4">
      <c r="D1585"/>
      <c r="E1585"/>
      <c r="F1585"/>
      <c r="H1585"/>
      <c r="M1585"/>
      <c r="R1585"/>
      <c r="AE1585"/>
    </row>
    <row r="1586" spans="4:31" ht="20" x14ac:dyDescent="0.4">
      <c r="D1586"/>
      <c r="E1586"/>
      <c r="F1586"/>
      <c r="H1586"/>
      <c r="M1586"/>
      <c r="R1586"/>
      <c r="AE1586"/>
    </row>
    <row r="1587" spans="4:31" ht="20" x14ac:dyDescent="0.4">
      <c r="D1587"/>
      <c r="E1587"/>
      <c r="F1587"/>
      <c r="H1587"/>
      <c r="M1587"/>
      <c r="R1587"/>
      <c r="AE1587"/>
    </row>
    <row r="1588" spans="4:31" ht="20" x14ac:dyDescent="0.4">
      <c r="D1588"/>
      <c r="E1588"/>
      <c r="F1588"/>
      <c r="H1588"/>
      <c r="M1588"/>
      <c r="R1588"/>
      <c r="AE1588"/>
    </row>
    <row r="1589" spans="4:31" ht="20" x14ac:dyDescent="0.4">
      <c r="D1589"/>
      <c r="E1589"/>
      <c r="F1589"/>
      <c r="H1589"/>
      <c r="M1589"/>
      <c r="R1589"/>
      <c r="AE1589"/>
    </row>
    <row r="1590" spans="4:31" ht="20" x14ac:dyDescent="0.4">
      <c r="D1590"/>
      <c r="E1590"/>
      <c r="F1590"/>
      <c r="H1590"/>
      <c r="M1590"/>
      <c r="R1590"/>
      <c r="AE1590"/>
    </row>
    <row r="1591" spans="4:31" ht="20" x14ac:dyDescent="0.4">
      <c r="D1591"/>
      <c r="E1591"/>
      <c r="F1591"/>
      <c r="H1591"/>
      <c r="M1591"/>
      <c r="R1591"/>
      <c r="AE1591"/>
    </row>
    <row r="1592" spans="4:31" ht="20" x14ac:dyDescent="0.4">
      <c r="D1592"/>
      <c r="E1592"/>
      <c r="F1592"/>
      <c r="H1592"/>
      <c r="M1592"/>
      <c r="R1592"/>
      <c r="AE1592"/>
    </row>
    <row r="1593" spans="4:31" ht="20" x14ac:dyDescent="0.4">
      <c r="D1593"/>
      <c r="E1593"/>
      <c r="F1593"/>
      <c r="H1593"/>
      <c r="M1593"/>
      <c r="R1593"/>
      <c r="AE1593"/>
    </row>
    <row r="1594" spans="4:31" ht="20" x14ac:dyDescent="0.4">
      <c r="D1594"/>
      <c r="E1594"/>
      <c r="F1594"/>
      <c r="H1594"/>
      <c r="M1594"/>
      <c r="R1594"/>
      <c r="AE1594"/>
    </row>
    <row r="1595" spans="4:31" ht="20" x14ac:dyDescent="0.4">
      <c r="D1595"/>
      <c r="E1595"/>
      <c r="F1595"/>
      <c r="H1595"/>
      <c r="M1595"/>
      <c r="R1595"/>
      <c r="AE1595"/>
    </row>
    <row r="1596" spans="4:31" ht="20" x14ac:dyDescent="0.4">
      <c r="D1596"/>
      <c r="E1596"/>
      <c r="F1596"/>
      <c r="H1596"/>
      <c r="M1596"/>
      <c r="R1596"/>
      <c r="AE1596"/>
    </row>
    <row r="1597" spans="4:31" ht="20" x14ac:dyDescent="0.4">
      <c r="D1597"/>
      <c r="E1597"/>
      <c r="F1597"/>
      <c r="H1597"/>
      <c r="M1597"/>
      <c r="R1597"/>
      <c r="AE1597"/>
    </row>
    <row r="1598" spans="4:31" ht="20" x14ac:dyDescent="0.4">
      <c r="D1598"/>
      <c r="E1598"/>
      <c r="F1598"/>
      <c r="H1598"/>
      <c r="M1598"/>
      <c r="R1598"/>
      <c r="AE1598"/>
    </row>
    <row r="1599" spans="4:31" ht="20" x14ac:dyDescent="0.4">
      <c r="D1599"/>
      <c r="E1599"/>
      <c r="F1599"/>
      <c r="H1599"/>
      <c r="M1599"/>
      <c r="R1599"/>
      <c r="AE1599"/>
    </row>
    <row r="1600" spans="4:31" ht="20" x14ac:dyDescent="0.4">
      <c r="D1600"/>
      <c r="E1600"/>
      <c r="F1600"/>
      <c r="H1600"/>
      <c r="M1600"/>
      <c r="R1600"/>
      <c r="AE1600"/>
    </row>
    <row r="1601" spans="4:31" ht="20" x14ac:dyDescent="0.4">
      <c r="D1601"/>
      <c r="E1601"/>
      <c r="F1601"/>
      <c r="H1601"/>
      <c r="M1601"/>
      <c r="R1601"/>
      <c r="AE1601"/>
    </row>
    <row r="1602" spans="4:31" ht="20" x14ac:dyDescent="0.4">
      <c r="D1602"/>
      <c r="E1602"/>
      <c r="F1602"/>
      <c r="H1602"/>
      <c r="M1602"/>
      <c r="R1602"/>
      <c r="AE1602"/>
    </row>
    <row r="1603" spans="4:31" ht="20" x14ac:dyDescent="0.4">
      <c r="D1603"/>
      <c r="E1603"/>
      <c r="F1603"/>
      <c r="H1603"/>
      <c r="M1603"/>
      <c r="R1603"/>
      <c r="AE1603"/>
    </row>
    <row r="1604" spans="4:31" ht="20" x14ac:dyDescent="0.4">
      <c r="D1604"/>
      <c r="E1604"/>
      <c r="F1604"/>
      <c r="H1604"/>
      <c r="M1604"/>
      <c r="R1604"/>
      <c r="AE1604"/>
    </row>
    <row r="1605" spans="4:31" ht="20" x14ac:dyDescent="0.4">
      <c r="D1605"/>
      <c r="E1605"/>
      <c r="F1605"/>
      <c r="H1605"/>
      <c r="M1605"/>
      <c r="R1605"/>
      <c r="AE1605"/>
    </row>
    <row r="1606" spans="4:31" ht="20" x14ac:dyDescent="0.4">
      <c r="D1606"/>
      <c r="E1606"/>
      <c r="F1606"/>
      <c r="H1606"/>
      <c r="M1606"/>
      <c r="R1606"/>
      <c r="AE1606"/>
    </row>
    <row r="1607" spans="4:31" ht="20" x14ac:dyDescent="0.4">
      <c r="D1607"/>
      <c r="E1607"/>
      <c r="F1607"/>
      <c r="H1607"/>
      <c r="M1607"/>
      <c r="R1607"/>
      <c r="AE1607"/>
    </row>
    <row r="1608" spans="4:31" ht="20" x14ac:dyDescent="0.4">
      <c r="D1608"/>
      <c r="E1608"/>
      <c r="F1608"/>
      <c r="H1608"/>
      <c r="M1608"/>
      <c r="R1608"/>
      <c r="AE1608"/>
    </row>
    <row r="1609" spans="4:31" ht="20" x14ac:dyDescent="0.4">
      <c r="D1609"/>
      <c r="E1609"/>
      <c r="F1609"/>
      <c r="H1609"/>
      <c r="M1609"/>
      <c r="R1609"/>
      <c r="AE1609"/>
    </row>
    <row r="1610" spans="4:31" ht="20" x14ac:dyDescent="0.4">
      <c r="D1610"/>
      <c r="E1610"/>
      <c r="F1610"/>
      <c r="H1610"/>
      <c r="M1610"/>
      <c r="R1610"/>
      <c r="AE1610"/>
    </row>
    <row r="1611" spans="4:31" ht="20" x14ac:dyDescent="0.4">
      <c r="D1611"/>
      <c r="E1611"/>
      <c r="F1611"/>
      <c r="H1611"/>
      <c r="M1611"/>
      <c r="R1611"/>
      <c r="AE1611"/>
    </row>
    <row r="1612" spans="4:31" ht="20" x14ac:dyDescent="0.4">
      <c r="D1612"/>
      <c r="E1612"/>
      <c r="F1612"/>
      <c r="H1612"/>
      <c r="M1612"/>
      <c r="R1612"/>
      <c r="AE1612"/>
    </row>
    <row r="1613" spans="4:31" ht="20" x14ac:dyDescent="0.4">
      <c r="D1613"/>
      <c r="E1613"/>
      <c r="F1613"/>
      <c r="H1613"/>
      <c r="M1613"/>
      <c r="R1613"/>
      <c r="AE1613"/>
    </row>
    <row r="1614" spans="4:31" ht="20" x14ac:dyDescent="0.4">
      <c r="D1614"/>
      <c r="E1614"/>
      <c r="F1614"/>
      <c r="H1614"/>
      <c r="M1614"/>
      <c r="R1614"/>
      <c r="AE1614"/>
    </row>
    <row r="1615" spans="4:31" ht="20" x14ac:dyDescent="0.4">
      <c r="D1615"/>
      <c r="E1615"/>
      <c r="F1615"/>
      <c r="H1615"/>
      <c r="M1615"/>
      <c r="R1615"/>
      <c r="AE1615"/>
    </row>
    <row r="1616" spans="4:31" ht="20" x14ac:dyDescent="0.4">
      <c r="D1616"/>
      <c r="E1616"/>
      <c r="F1616"/>
      <c r="H1616"/>
      <c r="M1616"/>
      <c r="R1616"/>
      <c r="AE1616"/>
    </row>
    <row r="1617" spans="4:31" ht="20" x14ac:dyDescent="0.4">
      <c r="D1617"/>
      <c r="E1617"/>
      <c r="F1617"/>
      <c r="H1617"/>
      <c r="M1617"/>
      <c r="R1617"/>
      <c r="AE1617"/>
    </row>
    <row r="1618" spans="4:31" ht="20" x14ac:dyDescent="0.4">
      <c r="D1618"/>
      <c r="E1618"/>
      <c r="F1618"/>
      <c r="H1618"/>
      <c r="M1618"/>
      <c r="R1618"/>
      <c r="AE1618"/>
    </row>
    <row r="1619" spans="4:31" ht="20" x14ac:dyDescent="0.4">
      <c r="D1619"/>
      <c r="E1619"/>
      <c r="F1619"/>
      <c r="H1619"/>
      <c r="M1619"/>
      <c r="R1619"/>
      <c r="AE1619"/>
    </row>
    <row r="1620" spans="4:31" ht="20" x14ac:dyDescent="0.4">
      <c r="D1620"/>
      <c r="E1620"/>
      <c r="F1620"/>
      <c r="H1620"/>
      <c r="M1620"/>
      <c r="R1620"/>
      <c r="AE1620"/>
    </row>
    <row r="1621" spans="4:31" ht="20" x14ac:dyDescent="0.4">
      <c r="D1621"/>
      <c r="E1621"/>
      <c r="F1621"/>
      <c r="H1621"/>
      <c r="M1621"/>
      <c r="R1621"/>
      <c r="AE1621"/>
    </row>
    <row r="1622" spans="4:31" ht="20" x14ac:dyDescent="0.4">
      <c r="D1622"/>
      <c r="E1622"/>
      <c r="F1622"/>
      <c r="H1622"/>
      <c r="M1622"/>
      <c r="R1622"/>
      <c r="AE1622"/>
    </row>
    <row r="1623" spans="4:31" ht="20" x14ac:dyDescent="0.4">
      <c r="D1623"/>
      <c r="E1623"/>
      <c r="F1623"/>
      <c r="H1623"/>
      <c r="M1623"/>
      <c r="R1623"/>
      <c r="AE1623"/>
    </row>
    <row r="1624" spans="4:31" ht="20" x14ac:dyDescent="0.4">
      <c r="D1624"/>
      <c r="E1624"/>
      <c r="F1624"/>
      <c r="H1624"/>
      <c r="M1624"/>
      <c r="R1624"/>
      <c r="AE1624"/>
    </row>
    <row r="1625" spans="4:31" ht="20" x14ac:dyDescent="0.4">
      <c r="D1625"/>
      <c r="E1625"/>
      <c r="F1625"/>
      <c r="H1625"/>
      <c r="M1625"/>
      <c r="R1625"/>
      <c r="AE1625"/>
    </row>
    <row r="1626" spans="4:31" ht="20" x14ac:dyDescent="0.4">
      <c r="D1626"/>
      <c r="E1626"/>
      <c r="F1626"/>
      <c r="H1626"/>
      <c r="M1626"/>
      <c r="R1626"/>
      <c r="AE1626"/>
    </row>
    <row r="1627" spans="4:31" ht="20" x14ac:dyDescent="0.4">
      <c r="D1627"/>
      <c r="E1627"/>
      <c r="F1627"/>
      <c r="H1627"/>
      <c r="M1627"/>
      <c r="R1627"/>
      <c r="AE1627"/>
    </row>
    <row r="1628" spans="4:31" ht="20" x14ac:dyDescent="0.4">
      <c r="D1628"/>
      <c r="E1628"/>
      <c r="F1628"/>
      <c r="H1628"/>
      <c r="M1628"/>
      <c r="R1628"/>
      <c r="AE1628"/>
    </row>
    <row r="1629" spans="4:31" ht="20" x14ac:dyDescent="0.4">
      <c r="D1629"/>
      <c r="E1629"/>
      <c r="F1629"/>
      <c r="H1629"/>
      <c r="M1629"/>
      <c r="R1629"/>
      <c r="AE1629"/>
    </row>
    <row r="1630" spans="4:31" ht="20" x14ac:dyDescent="0.4">
      <c r="D1630"/>
      <c r="E1630"/>
      <c r="F1630"/>
      <c r="H1630"/>
      <c r="M1630"/>
      <c r="R1630"/>
      <c r="AE1630"/>
    </row>
    <row r="1631" spans="4:31" ht="20" x14ac:dyDescent="0.4">
      <c r="D1631"/>
      <c r="E1631"/>
      <c r="F1631"/>
      <c r="H1631"/>
      <c r="M1631"/>
      <c r="R1631"/>
      <c r="AE1631"/>
    </row>
    <row r="1632" spans="4:31" ht="20" x14ac:dyDescent="0.4">
      <c r="D1632"/>
      <c r="E1632"/>
      <c r="F1632"/>
      <c r="H1632"/>
      <c r="M1632"/>
      <c r="R1632"/>
      <c r="AE1632"/>
    </row>
    <row r="1633" spans="4:31" ht="20" x14ac:dyDescent="0.4">
      <c r="D1633"/>
      <c r="E1633"/>
      <c r="F1633"/>
      <c r="H1633"/>
      <c r="M1633"/>
      <c r="R1633"/>
      <c r="AE1633"/>
    </row>
    <row r="1634" spans="4:31" ht="20" x14ac:dyDescent="0.4">
      <c r="D1634"/>
      <c r="E1634"/>
      <c r="F1634"/>
      <c r="H1634"/>
      <c r="M1634"/>
      <c r="R1634"/>
      <c r="AE1634"/>
    </row>
    <row r="1635" spans="4:31" ht="20" x14ac:dyDescent="0.4">
      <c r="D1635"/>
      <c r="E1635"/>
      <c r="F1635"/>
      <c r="H1635"/>
      <c r="M1635"/>
      <c r="R1635"/>
      <c r="AE1635"/>
    </row>
    <row r="1636" spans="4:31" ht="20" x14ac:dyDescent="0.4">
      <c r="D1636"/>
      <c r="E1636"/>
      <c r="F1636"/>
      <c r="H1636"/>
      <c r="M1636"/>
      <c r="R1636"/>
      <c r="AE1636"/>
    </row>
    <row r="1637" spans="4:31" ht="20" x14ac:dyDescent="0.4">
      <c r="D1637"/>
      <c r="E1637"/>
      <c r="F1637"/>
      <c r="H1637"/>
      <c r="M1637"/>
      <c r="R1637"/>
      <c r="AE1637"/>
    </row>
    <row r="1638" spans="4:31" ht="20" x14ac:dyDescent="0.4">
      <c r="D1638"/>
      <c r="E1638"/>
      <c r="F1638"/>
      <c r="H1638"/>
      <c r="M1638"/>
      <c r="R1638"/>
      <c r="AE1638"/>
    </row>
    <row r="1639" spans="4:31" ht="20" x14ac:dyDescent="0.4">
      <c r="D1639"/>
      <c r="E1639"/>
      <c r="F1639"/>
      <c r="H1639"/>
      <c r="M1639"/>
      <c r="R1639"/>
      <c r="AE1639"/>
    </row>
    <row r="1640" spans="4:31" ht="20" x14ac:dyDescent="0.4">
      <c r="D1640"/>
      <c r="E1640"/>
      <c r="F1640"/>
      <c r="H1640"/>
      <c r="M1640"/>
      <c r="R1640"/>
      <c r="AE1640"/>
    </row>
    <row r="1641" spans="4:31" ht="20" x14ac:dyDescent="0.4">
      <c r="D1641"/>
      <c r="E1641"/>
      <c r="F1641"/>
      <c r="H1641"/>
      <c r="M1641"/>
      <c r="R1641"/>
      <c r="AE1641"/>
    </row>
    <row r="1642" spans="4:31" ht="20" x14ac:dyDescent="0.4">
      <c r="D1642"/>
      <c r="E1642"/>
      <c r="F1642"/>
      <c r="H1642"/>
      <c r="M1642"/>
      <c r="R1642"/>
      <c r="AE1642"/>
    </row>
    <row r="1643" spans="4:31" ht="20" x14ac:dyDescent="0.4">
      <c r="D1643"/>
      <c r="E1643"/>
      <c r="F1643"/>
      <c r="H1643"/>
      <c r="M1643"/>
      <c r="R1643"/>
      <c r="AE1643"/>
    </row>
    <row r="1644" spans="4:31" ht="20" x14ac:dyDescent="0.4">
      <c r="D1644"/>
      <c r="E1644"/>
      <c r="F1644"/>
      <c r="H1644"/>
      <c r="M1644"/>
      <c r="R1644"/>
      <c r="AE1644"/>
    </row>
    <row r="1645" spans="4:31" ht="20" x14ac:dyDescent="0.4">
      <c r="D1645"/>
      <c r="E1645"/>
      <c r="F1645"/>
      <c r="H1645"/>
      <c r="M1645"/>
      <c r="R1645"/>
      <c r="AE1645"/>
    </row>
    <row r="1646" spans="4:31" ht="20" x14ac:dyDescent="0.4">
      <c r="D1646"/>
      <c r="E1646"/>
      <c r="F1646"/>
      <c r="H1646"/>
      <c r="M1646"/>
      <c r="R1646"/>
      <c r="AE1646"/>
    </row>
    <row r="1647" spans="4:31" ht="20" x14ac:dyDescent="0.4">
      <c r="D1647"/>
      <c r="E1647"/>
      <c r="F1647"/>
      <c r="H1647"/>
      <c r="M1647"/>
      <c r="R1647"/>
      <c r="AE1647"/>
    </row>
    <row r="1648" spans="4:31" ht="20" x14ac:dyDescent="0.4">
      <c r="D1648"/>
      <c r="E1648"/>
      <c r="F1648"/>
      <c r="H1648"/>
      <c r="M1648"/>
      <c r="R1648"/>
      <c r="AE1648"/>
    </row>
    <row r="1649" spans="4:31" ht="20" x14ac:dyDescent="0.4">
      <c r="D1649"/>
      <c r="E1649"/>
      <c r="F1649"/>
      <c r="H1649"/>
      <c r="M1649"/>
      <c r="R1649"/>
      <c r="AE1649"/>
    </row>
    <row r="1650" spans="4:31" ht="20" x14ac:dyDescent="0.4">
      <c r="D1650"/>
      <c r="E1650"/>
      <c r="F1650"/>
      <c r="H1650"/>
      <c r="M1650"/>
      <c r="R1650"/>
      <c r="AE1650"/>
    </row>
    <row r="1651" spans="4:31" ht="20" x14ac:dyDescent="0.4">
      <c r="D1651"/>
      <c r="E1651"/>
      <c r="F1651"/>
      <c r="H1651"/>
      <c r="M1651"/>
      <c r="R1651"/>
      <c r="AE1651"/>
    </row>
    <row r="1652" spans="4:31" ht="20" x14ac:dyDescent="0.4">
      <c r="D1652"/>
      <c r="E1652"/>
      <c r="F1652"/>
      <c r="H1652"/>
      <c r="M1652"/>
      <c r="R1652"/>
      <c r="AE1652"/>
    </row>
    <row r="1653" spans="4:31" ht="20" x14ac:dyDescent="0.4">
      <c r="D1653"/>
      <c r="E1653"/>
      <c r="F1653"/>
      <c r="H1653"/>
      <c r="M1653"/>
      <c r="R1653"/>
      <c r="AE1653"/>
    </row>
    <row r="1654" spans="4:31" ht="20" x14ac:dyDescent="0.4">
      <c r="D1654"/>
      <c r="E1654"/>
      <c r="F1654"/>
      <c r="H1654"/>
      <c r="M1654"/>
      <c r="R1654"/>
      <c r="AE1654"/>
    </row>
    <row r="1655" spans="4:31" ht="20" x14ac:dyDescent="0.4">
      <c r="D1655"/>
      <c r="E1655"/>
      <c r="F1655"/>
      <c r="H1655"/>
      <c r="M1655"/>
      <c r="R1655"/>
      <c r="AE1655"/>
    </row>
    <row r="1656" spans="4:31" ht="20" x14ac:dyDescent="0.4">
      <c r="D1656"/>
      <c r="E1656"/>
      <c r="F1656"/>
      <c r="H1656"/>
      <c r="M1656"/>
      <c r="R1656"/>
      <c r="AE1656"/>
    </row>
    <row r="1657" spans="4:31" ht="20" x14ac:dyDescent="0.4">
      <c r="D1657"/>
      <c r="E1657"/>
      <c r="F1657"/>
      <c r="H1657"/>
      <c r="M1657"/>
      <c r="R1657"/>
      <c r="AE1657"/>
    </row>
    <row r="1658" spans="4:31" ht="20" x14ac:dyDescent="0.4">
      <c r="D1658"/>
      <c r="E1658"/>
      <c r="F1658"/>
      <c r="H1658"/>
      <c r="M1658"/>
      <c r="R1658"/>
      <c r="AE1658"/>
    </row>
    <row r="1659" spans="4:31" ht="20" x14ac:dyDescent="0.4">
      <c r="D1659"/>
      <c r="E1659"/>
      <c r="F1659"/>
      <c r="H1659"/>
      <c r="M1659"/>
      <c r="R1659"/>
      <c r="AE1659"/>
    </row>
    <row r="1660" spans="4:31" ht="20" x14ac:dyDescent="0.4">
      <c r="D1660"/>
      <c r="E1660"/>
      <c r="F1660"/>
      <c r="H1660"/>
      <c r="M1660"/>
      <c r="R1660"/>
      <c r="AE1660"/>
    </row>
    <row r="1661" spans="4:31" ht="20" x14ac:dyDescent="0.4">
      <c r="D1661"/>
      <c r="E1661"/>
      <c r="F1661"/>
      <c r="H1661"/>
      <c r="M1661"/>
      <c r="R1661"/>
      <c r="AE1661"/>
    </row>
    <row r="1662" spans="4:31" ht="20" x14ac:dyDescent="0.4">
      <c r="D1662"/>
      <c r="E1662"/>
      <c r="F1662"/>
      <c r="H1662"/>
      <c r="M1662"/>
      <c r="R1662"/>
      <c r="AE1662"/>
    </row>
    <row r="1663" spans="4:31" ht="20" x14ac:dyDescent="0.4">
      <c r="D1663"/>
      <c r="E1663"/>
      <c r="F1663"/>
      <c r="H1663"/>
      <c r="M1663"/>
      <c r="R1663"/>
      <c r="AE1663"/>
    </row>
    <row r="1664" spans="4:31" ht="20" x14ac:dyDescent="0.4">
      <c r="D1664"/>
      <c r="E1664"/>
      <c r="F1664"/>
      <c r="H1664"/>
      <c r="M1664"/>
      <c r="R1664"/>
      <c r="AE1664"/>
    </row>
    <row r="1665" spans="4:31" ht="20" x14ac:dyDescent="0.4">
      <c r="D1665"/>
      <c r="E1665"/>
      <c r="F1665"/>
      <c r="H1665"/>
      <c r="M1665"/>
      <c r="R1665"/>
      <c r="AE1665"/>
    </row>
    <row r="1666" spans="4:31" ht="20" x14ac:dyDescent="0.4">
      <c r="D1666"/>
      <c r="E1666"/>
      <c r="F1666"/>
      <c r="H1666"/>
      <c r="M1666"/>
      <c r="R1666"/>
      <c r="AE1666"/>
    </row>
    <row r="1667" spans="4:31" ht="20" x14ac:dyDescent="0.4">
      <c r="D1667"/>
      <c r="E1667"/>
      <c r="F1667"/>
      <c r="H1667"/>
      <c r="M1667"/>
      <c r="R1667"/>
      <c r="AE1667"/>
    </row>
    <row r="1668" spans="4:31" ht="20" x14ac:dyDescent="0.4">
      <c r="D1668"/>
      <c r="E1668"/>
      <c r="F1668"/>
      <c r="H1668"/>
      <c r="M1668"/>
      <c r="R1668"/>
      <c r="AE1668"/>
    </row>
    <row r="1669" spans="4:31" ht="20" x14ac:dyDescent="0.4">
      <c r="D1669"/>
      <c r="E1669"/>
      <c r="F1669"/>
      <c r="H1669"/>
      <c r="M1669"/>
      <c r="R1669"/>
      <c r="AE1669"/>
    </row>
    <row r="1670" spans="4:31" ht="20" x14ac:dyDescent="0.4">
      <c r="D1670"/>
      <c r="E1670"/>
      <c r="F1670"/>
      <c r="H1670"/>
      <c r="M1670"/>
      <c r="R1670"/>
      <c r="AE1670"/>
    </row>
    <row r="1671" spans="4:31" ht="20" x14ac:dyDescent="0.4">
      <c r="D1671"/>
      <c r="E1671"/>
      <c r="F1671"/>
      <c r="H1671"/>
      <c r="M1671"/>
      <c r="R1671"/>
      <c r="AE1671"/>
    </row>
    <row r="1672" spans="4:31" ht="20" x14ac:dyDescent="0.4">
      <c r="D1672"/>
      <c r="E1672"/>
      <c r="F1672"/>
      <c r="H1672"/>
      <c r="M1672"/>
      <c r="R1672"/>
      <c r="AE1672"/>
    </row>
    <row r="1673" spans="4:31" ht="20" x14ac:dyDescent="0.4">
      <c r="D1673"/>
      <c r="E1673"/>
      <c r="F1673"/>
      <c r="H1673"/>
      <c r="M1673"/>
      <c r="R1673"/>
      <c r="AE1673"/>
    </row>
    <row r="1674" spans="4:31" ht="20" x14ac:dyDescent="0.4">
      <c r="D1674"/>
      <c r="E1674"/>
      <c r="F1674"/>
      <c r="H1674"/>
      <c r="M1674"/>
      <c r="R1674"/>
      <c r="AE1674"/>
    </row>
    <row r="1675" spans="4:31" ht="20" x14ac:dyDescent="0.4">
      <c r="D1675"/>
      <c r="E1675"/>
      <c r="F1675"/>
      <c r="H1675"/>
      <c r="M1675"/>
      <c r="R1675"/>
      <c r="AE1675"/>
    </row>
    <row r="1676" spans="4:31" ht="20" x14ac:dyDescent="0.4">
      <c r="D1676"/>
      <c r="E1676"/>
      <c r="F1676"/>
      <c r="H1676"/>
      <c r="M1676"/>
      <c r="R1676"/>
      <c r="AE1676"/>
    </row>
    <row r="1677" spans="4:31" ht="20" x14ac:dyDescent="0.4">
      <c r="D1677"/>
      <c r="E1677"/>
      <c r="F1677"/>
      <c r="H1677"/>
      <c r="M1677"/>
      <c r="R1677"/>
      <c r="AE1677"/>
    </row>
    <row r="1678" spans="4:31" ht="20" x14ac:dyDescent="0.4">
      <c r="D1678"/>
      <c r="E1678"/>
      <c r="F1678"/>
      <c r="H1678"/>
      <c r="M1678"/>
      <c r="R1678"/>
      <c r="AE1678"/>
    </row>
    <row r="1679" spans="4:31" ht="20" x14ac:dyDescent="0.4">
      <c r="D1679"/>
      <c r="E1679"/>
      <c r="F1679"/>
      <c r="H1679"/>
      <c r="M1679"/>
      <c r="R1679"/>
      <c r="AE1679"/>
    </row>
    <row r="1680" spans="4:31" ht="20" x14ac:dyDescent="0.4">
      <c r="D1680"/>
      <c r="E1680"/>
      <c r="F1680"/>
      <c r="H1680"/>
      <c r="M1680"/>
      <c r="R1680"/>
      <c r="AE1680"/>
    </row>
    <row r="1681" spans="4:31" ht="20" x14ac:dyDescent="0.4">
      <c r="D1681"/>
      <c r="E1681"/>
      <c r="F1681"/>
      <c r="H1681"/>
      <c r="M1681"/>
      <c r="R1681"/>
      <c r="AE1681"/>
    </row>
    <row r="1682" spans="4:31" ht="20" x14ac:dyDescent="0.4">
      <c r="D1682"/>
      <c r="E1682"/>
      <c r="F1682"/>
      <c r="H1682"/>
      <c r="M1682"/>
      <c r="R1682"/>
      <c r="AE1682"/>
    </row>
    <row r="1683" spans="4:31" ht="20" x14ac:dyDescent="0.4">
      <c r="D1683"/>
      <c r="E1683"/>
      <c r="F1683"/>
      <c r="H1683"/>
      <c r="M1683"/>
      <c r="R1683"/>
      <c r="AE1683"/>
    </row>
    <row r="1684" spans="4:31" ht="20" x14ac:dyDescent="0.4">
      <c r="D1684"/>
      <c r="E1684"/>
      <c r="F1684"/>
      <c r="H1684"/>
      <c r="M1684"/>
      <c r="R1684"/>
      <c r="AE1684"/>
    </row>
    <row r="1685" spans="4:31" ht="20" x14ac:dyDescent="0.4">
      <c r="D1685"/>
      <c r="E1685"/>
      <c r="F1685"/>
      <c r="H1685"/>
      <c r="M1685"/>
      <c r="R1685"/>
      <c r="AE1685"/>
    </row>
    <row r="1686" spans="4:31" ht="20" x14ac:dyDescent="0.4">
      <c r="D1686"/>
      <c r="E1686"/>
      <c r="F1686"/>
      <c r="H1686"/>
      <c r="M1686"/>
      <c r="R1686"/>
      <c r="AE1686"/>
    </row>
    <row r="1687" spans="4:31" ht="20" x14ac:dyDescent="0.4">
      <c r="D1687"/>
      <c r="E1687"/>
      <c r="F1687"/>
      <c r="H1687"/>
      <c r="M1687"/>
      <c r="R1687"/>
      <c r="AE1687"/>
    </row>
    <row r="1688" spans="4:31" ht="20" x14ac:dyDescent="0.4">
      <c r="D1688"/>
      <c r="E1688"/>
      <c r="F1688"/>
      <c r="H1688"/>
      <c r="M1688"/>
      <c r="R1688"/>
      <c r="AE1688"/>
    </row>
    <row r="1689" spans="4:31" ht="20" x14ac:dyDescent="0.4">
      <c r="D1689"/>
      <c r="E1689"/>
      <c r="F1689"/>
      <c r="H1689"/>
      <c r="M1689"/>
      <c r="R1689"/>
      <c r="AE1689"/>
    </row>
    <row r="1690" spans="4:31" ht="20" x14ac:dyDescent="0.4">
      <c r="D1690"/>
      <c r="E1690"/>
      <c r="F1690"/>
      <c r="H1690"/>
      <c r="M1690"/>
      <c r="R1690"/>
      <c r="AE1690"/>
    </row>
    <row r="1691" spans="4:31" ht="20" x14ac:dyDescent="0.4">
      <c r="D1691"/>
      <c r="E1691"/>
      <c r="F1691"/>
      <c r="H1691"/>
      <c r="M1691"/>
      <c r="R1691"/>
      <c r="AE1691"/>
    </row>
    <row r="1692" spans="4:31" ht="20" x14ac:dyDescent="0.4">
      <c r="D1692"/>
      <c r="E1692"/>
      <c r="F1692"/>
      <c r="H1692"/>
      <c r="M1692"/>
      <c r="R1692"/>
      <c r="AE1692"/>
    </row>
    <row r="1693" spans="4:31" ht="20" x14ac:dyDescent="0.4">
      <c r="D1693"/>
      <c r="E1693"/>
      <c r="F1693"/>
      <c r="H1693"/>
      <c r="M1693"/>
      <c r="R1693"/>
      <c r="AE1693"/>
    </row>
    <row r="1694" spans="4:31" ht="20" x14ac:dyDescent="0.4">
      <c r="D1694"/>
      <c r="E1694"/>
      <c r="F1694"/>
      <c r="H1694"/>
      <c r="M1694"/>
      <c r="R1694"/>
      <c r="AE1694"/>
    </row>
    <row r="1695" spans="4:31" ht="20" x14ac:dyDescent="0.4">
      <c r="D1695"/>
      <c r="E1695"/>
      <c r="F1695"/>
      <c r="H1695"/>
      <c r="M1695"/>
      <c r="R1695"/>
      <c r="AE1695"/>
    </row>
    <row r="1696" spans="4:31" ht="20" x14ac:dyDescent="0.4">
      <c r="D1696"/>
      <c r="E1696"/>
      <c r="F1696"/>
      <c r="H1696"/>
      <c r="M1696"/>
      <c r="R1696"/>
      <c r="AE1696"/>
    </row>
    <row r="1697" spans="4:31" ht="20" x14ac:dyDescent="0.4">
      <c r="D1697"/>
      <c r="E1697"/>
      <c r="F1697"/>
      <c r="H1697"/>
      <c r="M1697"/>
      <c r="R1697"/>
      <c r="AE1697"/>
    </row>
    <row r="1698" spans="4:31" ht="20" x14ac:dyDescent="0.4">
      <c r="D1698"/>
      <c r="E1698"/>
      <c r="F1698"/>
      <c r="H1698"/>
      <c r="M1698"/>
      <c r="R1698"/>
      <c r="AE1698"/>
    </row>
    <row r="1699" spans="4:31" ht="20" x14ac:dyDescent="0.4">
      <c r="D1699"/>
      <c r="E1699"/>
      <c r="F1699"/>
      <c r="H1699"/>
      <c r="M1699"/>
      <c r="R1699"/>
      <c r="AE1699"/>
    </row>
    <row r="1700" spans="4:31" ht="20" x14ac:dyDescent="0.4">
      <c r="D1700"/>
      <c r="E1700"/>
      <c r="F1700"/>
      <c r="H1700"/>
      <c r="M1700"/>
      <c r="R1700"/>
      <c r="AE1700"/>
    </row>
    <row r="1701" spans="4:31" ht="20" x14ac:dyDescent="0.4">
      <c r="D1701"/>
      <c r="E1701"/>
      <c r="F1701"/>
      <c r="H1701"/>
      <c r="M1701"/>
      <c r="R1701"/>
      <c r="AE1701"/>
    </row>
    <row r="1702" spans="4:31" ht="20" x14ac:dyDescent="0.4">
      <c r="D1702"/>
      <c r="E1702"/>
      <c r="F1702"/>
      <c r="H1702"/>
      <c r="M1702"/>
      <c r="R1702"/>
      <c r="AE1702"/>
    </row>
    <row r="1703" spans="4:31" ht="20" x14ac:dyDescent="0.4">
      <c r="D1703"/>
      <c r="E1703"/>
      <c r="F1703"/>
      <c r="H1703"/>
      <c r="M1703"/>
      <c r="R1703"/>
      <c r="AE1703"/>
    </row>
    <row r="1704" spans="4:31" ht="20" x14ac:dyDescent="0.4">
      <c r="D1704"/>
      <c r="E1704"/>
      <c r="F1704"/>
      <c r="H1704"/>
      <c r="M1704"/>
      <c r="R1704"/>
      <c r="AE1704"/>
    </row>
    <row r="1705" spans="4:31" ht="20" x14ac:dyDescent="0.4">
      <c r="D1705"/>
      <c r="E1705"/>
      <c r="F1705"/>
      <c r="H1705"/>
      <c r="M1705"/>
      <c r="R1705"/>
      <c r="AE1705"/>
    </row>
    <row r="1706" spans="4:31" ht="20" x14ac:dyDescent="0.4">
      <c r="D1706"/>
      <c r="E1706"/>
      <c r="F1706"/>
      <c r="H1706"/>
      <c r="M1706"/>
      <c r="R1706"/>
      <c r="AE1706"/>
    </row>
    <row r="1707" spans="4:31" ht="20" x14ac:dyDescent="0.4">
      <c r="D1707"/>
      <c r="E1707"/>
      <c r="F1707"/>
      <c r="H1707"/>
      <c r="M1707"/>
      <c r="R1707"/>
      <c r="AE1707"/>
    </row>
    <row r="1708" spans="4:31" ht="20" x14ac:dyDescent="0.4">
      <c r="D1708"/>
      <c r="E1708"/>
      <c r="F1708"/>
      <c r="H1708"/>
      <c r="M1708"/>
      <c r="R1708"/>
      <c r="AE1708"/>
    </row>
    <row r="1709" spans="4:31" ht="20" x14ac:dyDescent="0.4">
      <c r="D1709"/>
      <c r="E1709"/>
      <c r="F1709"/>
      <c r="H1709"/>
      <c r="M1709"/>
      <c r="R1709"/>
      <c r="AE1709"/>
    </row>
    <row r="1710" spans="4:31" ht="20" x14ac:dyDescent="0.4">
      <c r="D1710"/>
      <c r="E1710"/>
      <c r="F1710"/>
      <c r="H1710"/>
      <c r="M1710"/>
      <c r="R1710"/>
      <c r="AE1710"/>
    </row>
    <row r="1711" spans="4:31" ht="20" x14ac:dyDescent="0.4">
      <c r="D1711"/>
      <c r="E1711"/>
      <c r="F1711"/>
      <c r="H1711"/>
      <c r="M1711"/>
      <c r="R1711"/>
      <c r="AE1711"/>
    </row>
    <row r="1712" spans="4:31" ht="20" x14ac:dyDescent="0.4">
      <c r="D1712"/>
      <c r="E1712"/>
      <c r="F1712"/>
      <c r="H1712"/>
      <c r="M1712"/>
      <c r="R1712"/>
      <c r="AE1712"/>
    </row>
    <row r="1713" spans="4:31" ht="20" x14ac:dyDescent="0.4">
      <c r="D1713"/>
      <c r="E1713"/>
      <c r="F1713"/>
      <c r="H1713"/>
      <c r="M1713"/>
      <c r="R1713"/>
      <c r="AE1713"/>
    </row>
    <row r="1714" spans="4:31" ht="20" x14ac:dyDescent="0.4">
      <c r="D1714"/>
      <c r="E1714"/>
      <c r="F1714"/>
      <c r="H1714"/>
      <c r="M1714"/>
      <c r="R1714"/>
      <c r="AE1714"/>
    </row>
    <row r="1715" spans="4:31" ht="20" x14ac:dyDescent="0.4">
      <c r="D1715"/>
      <c r="E1715"/>
      <c r="F1715"/>
      <c r="H1715"/>
      <c r="M1715"/>
      <c r="R1715"/>
      <c r="AE1715"/>
    </row>
    <row r="1716" spans="4:31" ht="20" x14ac:dyDescent="0.4">
      <c r="D1716"/>
      <c r="E1716"/>
      <c r="F1716"/>
      <c r="H1716"/>
      <c r="M1716"/>
      <c r="R1716"/>
      <c r="AE1716"/>
    </row>
    <row r="1717" spans="4:31" ht="20" x14ac:dyDescent="0.4">
      <c r="D1717"/>
      <c r="E1717"/>
      <c r="F1717"/>
      <c r="H1717"/>
      <c r="M1717"/>
      <c r="R1717"/>
      <c r="AE1717"/>
    </row>
    <row r="1718" spans="4:31" ht="20" x14ac:dyDescent="0.4">
      <c r="D1718"/>
      <c r="E1718"/>
      <c r="F1718"/>
      <c r="H1718"/>
      <c r="M1718"/>
      <c r="R1718"/>
      <c r="AE1718"/>
    </row>
    <row r="1719" spans="4:31" ht="20" x14ac:dyDescent="0.4">
      <c r="D1719"/>
      <c r="E1719"/>
      <c r="F1719"/>
      <c r="H1719"/>
      <c r="M1719"/>
      <c r="R1719"/>
      <c r="AE1719"/>
    </row>
    <row r="1720" spans="4:31" ht="20" x14ac:dyDescent="0.4">
      <c r="D1720"/>
      <c r="E1720"/>
      <c r="F1720"/>
      <c r="H1720"/>
      <c r="M1720"/>
      <c r="R1720"/>
      <c r="AE1720"/>
    </row>
    <row r="1721" spans="4:31" ht="20" x14ac:dyDescent="0.4">
      <c r="D1721"/>
      <c r="E1721"/>
      <c r="F1721"/>
      <c r="H1721"/>
      <c r="M1721"/>
      <c r="R1721"/>
      <c r="AE1721"/>
    </row>
    <row r="1722" spans="4:31" ht="20" x14ac:dyDescent="0.4">
      <c r="D1722"/>
      <c r="E1722"/>
      <c r="F1722"/>
      <c r="H1722"/>
      <c r="M1722"/>
      <c r="R1722"/>
      <c r="AE1722"/>
    </row>
    <row r="1723" spans="4:31" ht="20" x14ac:dyDescent="0.4">
      <c r="D1723"/>
      <c r="E1723"/>
      <c r="F1723"/>
      <c r="H1723"/>
      <c r="M1723"/>
      <c r="R1723"/>
      <c r="AE1723"/>
    </row>
    <row r="1724" spans="4:31" ht="20" x14ac:dyDescent="0.4">
      <c r="D1724"/>
      <c r="E1724"/>
      <c r="F1724"/>
      <c r="H1724"/>
      <c r="M1724"/>
      <c r="R1724"/>
      <c r="AE1724"/>
    </row>
    <row r="1725" spans="4:31" ht="20" x14ac:dyDescent="0.4">
      <c r="D1725"/>
      <c r="E1725"/>
      <c r="F1725"/>
      <c r="H1725"/>
      <c r="M1725"/>
      <c r="R1725"/>
      <c r="AE1725"/>
    </row>
    <row r="1726" spans="4:31" ht="20" x14ac:dyDescent="0.4">
      <c r="D1726"/>
      <c r="E1726"/>
      <c r="F1726"/>
      <c r="H1726"/>
      <c r="M1726"/>
      <c r="R1726"/>
      <c r="AE1726"/>
    </row>
  </sheetData>
  <sheetProtection algorithmName="SHA-512" hashValue="5r+7xP5FRIKha8vzf3BKk+f34l6RyIG3ZrRY/2XIDviHL0INAOlVc9k+KEiA2w/YrLIsXMQZ1unc9LrOVO3uyQ==" saltValue="2Y13o3RSZa/qX4HQIXEKeA==" spinCount="100000" sheet="1" objects="1" scenarios="1"/>
  <mergeCells count="166">
    <mergeCell ref="AB2:AD2"/>
    <mergeCell ref="A3:C3"/>
    <mergeCell ref="I3:L3"/>
    <mergeCell ref="N3:Q3"/>
    <mergeCell ref="S3:AA3"/>
    <mergeCell ref="AB3:AD3"/>
    <mergeCell ref="P8:Q8"/>
    <mergeCell ref="P4:Q4"/>
    <mergeCell ref="P5:Q5"/>
    <mergeCell ref="AC5:AC114"/>
    <mergeCell ref="X44:X114"/>
    <mergeCell ref="Y44:Y114"/>
    <mergeCell ref="Z44:Z114"/>
    <mergeCell ref="AA45:AA51"/>
    <mergeCell ref="AA53:AA114"/>
    <mergeCell ref="P81:Q81"/>
    <mergeCell ref="P82:Q82"/>
    <mergeCell ref="P83:Q83"/>
    <mergeCell ref="P84:Q84"/>
    <mergeCell ref="P85:Q85"/>
    <mergeCell ref="P10:Q10"/>
    <mergeCell ref="P12:Q12"/>
    <mergeCell ref="P13:Q13"/>
    <mergeCell ref="P31:Q31"/>
    <mergeCell ref="A1:E1"/>
    <mergeCell ref="I2:L2"/>
    <mergeCell ref="N2:Q2"/>
    <mergeCell ref="X13:X15"/>
    <mergeCell ref="Y13:Y15"/>
    <mergeCell ref="P14:Q14"/>
    <mergeCell ref="P15:Q15"/>
    <mergeCell ref="P16:Q16"/>
    <mergeCell ref="P17:Q17"/>
    <mergeCell ref="X17:X20"/>
    <mergeCell ref="Y17:Y20"/>
    <mergeCell ref="P18:Q18"/>
    <mergeCell ref="P11:Q11"/>
    <mergeCell ref="X9:X11"/>
    <mergeCell ref="Y9:Y11"/>
    <mergeCell ref="S2:AA2"/>
    <mergeCell ref="Z18:Z20"/>
    <mergeCell ref="P19:Q19"/>
    <mergeCell ref="P20:Q20"/>
    <mergeCell ref="P21:Q21"/>
    <mergeCell ref="P22:Q22"/>
    <mergeCell ref="X22:X26"/>
    <mergeCell ref="Y22:Y26"/>
    <mergeCell ref="P23:Q23"/>
    <mergeCell ref="Z23:Z26"/>
    <mergeCell ref="P24:Q24"/>
    <mergeCell ref="X36:X42"/>
    <mergeCell ref="P32:Q32"/>
    <mergeCell ref="P33:Q33"/>
    <mergeCell ref="P34:Q34"/>
    <mergeCell ref="P35:Q35"/>
    <mergeCell ref="P36:Q36"/>
    <mergeCell ref="AA24:AA26"/>
    <mergeCell ref="P25:Q25"/>
    <mergeCell ref="P26:Q26"/>
    <mergeCell ref="P27:Q27"/>
    <mergeCell ref="P28:Q28"/>
    <mergeCell ref="P29:Q29"/>
    <mergeCell ref="Z29:Z34"/>
    <mergeCell ref="AA29:AA34"/>
    <mergeCell ref="AA37:AA42"/>
    <mergeCell ref="Z37:Z42"/>
    <mergeCell ref="Y36:Y42"/>
    <mergeCell ref="X28:X34"/>
    <mergeCell ref="Y28:Y34"/>
    <mergeCell ref="P30:Q30"/>
    <mergeCell ref="P46:Q46"/>
    <mergeCell ref="P47:Q47"/>
    <mergeCell ref="P48:Q48"/>
    <mergeCell ref="P49:Q49"/>
    <mergeCell ref="P50:Q50"/>
    <mergeCell ref="P51:Q51"/>
    <mergeCell ref="U5:U114"/>
    <mergeCell ref="V6:V114"/>
    <mergeCell ref="W6:W114"/>
    <mergeCell ref="P43:Q43"/>
    <mergeCell ref="P44:Q44"/>
    <mergeCell ref="P45:Q45"/>
    <mergeCell ref="P52:Q52"/>
    <mergeCell ref="P53:Q53"/>
    <mergeCell ref="P66:Q66"/>
    <mergeCell ref="P67:Q67"/>
    <mergeCell ref="P37:Q37"/>
    <mergeCell ref="P38:Q38"/>
    <mergeCell ref="P39:Q39"/>
    <mergeCell ref="P40:Q40"/>
    <mergeCell ref="P41:Q41"/>
    <mergeCell ref="P42:Q42"/>
    <mergeCell ref="P6:Q6"/>
    <mergeCell ref="P9:Q9"/>
    <mergeCell ref="P54:Q54"/>
    <mergeCell ref="P55:Q55"/>
    <mergeCell ref="P56:Q56"/>
    <mergeCell ref="P57:Q57"/>
    <mergeCell ref="P58:Q58"/>
    <mergeCell ref="P59:Q59"/>
    <mergeCell ref="P60:Q60"/>
    <mergeCell ref="P64:Q64"/>
    <mergeCell ref="P65:Q65"/>
    <mergeCell ref="P62:Q62"/>
    <mergeCell ref="P63:Q63"/>
    <mergeCell ref="P61:Q61"/>
    <mergeCell ref="P77:Q77"/>
    <mergeCell ref="P78:Q78"/>
    <mergeCell ref="P79:Q79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B125:G125"/>
    <mergeCell ref="B126:G126"/>
    <mergeCell ref="B127:G127"/>
    <mergeCell ref="B128:G128"/>
    <mergeCell ref="B129:G129"/>
    <mergeCell ref="P7:Q7"/>
    <mergeCell ref="B118:G118"/>
    <mergeCell ref="P110:Q110"/>
    <mergeCell ref="P111:Q111"/>
    <mergeCell ref="P112:Q112"/>
    <mergeCell ref="P113:Q113"/>
    <mergeCell ref="P114:Q114"/>
    <mergeCell ref="B117:G117"/>
    <mergeCell ref="P104:Q104"/>
    <mergeCell ref="P105:Q105"/>
    <mergeCell ref="P106:Q106"/>
    <mergeCell ref="P107:Q107"/>
    <mergeCell ref="P108:Q108"/>
    <mergeCell ref="P109:Q109"/>
    <mergeCell ref="P98:Q98"/>
    <mergeCell ref="P99:Q99"/>
    <mergeCell ref="P100:Q100"/>
    <mergeCell ref="P101:Q101"/>
    <mergeCell ref="P102:Q102"/>
    <mergeCell ref="AY3:BE3"/>
    <mergeCell ref="B124:G124"/>
    <mergeCell ref="B122:G123"/>
    <mergeCell ref="B121:G121"/>
    <mergeCell ref="B120:G120"/>
    <mergeCell ref="B119:G119"/>
    <mergeCell ref="I5:I114"/>
    <mergeCell ref="S5:S114"/>
    <mergeCell ref="N5:N114"/>
    <mergeCell ref="T5:T114"/>
    <mergeCell ref="P103:Q103"/>
    <mergeCell ref="P92:Q92"/>
    <mergeCell ref="P93:Q93"/>
    <mergeCell ref="P94:Q94"/>
    <mergeCell ref="P95:Q95"/>
    <mergeCell ref="P96:Q96"/>
    <mergeCell ref="P97:Q97"/>
    <mergeCell ref="P86:Q86"/>
    <mergeCell ref="P87:Q87"/>
    <mergeCell ref="P88:Q88"/>
    <mergeCell ref="P89:Q89"/>
    <mergeCell ref="P90:Q90"/>
    <mergeCell ref="P91:Q91"/>
    <mergeCell ref="P80:Q80"/>
  </mergeCells>
  <pageMargins left="0.25" right="0.25" top="0.75" bottom="0.75" header="0.3" footer="0.3"/>
  <pageSetup paperSize="8" scale="2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duct xmlns="d794993b-2a44-4374-b767-2a245a9c6e09">
      <Value>Mardome Trade</Value>
      <Value>Mardome Reflex</Value>
      <Value>Mardome Glass</Value>
      <Value>Mardome Access Hatches</Value>
      <Value>Smoke Vent</Value>
    </Product>
    <Topic xmlns="d794993b-2a44-4374-b767-2a245a9c6e09">Product information</Topic>
    <Brand xmlns="d794993b-2a44-4374-b767-2a245a9c6e09">Brett Martin</Bran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5B4E278050C499D3C960F000DC36C" ma:contentTypeVersion="3" ma:contentTypeDescription="Create a new document." ma:contentTypeScope="" ma:versionID="4b72bc2815f2d8a1be3c6c5a7ed17bb4">
  <xsd:schema xmlns:xsd="http://www.w3.org/2001/XMLSchema" xmlns:xs="http://www.w3.org/2001/XMLSchema" xmlns:p="http://schemas.microsoft.com/office/2006/metadata/properties" xmlns:ns2="d794993b-2a44-4374-b767-2a245a9c6e09" targetNamespace="http://schemas.microsoft.com/office/2006/metadata/properties" ma:root="true" ma:fieldsID="8435ab458ac44c78f88e1c691fb9325a" ns2:_="">
    <xsd:import namespace="d794993b-2a44-4374-b767-2a245a9c6e09"/>
    <xsd:element name="properties">
      <xsd:complexType>
        <xsd:sequence>
          <xsd:element name="documentManagement">
            <xsd:complexType>
              <xsd:all>
                <xsd:element ref="ns2:Product" minOccurs="0"/>
                <xsd:element ref="ns2:Topic"/>
                <xsd:element ref="ns2:Bran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4993b-2a44-4374-b767-2a245a9c6e09" elementFormDefault="qualified">
    <xsd:import namespace="http://schemas.microsoft.com/office/2006/documentManagement/types"/>
    <xsd:import namespace="http://schemas.microsoft.com/office/infopath/2007/PartnerControls"/>
    <xsd:element name="Product" ma:index="8" nillable="true" ma:displayName="Product" ma:internalName="Produc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te Assembled GRP"/>
                    <xsd:enumeration value="FAIRS standard"/>
                    <xsd:enumeration value="FAIRS bespoke"/>
                    <xsd:enumeration value="Multivault GRP"/>
                    <xsd:enumeration value="Multivault SSR"/>
                    <xsd:enumeration value="Multivault NOVA"/>
                    <xsd:enumeration value="Multivault CPS"/>
                    <xsd:enumeration value="Mardome Trade"/>
                    <xsd:enumeration value="Mardome Ultra"/>
                    <xsd:enumeration value="Mardome Reflex"/>
                    <xsd:enumeration value="Mardome Circular"/>
                    <xsd:enumeration value="Mardome Glass"/>
                    <xsd:enumeration value="Mardome Glass Link"/>
                    <xsd:enumeration value="Mardome Glass Trade"/>
                    <xsd:enumeration value="Mardome Access Hatches"/>
                    <xsd:enumeration value="Marvault Trade"/>
                    <xsd:enumeration value="Marvault Ultra"/>
                    <xsd:enumeration value="Marvault HF"/>
                    <xsd:enumeration value="Ritchlight Ultra"/>
                    <xsd:enumeration value="Ritchlight Mono"/>
                    <xsd:enumeration value="Ritchlight Dual"/>
                    <xsd:enumeration value="Xlok"/>
                    <xsd:enumeration value="Clickfix"/>
                    <xsd:enumeration value="Clickfix Rooflight"/>
                    <xsd:enumeration value="Fillers"/>
                    <xsd:enumeration value="Tapes"/>
                    <xsd:enumeration value="Sealants"/>
                    <xsd:enumeration value="Marlon CS"/>
                    <xsd:enumeration value="Cleartherm"/>
                    <xsd:enumeration value="Multivault 4"/>
                    <xsd:enumeration value="Smoke Vent"/>
                    <xsd:enumeration value="Rainwater"/>
                  </xsd:restriction>
                </xsd:simpleType>
              </xsd:element>
            </xsd:sequence>
          </xsd:extension>
        </xsd:complexContent>
      </xsd:complexType>
    </xsd:element>
    <xsd:element name="Topic" ma:index="9" ma:displayName="Topic" ma:default="Price" ma:format="Dropdown" ma:internalName="Topic">
      <xsd:simpleType>
        <xsd:restriction base="dms:Choice">
          <xsd:enumeration value="Price"/>
          <xsd:enumeration value="Survey"/>
          <xsd:enumeration value="Lead time"/>
          <xsd:enumeration value="Application"/>
          <xsd:enumeration value="Product information"/>
        </xsd:restriction>
      </xsd:simpleType>
    </xsd:element>
    <xsd:element name="Brand" ma:index="10" ma:displayName="Brand" ma:default="Brett Martin" ma:format="Dropdown" ma:internalName="Brand">
      <xsd:simpleType>
        <xsd:restriction base="dms:Choice">
          <xsd:enumeration value="Brett Martin"/>
          <xsd:enumeration value="Sarnafil"/>
          <xsd:enumeration value="Trocal"/>
          <xsd:enumeration value="SikaBit"/>
          <xsd:enumeration value="Icopal"/>
          <xsd:enumeration value="Soprema"/>
          <xsd:enumeration value="Protan"/>
          <xsd:enumeration value="Competitor"/>
          <xsd:enumeration value="Unbranded"/>
          <xsd:enumeration value="Ariel"/>
          <xsd:enumeration value="SIG"/>
          <xsd:enumeration value="Sika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81499-9F7B-492F-AEFF-1023BE12E2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F4C17E-A449-49FD-B01A-9532E265098F}">
  <ds:schemaRefs>
    <ds:schemaRef ds:uri="http://purl.org/dc/elements/1.1/"/>
    <ds:schemaRef ds:uri="http://schemas.microsoft.com/office/2006/metadata/properties"/>
    <ds:schemaRef ds:uri="d794993b-2a44-4374-b767-2a245a9c6e0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74EF91-8AAC-41DC-95A1-B1FAEFE7B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94993b-2a44-4374-b767-2a245a9c6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OVERVIEW</vt:lpstr>
      <vt:lpstr>Mardome Trade Weights</vt:lpstr>
      <vt:lpstr>Ultra Weights</vt:lpstr>
      <vt:lpstr>Glass weights</vt:lpstr>
      <vt:lpstr>Ultra Price</vt:lpstr>
      <vt:lpstr>Brett Martin Flat Glass Weights</vt:lpstr>
      <vt:lpstr>Mardome Reflex Weights</vt:lpstr>
      <vt:lpstr>Mardome Smoke Vent Weights</vt:lpstr>
      <vt:lpstr>Mardome Circular Weights</vt:lpstr>
      <vt:lpstr>BM Circular Glass Weights</vt:lpstr>
      <vt:lpstr>BM Lantern Weights</vt:lpstr>
      <vt:lpstr>'Brett Martin Flat Glass Weights'!Print_Area</vt:lpstr>
      <vt:lpstr>'Circular Price'!Print_Area</vt:lpstr>
      <vt:lpstr>'Glass weights'!Print_Area</vt:lpstr>
      <vt:lpstr>'GRP Soaker'!Print_Area</vt:lpstr>
      <vt:lpstr>'Mardome Circular Weights'!Print_Area</vt:lpstr>
      <vt:lpstr>'Mardome Reflex Weights'!Print_Area</vt:lpstr>
      <vt:lpstr>'Mardome Trade Weights'!Print_Area</vt:lpstr>
      <vt:lpstr>'Marvault Trade Standard Price'!Print_Area</vt:lpstr>
      <vt:lpstr>'Marvault Trade Standard Spec'!Print_Area</vt:lpstr>
      <vt:lpstr>'Trade Kerb Only'!Print_Area</vt:lpstr>
      <vt:lpstr>'Ultra Kerb Only'!Print_Area</vt:lpstr>
      <vt:lpstr>'Ultra Price'!Print_Area</vt:lpstr>
      <vt:lpstr>'Ultra Weights'!Print_Area</vt:lpstr>
    </vt:vector>
  </TitlesOfParts>
  <Company>Brett Martin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Prarup Jain</dc:creator>
  <cp:lastModifiedBy>Rebecca McDermott</cp:lastModifiedBy>
  <cp:lastPrinted>2018-09-24T08:06:51Z</cp:lastPrinted>
  <dcterms:created xsi:type="dcterms:W3CDTF">2017-01-18T10:03:38Z</dcterms:created>
  <dcterms:modified xsi:type="dcterms:W3CDTF">2023-06-01T12:29:38Z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0x0101001D25B4E278050C499D3C960F000DC36C</vt:lpwstr>
  </property>
</Properties>
</file>